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szczecinski\Downloads\"/>
    </mc:Choice>
  </mc:AlternateContent>
  <xr:revisionPtr revIDLastSave="0" documentId="13_ncr:1_{DFC60C9A-F88C-4095-B221-44D000D101AE}" xr6:coauthVersionLast="47" xr6:coauthVersionMax="47" xr10:uidLastSave="{00000000-0000-0000-0000-000000000000}"/>
  <bookViews>
    <workbookView xWindow="-110" yWindow="-110" windowWidth="19420" windowHeight="10300" firstSheet="7" activeTab="11" xr2:uid="{C7E6D360-6DAB-4519-9883-63D3AB3AB71B}"/>
  </bookViews>
  <sheets>
    <sheet name="Data_Sources" sheetId="1" r:id="rId1"/>
    <sheet name="Original_US_1962" sheetId="2" r:id="rId2"/>
    <sheet name="Improved_US_1947" sheetId="3" r:id="rId3"/>
    <sheet name="Germany_DE_1972" sheetId="4" r:id="rId4"/>
    <sheet name="Japan_JP_1974" sheetId="5" r:id="rId5"/>
    <sheet name="France_FR_1987" sheetId="6" r:id="rId6"/>
    <sheet name="UK_1970" sheetId="7" r:id="rId7"/>
    <sheet name="Australia_AU_1969" sheetId="8" r:id="rId8"/>
    <sheet name="Canada_CA_1986" sheetId="9" r:id="rId9"/>
    <sheet name="Norway_NO_1921" sheetId="10" r:id="rId10"/>
    <sheet name="Sweden_SE_1920" sheetId="11" r:id="rId11"/>
    <sheet name="Poland_2001" sheetId="21" r:id="rId12"/>
    <sheet name="Chart_US" sheetId="12" r:id="rId13"/>
    <sheet name="Chart_DE" sheetId="13" r:id="rId14"/>
    <sheet name="Chart_JP" sheetId="14" r:id="rId15"/>
    <sheet name="Chart_FR" sheetId="15" r:id="rId16"/>
    <sheet name="Chart_UK" sheetId="16" r:id="rId17"/>
    <sheet name="Chart_AU" sheetId="17" r:id="rId18"/>
    <sheet name="Chart_CA" sheetId="18" r:id="rId19"/>
    <sheet name="Chart_NO" sheetId="19" r:id="rId20"/>
    <sheet name="Chart_SE" sheetId="20" r:id="rId21"/>
  </sheets>
  <calcPr calcId="191029"/>
</workbook>
</file>

<file path=xl/calcChain.xml><?xml version="1.0" encoding="utf-8"?>
<calcChain xmlns="http://schemas.openxmlformats.org/spreadsheetml/2006/main">
  <c r="H27" i="21" l="1"/>
  <c r="H28" i="21"/>
  <c r="H4" i="21"/>
  <c r="H5" i="21"/>
  <c r="H6" i="21"/>
  <c r="I7" i="21" s="1"/>
  <c r="H7" i="21"/>
  <c r="I8" i="21" s="1"/>
  <c r="H8" i="21"/>
  <c r="H9" i="21"/>
  <c r="H10" i="21"/>
  <c r="I11" i="21" s="1"/>
  <c r="H11" i="21"/>
  <c r="I12" i="21" s="1"/>
  <c r="H12" i="21"/>
  <c r="H13" i="21"/>
  <c r="H14" i="21"/>
  <c r="I15" i="21" s="1"/>
  <c r="H15" i="21"/>
  <c r="I16" i="21" s="1"/>
  <c r="H16" i="21"/>
  <c r="H17" i="21"/>
  <c r="H18" i="21"/>
  <c r="H19" i="21"/>
  <c r="I20" i="21" s="1"/>
  <c r="H20" i="21"/>
  <c r="H21" i="21"/>
  <c r="H22" i="21"/>
  <c r="I23" i="21" s="1"/>
  <c r="H23" i="21"/>
  <c r="I24" i="21" s="1"/>
  <c r="H24" i="21"/>
  <c r="H25" i="21"/>
  <c r="H26" i="21"/>
  <c r="I27" i="21" s="1"/>
  <c r="H3" i="21"/>
  <c r="G3" i="9"/>
  <c r="C7" i="21"/>
  <c r="D7" i="21" s="1"/>
  <c r="C8" i="21"/>
  <c r="D8" i="21"/>
  <c r="D9" i="21" s="1"/>
  <c r="D10" i="21" s="1"/>
  <c r="D11" i="21" s="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4" i="21"/>
  <c r="D4" i="21" s="1"/>
  <c r="D5" i="21" s="1"/>
  <c r="D6" i="21" s="1"/>
  <c r="C5" i="21"/>
  <c r="C6" i="21"/>
  <c r="D3" i="21"/>
  <c r="C3" i="21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C735" i="2"/>
  <c r="D735" i="2"/>
  <c r="C736" i="2"/>
  <c r="D736" i="2"/>
  <c r="C737" i="2"/>
  <c r="D737" i="2"/>
  <c r="C738" i="2"/>
  <c r="D738" i="2"/>
  <c r="C739" i="2"/>
  <c r="D739" i="2"/>
  <c r="C740" i="2"/>
  <c r="D740" i="2"/>
  <c r="C741" i="2"/>
  <c r="D741" i="2"/>
  <c r="C742" i="2"/>
  <c r="D742" i="2"/>
  <c r="C743" i="2"/>
  <c r="D743" i="2"/>
  <c r="C744" i="2"/>
  <c r="D744" i="2"/>
  <c r="C745" i="2"/>
  <c r="D745" i="2"/>
  <c r="C746" i="2"/>
  <c r="D746" i="2"/>
  <c r="C747" i="2"/>
  <c r="D747" i="2"/>
  <c r="C748" i="2"/>
  <c r="D748" i="2"/>
  <c r="C749" i="2"/>
  <c r="D749" i="2"/>
  <c r="C750" i="2"/>
  <c r="D750" i="2"/>
  <c r="C751" i="2"/>
  <c r="D751" i="2"/>
  <c r="C752" i="2"/>
  <c r="D752" i="2"/>
  <c r="C753" i="2"/>
  <c r="D753" i="2"/>
  <c r="B1238" i="11"/>
  <c r="B1237" i="11"/>
  <c r="B1236" i="11"/>
  <c r="B1235" i="11"/>
  <c r="B1234" i="11"/>
  <c r="B1233" i="11"/>
  <c r="B1232" i="11"/>
  <c r="B1231" i="11"/>
  <c r="B1230" i="11"/>
  <c r="B1229" i="11"/>
  <c r="B1228" i="11"/>
  <c r="B1227" i="11"/>
  <c r="B1226" i="11"/>
  <c r="B1225" i="11"/>
  <c r="B1224" i="11"/>
  <c r="B1223" i="11"/>
  <c r="B1222" i="11"/>
  <c r="B1221" i="11"/>
  <c r="B1220" i="11"/>
  <c r="B1219" i="11"/>
  <c r="B1218" i="11"/>
  <c r="B1217" i="11"/>
  <c r="B1216" i="11"/>
  <c r="B1215" i="11"/>
  <c r="B1214" i="11"/>
  <c r="B1213" i="11"/>
  <c r="B1212" i="11"/>
  <c r="B1211" i="11"/>
  <c r="B1210" i="11"/>
  <c r="B1209" i="11"/>
  <c r="B1208" i="11"/>
  <c r="B1207" i="11"/>
  <c r="B1206" i="11"/>
  <c r="B1205" i="11"/>
  <c r="B1204" i="11"/>
  <c r="B1203" i="11"/>
  <c r="B1202" i="11"/>
  <c r="B1201" i="11"/>
  <c r="B1200" i="11"/>
  <c r="B1199" i="11"/>
  <c r="B1198" i="11"/>
  <c r="B1197" i="11"/>
  <c r="B1196" i="11"/>
  <c r="B1195" i="11"/>
  <c r="B1194" i="11"/>
  <c r="B1193" i="11"/>
  <c r="B1192" i="11"/>
  <c r="B1191" i="11"/>
  <c r="B1190" i="11"/>
  <c r="B1189" i="11"/>
  <c r="B1188" i="11"/>
  <c r="B1187" i="11"/>
  <c r="B1186" i="11"/>
  <c r="B1185" i="11"/>
  <c r="B1184" i="11"/>
  <c r="B1183" i="11"/>
  <c r="B1182" i="11"/>
  <c r="B1181" i="11"/>
  <c r="B1180" i="11"/>
  <c r="B1179" i="11"/>
  <c r="B1178" i="11"/>
  <c r="B1177" i="11"/>
  <c r="B1176" i="11"/>
  <c r="B1175" i="11"/>
  <c r="B1174" i="11"/>
  <c r="B1173" i="11"/>
  <c r="B1172" i="11"/>
  <c r="B1171" i="11"/>
  <c r="B1170" i="11"/>
  <c r="B1169" i="11"/>
  <c r="B1168" i="11"/>
  <c r="B1167" i="11"/>
  <c r="B1166" i="11"/>
  <c r="B1165" i="11"/>
  <c r="B1164" i="11"/>
  <c r="B1163" i="11"/>
  <c r="B1162" i="11"/>
  <c r="B1161" i="11"/>
  <c r="B1160" i="11"/>
  <c r="B1159" i="11"/>
  <c r="B1158" i="11"/>
  <c r="B1157" i="11"/>
  <c r="B1156" i="11"/>
  <c r="B1155" i="11"/>
  <c r="B1154" i="11"/>
  <c r="B1153" i="11"/>
  <c r="B1152" i="11"/>
  <c r="B1151" i="11"/>
  <c r="B1150" i="11"/>
  <c r="B1149" i="11"/>
  <c r="B1148" i="11"/>
  <c r="B1147" i="11"/>
  <c r="B1146" i="11"/>
  <c r="B1145" i="11"/>
  <c r="B1144" i="11"/>
  <c r="B1143" i="11"/>
  <c r="B1142" i="11"/>
  <c r="B1141" i="11"/>
  <c r="B1140" i="11"/>
  <c r="B1139" i="11"/>
  <c r="B1138" i="11"/>
  <c r="B1137" i="11"/>
  <c r="B1136" i="11"/>
  <c r="B1135" i="11"/>
  <c r="B1134" i="11"/>
  <c r="B1133" i="11"/>
  <c r="B1132" i="11"/>
  <c r="B1131" i="11"/>
  <c r="B1130" i="11"/>
  <c r="B1129" i="11"/>
  <c r="B1128" i="11"/>
  <c r="B1127" i="11"/>
  <c r="B1126" i="11"/>
  <c r="B1125" i="11"/>
  <c r="B1124" i="11"/>
  <c r="B1123" i="11"/>
  <c r="B1122" i="11"/>
  <c r="B1121" i="11"/>
  <c r="B1120" i="11"/>
  <c r="B1119" i="11"/>
  <c r="B1118" i="11"/>
  <c r="B1117" i="11"/>
  <c r="B1116" i="11"/>
  <c r="B1115" i="11"/>
  <c r="B1114" i="11"/>
  <c r="B1113" i="11"/>
  <c r="B1112" i="11"/>
  <c r="B1111" i="11"/>
  <c r="B1110" i="11"/>
  <c r="B1109" i="11"/>
  <c r="B1108" i="11"/>
  <c r="B1107" i="11"/>
  <c r="B1106" i="11"/>
  <c r="B1105" i="11"/>
  <c r="B1104" i="11"/>
  <c r="B1103" i="11"/>
  <c r="B1102" i="11"/>
  <c r="B1101" i="11"/>
  <c r="B1100" i="11"/>
  <c r="B1099" i="11"/>
  <c r="B1098" i="11"/>
  <c r="B1097" i="11"/>
  <c r="B1096" i="11"/>
  <c r="B1095" i="11"/>
  <c r="B1094" i="11"/>
  <c r="B1093" i="11"/>
  <c r="B1092" i="11"/>
  <c r="B1091" i="11"/>
  <c r="B1090" i="11"/>
  <c r="B1089" i="11"/>
  <c r="B1088" i="11"/>
  <c r="B1087" i="11"/>
  <c r="B1086" i="11"/>
  <c r="B1085" i="11"/>
  <c r="B1084" i="11"/>
  <c r="B1083" i="11"/>
  <c r="B1082" i="11"/>
  <c r="B1081" i="11"/>
  <c r="B1080" i="11"/>
  <c r="B1079" i="11"/>
  <c r="B1078" i="11"/>
  <c r="B1077" i="11"/>
  <c r="B1076" i="11"/>
  <c r="B1075" i="11"/>
  <c r="B1074" i="11"/>
  <c r="B1073" i="11"/>
  <c r="B1072" i="11"/>
  <c r="B1071" i="11"/>
  <c r="B1070" i="11"/>
  <c r="B1069" i="11"/>
  <c r="B1068" i="11"/>
  <c r="B1067" i="11"/>
  <c r="B1066" i="11"/>
  <c r="B1065" i="11"/>
  <c r="B1064" i="11"/>
  <c r="B1063" i="11"/>
  <c r="B1062" i="11"/>
  <c r="B1061" i="11"/>
  <c r="B1060" i="11"/>
  <c r="B1059" i="11"/>
  <c r="B1058" i="11"/>
  <c r="B1057" i="11"/>
  <c r="B1056" i="11"/>
  <c r="B1055" i="11"/>
  <c r="B1054" i="11"/>
  <c r="B1053" i="11"/>
  <c r="B1052" i="11"/>
  <c r="B1051" i="11"/>
  <c r="B1050" i="11"/>
  <c r="B1049" i="11"/>
  <c r="B1048" i="11"/>
  <c r="B1047" i="11"/>
  <c r="B1046" i="11"/>
  <c r="B1045" i="11"/>
  <c r="B1044" i="11"/>
  <c r="B1043" i="11"/>
  <c r="B1042" i="11"/>
  <c r="B1041" i="11"/>
  <c r="B1040" i="11"/>
  <c r="B1039" i="11"/>
  <c r="B1038" i="11"/>
  <c r="B1037" i="11"/>
  <c r="B1036" i="11"/>
  <c r="B1035" i="11"/>
  <c r="B1034" i="11"/>
  <c r="B1033" i="11"/>
  <c r="B1032" i="11"/>
  <c r="B1031" i="11"/>
  <c r="B1030" i="11"/>
  <c r="B1029" i="11"/>
  <c r="B1028" i="11"/>
  <c r="B1027" i="11"/>
  <c r="B1026" i="11"/>
  <c r="B1025" i="11"/>
  <c r="B1024" i="11"/>
  <c r="B1023" i="11"/>
  <c r="B1022" i="11"/>
  <c r="B1021" i="11"/>
  <c r="B1020" i="11"/>
  <c r="B1019" i="11"/>
  <c r="B1018" i="11"/>
  <c r="B1017" i="11"/>
  <c r="B1016" i="11"/>
  <c r="B1015" i="11"/>
  <c r="B1014" i="11"/>
  <c r="B1013" i="11"/>
  <c r="B1012" i="11"/>
  <c r="B1011" i="11"/>
  <c r="B1010" i="11"/>
  <c r="B1009" i="11"/>
  <c r="B1008" i="11"/>
  <c r="B1007" i="11"/>
  <c r="B1006" i="11"/>
  <c r="B1005" i="11"/>
  <c r="B1004" i="11"/>
  <c r="B1003" i="11"/>
  <c r="B1002" i="11"/>
  <c r="B1001" i="11"/>
  <c r="B1000" i="11"/>
  <c r="B999" i="11"/>
  <c r="B998" i="11"/>
  <c r="B997" i="11"/>
  <c r="B996" i="11"/>
  <c r="B995" i="11"/>
  <c r="B994" i="11"/>
  <c r="B993" i="11"/>
  <c r="B992" i="11"/>
  <c r="B991" i="11"/>
  <c r="B990" i="11"/>
  <c r="B989" i="11"/>
  <c r="B988" i="11"/>
  <c r="B987" i="11"/>
  <c r="B986" i="11"/>
  <c r="B985" i="11"/>
  <c r="B984" i="11"/>
  <c r="B983" i="11"/>
  <c r="B982" i="11"/>
  <c r="B981" i="11"/>
  <c r="B980" i="11"/>
  <c r="B979" i="11"/>
  <c r="B978" i="11"/>
  <c r="B977" i="11"/>
  <c r="B976" i="11"/>
  <c r="B975" i="11"/>
  <c r="B974" i="11"/>
  <c r="B973" i="11"/>
  <c r="B972" i="11"/>
  <c r="B971" i="11"/>
  <c r="B970" i="11"/>
  <c r="B969" i="11"/>
  <c r="B968" i="11"/>
  <c r="B967" i="11"/>
  <c r="B966" i="11"/>
  <c r="B965" i="11"/>
  <c r="B964" i="11"/>
  <c r="B963" i="11"/>
  <c r="B962" i="11"/>
  <c r="B961" i="11"/>
  <c r="B960" i="11"/>
  <c r="B959" i="11"/>
  <c r="B958" i="11"/>
  <c r="B957" i="11"/>
  <c r="B956" i="11"/>
  <c r="B955" i="11"/>
  <c r="B954" i="11"/>
  <c r="B953" i="11"/>
  <c r="B952" i="11"/>
  <c r="B951" i="11"/>
  <c r="B950" i="11"/>
  <c r="B949" i="11"/>
  <c r="B948" i="11"/>
  <c r="B947" i="11"/>
  <c r="B946" i="11"/>
  <c r="B945" i="11"/>
  <c r="B944" i="11"/>
  <c r="B943" i="11"/>
  <c r="B942" i="11"/>
  <c r="B941" i="11"/>
  <c r="B940" i="11"/>
  <c r="B939" i="11"/>
  <c r="B938" i="11"/>
  <c r="B937" i="11"/>
  <c r="B936" i="11"/>
  <c r="B935" i="11"/>
  <c r="B934" i="11"/>
  <c r="B933" i="11"/>
  <c r="B932" i="11"/>
  <c r="B931" i="11"/>
  <c r="B930" i="11"/>
  <c r="B929" i="11"/>
  <c r="B928" i="11"/>
  <c r="B927" i="11"/>
  <c r="B926" i="11"/>
  <c r="B925" i="11"/>
  <c r="B924" i="11"/>
  <c r="B923" i="11"/>
  <c r="B922" i="11"/>
  <c r="B921" i="11"/>
  <c r="B920" i="11"/>
  <c r="B919" i="11"/>
  <c r="B918" i="11"/>
  <c r="B917" i="11"/>
  <c r="B916" i="11"/>
  <c r="B915" i="11"/>
  <c r="B914" i="11"/>
  <c r="B913" i="11"/>
  <c r="B912" i="11"/>
  <c r="B911" i="11"/>
  <c r="B910" i="11"/>
  <c r="B909" i="11"/>
  <c r="B908" i="11"/>
  <c r="B907" i="11"/>
  <c r="B906" i="11"/>
  <c r="B905" i="11"/>
  <c r="B904" i="11"/>
  <c r="B903" i="11"/>
  <c r="B902" i="11"/>
  <c r="B901" i="11"/>
  <c r="B900" i="11"/>
  <c r="B899" i="11"/>
  <c r="B898" i="11"/>
  <c r="B897" i="11"/>
  <c r="B896" i="11"/>
  <c r="B895" i="11"/>
  <c r="B894" i="11"/>
  <c r="B893" i="11"/>
  <c r="B892" i="11"/>
  <c r="B891" i="11"/>
  <c r="B890" i="11"/>
  <c r="B889" i="11"/>
  <c r="B888" i="11"/>
  <c r="B887" i="11"/>
  <c r="B886" i="11"/>
  <c r="B885" i="11"/>
  <c r="B884" i="11"/>
  <c r="B883" i="11"/>
  <c r="B882" i="11"/>
  <c r="B881" i="11"/>
  <c r="B880" i="11"/>
  <c r="B879" i="11"/>
  <c r="B878" i="11"/>
  <c r="B877" i="11"/>
  <c r="B876" i="11"/>
  <c r="B875" i="11"/>
  <c r="B874" i="11"/>
  <c r="B873" i="11"/>
  <c r="B872" i="11"/>
  <c r="B871" i="11"/>
  <c r="B870" i="11"/>
  <c r="B869" i="11"/>
  <c r="B868" i="11"/>
  <c r="B867" i="11"/>
  <c r="B866" i="11"/>
  <c r="B865" i="11"/>
  <c r="B864" i="11"/>
  <c r="B863" i="11"/>
  <c r="B862" i="11"/>
  <c r="B861" i="11"/>
  <c r="B860" i="11"/>
  <c r="B859" i="11"/>
  <c r="B858" i="11"/>
  <c r="B857" i="11"/>
  <c r="B856" i="11"/>
  <c r="B855" i="11"/>
  <c r="B854" i="11"/>
  <c r="B853" i="11"/>
  <c r="B852" i="11"/>
  <c r="B851" i="11"/>
  <c r="B850" i="11"/>
  <c r="B849" i="11"/>
  <c r="B848" i="11"/>
  <c r="B847" i="11"/>
  <c r="B846" i="11"/>
  <c r="B845" i="11"/>
  <c r="B844" i="11"/>
  <c r="B843" i="11"/>
  <c r="B842" i="11"/>
  <c r="B841" i="11"/>
  <c r="B840" i="11"/>
  <c r="B839" i="11"/>
  <c r="B838" i="11"/>
  <c r="B837" i="11"/>
  <c r="B836" i="11"/>
  <c r="B835" i="11"/>
  <c r="B834" i="11"/>
  <c r="B833" i="11"/>
  <c r="B832" i="11"/>
  <c r="B831" i="11"/>
  <c r="B830" i="11"/>
  <c r="B829" i="11"/>
  <c r="B828" i="11"/>
  <c r="B827" i="11"/>
  <c r="B826" i="11"/>
  <c r="B825" i="11"/>
  <c r="B824" i="11"/>
  <c r="B823" i="11"/>
  <c r="B822" i="11"/>
  <c r="B821" i="11"/>
  <c r="B820" i="11"/>
  <c r="B819" i="11"/>
  <c r="B818" i="11"/>
  <c r="B817" i="11"/>
  <c r="B816" i="11"/>
  <c r="B815" i="11"/>
  <c r="B814" i="11"/>
  <c r="B813" i="11"/>
  <c r="B812" i="11"/>
  <c r="B811" i="11"/>
  <c r="B810" i="11"/>
  <c r="B809" i="11"/>
  <c r="B808" i="11"/>
  <c r="B807" i="11"/>
  <c r="B806" i="11"/>
  <c r="B805" i="11"/>
  <c r="B804" i="11"/>
  <c r="B803" i="11"/>
  <c r="B802" i="11"/>
  <c r="B801" i="11"/>
  <c r="B800" i="11"/>
  <c r="B799" i="11"/>
  <c r="B798" i="11"/>
  <c r="B797" i="11"/>
  <c r="B796" i="11"/>
  <c r="B795" i="11"/>
  <c r="B794" i="11"/>
  <c r="B793" i="11"/>
  <c r="B792" i="11"/>
  <c r="B791" i="11"/>
  <c r="B790" i="11"/>
  <c r="B789" i="11"/>
  <c r="B788" i="11"/>
  <c r="B787" i="11"/>
  <c r="B786" i="11"/>
  <c r="B785" i="11"/>
  <c r="B784" i="11"/>
  <c r="B783" i="11"/>
  <c r="B782" i="11"/>
  <c r="B781" i="11"/>
  <c r="B780" i="11"/>
  <c r="B779" i="11"/>
  <c r="B778" i="11"/>
  <c r="B777" i="11"/>
  <c r="B776" i="11"/>
  <c r="B775" i="11"/>
  <c r="B774" i="11"/>
  <c r="B773" i="11"/>
  <c r="B772" i="11"/>
  <c r="B771" i="11"/>
  <c r="B770" i="11"/>
  <c r="B769" i="11"/>
  <c r="B768" i="11"/>
  <c r="B767" i="11"/>
  <c r="B766" i="11"/>
  <c r="B765" i="11"/>
  <c r="B764" i="11"/>
  <c r="B763" i="11"/>
  <c r="B762" i="11"/>
  <c r="B761" i="11"/>
  <c r="B760" i="11"/>
  <c r="B759" i="11"/>
  <c r="B758" i="11"/>
  <c r="B757" i="11"/>
  <c r="B756" i="11"/>
  <c r="B755" i="11"/>
  <c r="B754" i="11"/>
  <c r="B753" i="11"/>
  <c r="B752" i="11"/>
  <c r="B751" i="11"/>
  <c r="B750" i="11"/>
  <c r="B749" i="11"/>
  <c r="B748" i="11"/>
  <c r="B747" i="11"/>
  <c r="B746" i="11"/>
  <c r="B745" i="11"/>
  <c r="B744" i="11"/>
  <c r="B743" i="11"/>
  <c r="B742" i="11"/>
  <c r="B741" i="11"/>
  <c r="B740" i="11"/>
  <c r="B739" i="11"/>
  <c r="B738" i="11"/>
  <c r="B737" i="11"/>
  <c r="B736" i="11"/>
  <c r="B735" i="11"/>
  <c r="B734" i="11"/>
  <c r="B733" i="11"/>
  <c r="B732" i="11"/>
  <c r="B731" i="11"/>
  <c r="B730" i="11"/>
  <c r="B729" i="11"/>
  <c r="B728" i="11"/>
  <c r="B727" i="11"/>
  <c r="B726" i="11"/>
  <c r="B725" i="11"/>
  <c r="B724" i="11"/>
  <c r="B723" i="11"/>
  <c r="B722" i="11"/>
  <c r="B721" i="11"/>
  <c r="B720" i="11"/>
  <c r="B719" i="11"/>
  <c r="B718" i="11"/>
  <c r="B717" i="11"/>
  <c r="B716" i="11"/>
  <c r="B715" i="11"/>
  <c r="B714" i="11"/>
  <c r="B713" i="11"/>
  <c r="B712" i="11"/>
  <c r="B711" i="11"/>
  <c r="B710" i="11"/>
  <c r="B709" i="11"/>
  <c r="B708" i="11"/>
  <c r="B707" i="11"/>
  <c r="B706" i="11"/>
  <c r="B705" i="11"/>
  <c r="B704" i="11"/>
  <c r="B703" i="11"/>
  <c r="B702" i="11"/>
  <c r="B701" i="11"/>
  <c r="B700" i="11"/>
  <c r="B699" i="11"/>
  <c r="B698" i="11"/>
  <c r="B697" i="11"/>
  <c r="B696" i="11"/>
  <c r="B695" i="11"/>
  <c r="B694" i="11"/>
  <c r="B693" i="11"/>
  <c r="B692" i="11"/>
  <c r="B691" i="11"/>
  <c r="B690" i="11"/>
  <c r="B689" i="11"/>
  <c r="B688" i="11"/>
  <c r="B687" i="11"/>
  <c r="B686" i="11"/>
  <c r="B685" i="11"/>
  <c r="B684" i="11"/>
  <c r="B683" i="11"/>
  <c r="B682" i="11"/>
  <c r="B681" i="11"/>
  <c r="B680" i="11"/>
  <c r="B679" i="11"/>
  <c r="B678" i="11"/>
  <c r="B677" i="11"/>
  <c r="B676" i="11"/>
  <c r="B675" i="11"/>
  <c r="B674" i="11"/>
  <c r="B673" i="11"/>
  <c r="B672" i="11"/>
  <c r="B671" i="11"/>
  <c r="B670" i="11"/>
  <c r="B669" i="11"/>
  <c r="B668" i="11"/>
  <c r="B667" i="11"/>
  <c r="B666" i="11"/>
  <c r="B665" i="11"/>
  <c r="B664" i="11"/>
  <c r="B663" i="11"/>
  <c r="B662" i="11"/>
  <c r="B661" i="11"/>
  <c r="B660" i="11"/>
  <c r="B659" i="11"/>
  <c r="B658" i="11"/>
  <c r="B657" i="11"/>
  <c r="B656" i="11"/>
  <c r="B655" i="11"/>
  <c r="B654" i="11"/>
  <c r="B653" i="11"/>
  <c r="B652" i="11"/>
  <c r="B651" i="11"/>
  <c r="B650" i="11"/>
  <c r="B649" i="11"/>
  <c r="B648" i="11"/>
  <c r="B647" i="11"/>
  <c r="B646" i="11"/>
  <c r="B645" i="11"/>
  <c r="B644" i="11"/>
  <c r="B643" i="11"/>
  <c r="B642" i="11"/>
  <c r="B641" i="11"/>
  <c r="B640" i="11"/>
  <c r="B639" i="11"/>
  <c r="B638" i="11"/>
  <c r="B637" i="11"/>
  <c r="B636" i="11"/>
  <c r="B635" i="11"/>
  <c r="B634" i="11"/>
  <c r="B633" i="11"/>
  <c r="B632" i="11"/>
  <c r="B631" i="11"/>
  <c r="B630" i="11"/>
  <c r="B629" i="11"/>
  <c r="B628" i="11"/>
  <c r="B627" i="11"/>
  <c r="B626" i="11"/>
  <c r="B625" i="11"/>
  <c r="B624" i="11"/>
  <c r="B623" i="11"/>
  <c r="B622" i="11"/>
  <c r="B621" i="11"/>
  <c r="B620" i="11"/>
  <c r="B619" i="11"/>
  <c r="B618" i="11"/>
  <c r="B617" i="11"/>
  <c r="B616" i="11"/>
  <c r="B615" i="11"/>
  <c r="B614" i="11"/>
  <c r="B613" i="11"/>
  <c r="B612" i="11"/>
  <c r="B611" i="11"/>
  <c r="B610" i="11"/>
  <c r="B609" i="11"/>
  <c r="B608" i="11"/>
  <c r="B607" i="11"/>
  <c r="B606" i="11"/>
  <c r="B605" i="11"/>
  <c r="B604" i="11"/>
  <c r="B603" i="11"/>
  <c r="B602" i="11"/>
  <c r="B601" i="11"/>
  <c r="B600" i="11"/>
  <c r="B599" i="11"/>
  <c r="B598" i="11"/>
  <c r="B597" i="11"/>
  <c r="B596" i="11"/>
  <c r="B595" i="11"/>
  <c r="B594" i="11"/>
  <c r="B593" i="11"/>
  <c r="B592" i="11"/>
  <c r="B591" i="11"/>
  <c r="B590" i="11"/>
  <c r="B589" i="11"/>
  <c r="B588" i="11"/>
  <c r="B587" i="11"/>
  <c r="B586" i="11"/>
  <c r="B585" i="11"/>
  <c r="B584" i="11"/>
  <c r="B583" i="11"/>
  <c r="B582" i="11"/>
  <c r="B581" i="11"/>
  <c r="B580" i="11"/>
  <c r="B579" i="11"/>
  <c r="B578" i="11"/>
  <c r="B577" i="11"/>
  <c r="B576" i="11"/>
  <c r="B575" i="11"/>
  <c r="B574" i="11"/>
  <c r="B573" i="11"/>
  <c r="B572" i="11"/>
  <c r="B571" i="11"/>
  <c r="B570" i="11"/>
  <c r="B569" i="11"/>
  <c r="B568" i="11"/>
  <c r="B567" i="11"/>
  <c r="B566" i="11"/>
  <c r="B565" i="11"/>
  <c r="B564" i="11"/>
  <c r="B563" i="11"/>
  <c r="B562" i="11"/>
  <c r="B561" i="11"/>
  <c r="B560" i="11"/>
  <c r="B559" i="11"/>
  <c r="B558" i="11"/>
  <c r="B557" i="11"/>
  <c r="B556" i="11"/>
  <c r="B555" i="11"/>
  <c r="B554" i="11"/>
  <c r="B553" i="11"/>
  <c r="B552" i="11"/>
  <c r="B551" i="11"/>
  <c r="B550" i="11"/>
  <c r="B549" i="11"/>
  <c r="B548" i="11"/>
  <c r="B547" i="11"/>
  <c r="B546" i="11"/>
  <c r="B545" i="11"/>
  <c r="B544" i="11"/>
  <c r="B543" i="11"/>
  <c r="B542" i="11"/>
  <c r="B541" i="11"/>
  <c r="B540" i="11"/>
  <c r="B539" i="11"/>
  <c r="B538" i="11"/>
  <c r="B537" i="11"/>
  <c r="B536" i="11"/>
  <c r="B535" i="11"/>
  <c r="B534" i="11"/>
  <c r="B533" i="11"/>
  <c r="B532" i="11"/>
  <c r="B531" i="11"/>
  <c r="B530" i="11"/>
  <c r="B529" i="11"/>
  <c r="B528" i="11"/>
  <c r="B527" i="11"/>
  <c r="B526" i="11"/>
  <c r="B525" i="11"/>
  <c r="B524" i="11"/>
  <c r="B523" i="11"/>
  <c r="B522" i="11"/>
  <c r="B521" i="11"/>
  <c r="B520" i="11"/>
  <c r="B519" i="11"/>
  <c r="B518" i="11"/>
  <c r="B517" i="11"/>
  <c r="B516" i="11"/>
  <c r="B515" i="11"/>
  <c r="B514" i="11"/>
  <c r="B513" i="11"/>
  <c r="B512" i="11"/>
  <c r="B511" i="11"/>
  <c r="B510" i="11"/>
  <c r="B509" i="11"/>
  <c r="B508" i="11"/>
  <c r="B507" i="11"/>
  <c r="B506" i="11"/>
  <c r="B505" i="11"/>
  <c r="B504" i="11"/>
  <c r="B503" i="11"/>
  <c r="B502" i="11"/>
  <c r="B501" i="11"/>
  <c r="B500" i="11"/>
  <c r="B499" i="11"/>
  <c r="B498" i="11"/>
  <c r="B497" i="11"/>
  <c r="B496" i="11"/>
  <c r="B495" i="11"/>
  <c r="B494" i="11"/>
  <c r="B493" i="11"/>
  <c r="B492" i="11"/>
  <c r="B491" i="11"/>
  <c r="B490" i="11"/>
  <c r="B489" i="11"/>
  <c r="B488" i="11"/>
  <c r="B487" i="11"/>
  <c r="B486" i="11"/>
  <c r="B485" i="11"/>
  <c r="B484" i="11"/>
  <c r="B483" i="11"/>
  <c r="B482" i="11"/>
  <c r="B481" i="11"/>
  <c r="B480" i="11"/>
  <c r="B479" i="11"/>
  <c r="B478" i="11"/>
  <c r="B477" i="11"/>
  <c r="B476" i="11"/>
  <c r="B475" i="11"/>
  <c r="B474" i="11"/>
  <c r="B473" i="11"/>
  <c r="B472" i="11"/>
  <c r="B471" i="11"/>
  <c r="B470" i="11"/>
  <c r="B469" i="11"/>
  <c r="B468" i="11"/>
  <c r="B467" i="11"/>
  <c r="B466" i="11"/>
  <c r="B465" i="11"/>
  <c r="B464" i="11"/>
  <c r="B463" i="11"/>
  <c r="B462" i="11"/>
  <c r="B461" i="11"/>
  <c r="B460" i="11"/>
  <c r="B459" i="11"/>
  <c r="B458" i="11"/>
  <c r="B457" i="11"/>
  <c r="B456" i="11"/>
  <c r="B455" i="11"/>
  <c r="B454" i="11"/>
  <c r="B453" i="11"/>
  <c r="B452" i="11"/>
  <c r="B451" i="11"/>
  <c r="B450" i="11"/>
  <c r="B449" i="11"/>
  <c r="B448" i="11"/>
  <c r="B447" i="11"/>
  <c r="B446" i="11"/>
  <c r="B445" i="11"/>
  <c r="B444" i="11"/>
  <c r="B443" i="11"/>
  <c r="B442" i="11"/>
  <c r="B441" i="11"/>
  <c r="B440" i="11"/>
  <c r="B439" i="11"/>
  <c r="B438" i="11"/>
  <c r="B437" i="11"/>
  <c r="B436" i="11"/>
  <c r="B435" i="11"/>
  <c r="B434" i="11"/>
  <c r="B433" i="11"/>
  <c r="B432" i="11"/>
  <c r="B431" i="11"/>
  <c r="B430" i="11"/>
  <c r="B429" i="11"/>
  <c r="B428" i="11"/>
  <c r="B427" i="11"/>
  <c r="B426" i="11"/>
  <c r="B425" i="11"/>
  <c r="B424" i="11"/>
  <c r="B423" i="11"/>
  <c r="B422" i="11"/>
  <c r="B421" i="11"/>
  <c r="B420" i="11"/>
  <c r="B419" i="11"/>
  <c r="B418" i="11"/>
  <c r="B417" i="11"/>
  <c r="B416" i="11"/>
  <c r="B415" i="11"/>
  <c r="B414" i="11"/>
  <c r="B413" i="11"/>
  <c r="B412" i="11"/>
  <c r="B411" i="11"/>
  <c r="B410" i="11"/>
  <c r="B409" i="11"/>
  <c r="B408" i="11"/>
  <c r="B407" i="11"/>
  <c r="B406" i="11"/>
  <c r="B405" i="11"/>
  <c r="B404" i="11"/>
  <c r="B403" i="11"/>
  <c r="B402" i="11"/>
  <c r="B401" i="11"/>
  <c r="B400" i="11"/>
  <c r="B399" i="11"/>
  <c r="B398" i="11"/>
  <c r="B397" i="11"/>
  <c r="B396" i="11"/>
  <c r="B395" i="11"/>
  <c r="B394" i="11"/>
  <c r="B393" i="11"/>
  <c r="B392" i="11"/>
  <c r="B391" i="11"/>
  <c r="B390" i="11"/>
  <c r="B389" i="11"/>
  <c r="B388" i="11"/>
  <c r="B387" i="11"/>
  <c r="B386" i="11"/>
  <c r="B385" i="11"/>
  <c r="B384" i="11"/>
  <c r="B383" i="11"/>
  <c r="B382" i="11"/>
  <c r="B381" i="11"/>
  <c r="B380" i="11"/>
  <c r="B379" i="11"/>
  <c r="B378" i="11"/>
  <c r="B377" i="11"/>
  <c r="B376" i="11"/>
  <c r="B375" i="11"/>
  <c r="B374" i="11"/>
  <c r="B373" i="11"/>
  <c r="B372" i="11"/>
  <c r="B371" i="11"/>
  <c r="B370" i="11"/>
  <c r="B369" i="11"/>
  <c r="B368" i="11"/>
  <c r="B367" i="11"/>
  <c r="B366" i="11"/>
  <c r="B365" i="11"/>
  <c r="B364" i="11"/>
  <c r="B363" i="11"/>
  <c r="B362" i="11"/>
  <c r="B361" i="11"/>
  <c r="B360" i="11"/>
  <c r="B359" i="11"/>
  <c r="B358" i="11"/>
  <c r="B357" i="11"/>
  <c r="B356" i="11"/>
  <c r="B355" i="11"/>
  <c r="B354" i="11"/>
  <c r="B353" i="11"/>
  <c r="B352" i="11"/>
  <c r="B351" i="11"/>
  <c r="B350" i="11"/>
  <c r="B349" i="11"/>
  <c r="B348" i="11"/>
  <c r="B347" i="11"/>
  <c r="B346" i="11"/>
  <c r="B345" i="11"/>
  <c r="B344" i="11"/>
  <c r="B343" i="11"/>
  <c r="B342" i="11"/>
  <c r="B341" i="11"/>
  <c r="B340" i="11"/>
  <c r="B339" i="11"/>
  <c r="B338" i="11"/>
  <c r="B337" i="11"/>
  <c r="B336" i="11"/>
  <c r="B335" i="11"/>
  <c r="B334" i="11"/>
  <c r="B333" i="11"/>
  <c r="B332" i="11"/>
  <c r="B331" i="11"/>
  <c r="B330" i="11"/>
  <c r="B329" i="11"/>
  <c r="B328" i="11"/>
  <c r="B327" i="11"/>
  <c r="B326" i="11"/>
  <c r="B325" i="11"/>
  <c r="B324" i="11"/>
  <c r="B323" i="11"/>
  <c r="B322" i="11"/>
  <c r="B321" i="11"/>
  <c r="B320" i="11"/>
  <c r="B319" i="11"/>
  <c r="B318" i="11"/>
  <c r="B317" i="11"/>
  <c r="B316" i="11"/>
  <c r="B315" i="11"/>
  <c r="B314" i="11"/>
  <c r="B313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I3" i="11"/>
  <c r="B3" i="11"/>
  <c r="B2" i="11"/>
  <c r="B1225" i="10"/>
  <c r="B1224" i="10"/>
  <c r="B1223" i="10"/>
  <c r="B1222" i="10"/>
  <c r="B1221" i="10"/>
  <c r="B1220" i="10"/>
  <c r="B1219" i="10"/>
  <c r="B1218" i="10"/>
  <c r="B1217" i="10"/>
  <c r="B1216" i="10"/>
  <c r="B1215" i="10"/>
  <c r="B1214" i="10"/>
  <c r="B1213" i="10"/>
  <c r="B1212" i="10"/>
  <c r="B1211" i="10"/>
  <c r="B1210" i="10"/>
  <c r="B1209" i="10"/>
  <c r="B1208" i="10"/>
  <c r="B1207" i="10"/>
  <c r="B1206" i="10"/>
  <c r="B1205" i="10"/>
  <c r="B1204" i="10"/>
  <c r="B1203" i="10"/>
  <c r="B1202" i="10"/>
  <c r="B1201" i="10"/>
  <c r="B1200" i="10"/>
  <c r="B1199" i="10"/>
  <c r="B1198" i="10"/>
  <c r="B1197" i="10"/>
  <c r="B1196" i="10"/>
  <c r="B1195" i="10"/>
  <c r="B1194" i="10"/>
  <c r="B1193" i="10"/>
  <c r="B1192" i="10"/>
  <c r="B1191" i="10"/>
  <c r="B1190" i="10"/>
  <c r="B1189" i="10"/>
  <c r="B1188" i="10"/>
  <c r="B1187" i="10"/>
  <c r="B1186" i="10"/>
  <c r="B1185" i="10"/>
  <c r="B1184" i="10"/>
  <c r="B1183" i="10"/>
  <c r="B1182" i="10"/>
  <c r="B1181" i="10"/>
  <c r="B1180" i="10"/>
  <c r="B1179" i="10"/>
  <c r="B1178" i="10"/>
  <c r="B1177" i="10"/>
  <c r="B1176" i="10"/>
  <c r="B1175" i="10"/>
  <c r="B1174" i="10"/>
  <c r="B1173" i="10"/>
  <c r="B1172" i="10"/>
  <c r="B1171" i="10"/>
  <c r="B1170" i="10"/>
  <c r="B1169" i="10"/>
  <c r="B1168" i="10"/>
  <c r="B1167" i="10"/>
  <c r="B1166" i="10"/>
  <c r="B1165" i="10"/>
  <c r="B1164" i="10"/>
  <c r="B1163" i="10"/>
  <c r="B1162" i="10"/>
  <c r="B1161" i="10"/>
  <c r="B1160" i="10"/>
  <c r="B1159" i="10"/>
  <c r="B1158" i="10"/>
  <c r="B1157" i="10"/>
  <c r="B1156" i="10"/>
  <c r="B1155" i="10"/>
  <c r="B1154" i="10"/>
  <c r="B1153" i="10"/>
  <c r="B1152" i="10"/>
  <c r="B1151" i="10"/>
  <c r="B1150" i="10"/>
  <c r="B1149" i="10"/>
  <c r="B1148" i="10"/>
  <c r="B1147" i="10"/>
  <c r="B1146" i="10"/>
  <c r="B1145" i="10"/>
  <c r="B1144" i="10"/>
  <c r="B1143" i="10"/>
  <c r="B1142" i="10"/>
  <c r="B1141" i="10"/>
  <c r="B1140" i="10"/>
  <c r="B1139" i="10"/>
  <c r="B1138" i="10"/>
  <c r="B1137" i="10"/>
  <c r="B1136" i="10"/>
  <c r="B1135" i="10"/>
  <c r="B1134" i="10"/>
  <c r="B1133" i="10"/>
  <c r="B1132" i="10"/>
  <c r="B1131" i="10"/>
  <c r="B1130" i="10"/>
  <c r="B1129" i="10"/>
  <c r="B1128" i="10"/>
  <c r="B1127" i="10"/>
  <c r="B1126" i="10"/>
  <c r="B1125" i="10"/>
  <c r="B1124" i="10"/>
  <c r="B1123" i="10"/>
  <c r="B1122" i="10"/>
  <c r="B1121" i="10"/>
  <c r="B1120" i="10"/>
  <c r="B1119" i="10"/>
  <c r="B1118" i="10"/>
  <c r="B1117" i="10"/>
  <c r="B1116" i="10"/>
  <c r="B1115" i="10"/>
  <c r="B1114" i="10"/>
  <c r="B1113" i="10"/>
  <c r="B1112" i="10"/>
  <c r="B1111" i="10"/>
  <c r="B1110" i="10"/>
  <c r="B1109" i="10"/>
  <c r="B1108" i="10"/>
  <c r="B1107" i="10"/>
  <c r="B1106" i="10"/>
  <c r="B1105" i="10"/>
  <c r="B1104" i="10"/>
  <c r="B1103" i="10"/>
  <c r="B1102" i="10"/>
  <c r="B1101" i="10"/>
  <c r="B1100" i="10"/>
  <c r="B1099" i="10"/>
  <c r="B1098" i="10"/>
  <c r="B1097" i="10"/>
  <c r="B1096" i="10"/>
  <c r="B1095" i="10"/>
  <c r="B1094" i="10"/>
  <c r="B1093" i="10"/>
  <c r="B1092" i="10"/>
  <c r="B1091" i="10"/>
  <c r="B1090" i="10"/>
  <c r="B1089" i="10"/>
  <c r="B1088" i="10"/>
  <c r="B1087" i="10"/>
  <c r="B1086" i="10"/>
  <c r="B1085" i="10"/>
  <c r="B1084" i="10"/>
  <c r="B1083" i="10"/>
  <c r="B1082" i="10"/>
  <c r="B1081" i="10"/>
  <c r="B1080" i="10"/>
  <c r="B1079" i="10"/>
  <c r="B1078" i="10"/>
  <c r="B1077" i="10"/>
  <c r="B1076" i="10"/>
  <c r="B1075" i="10"/>
  <c r="B1074" i="10"/>
  <c r="B1073" i="10"/>
  <c r="B1072" i="10"/>
  <c r="B1071" i="10"/>
  <c r="B1070" i="10"/>
  <c r="B1069" i="10"/>
  <c r="B1068" i="10"/>
  <c r="B1067" i="10"/>
  <c r="B1066" i="10"/>
  <c r="B1065" i="10"/>
  <c r="B1064" i="10"/>
  <c r="B1063" i="10"/>
  <c r="B1062" i="10"/>
  <c r="B1061" i="10"/>
  <c r="B1060" i="10"/>
  <c r="B1059" i="10"/>
  <c r="B1058" i="10"/>
  <c r="B1057" i="10"/>
  <c r="B1056" i="10"/>
  <c r="B1055" i="10"/>
  <c r="B1054" i="10"/>
  <c r="B1053" i="10"/>
  <c r="B1052" i="10"/>
  <c r="B1051" i="10"/>
  <c r="B1050" i="10"/>
  <c r="B1049" i="10"/>
  <c r="B1048" i="10"/>
  <c r="B1047" i="10"/>
  <c r="B1046" i="10"/>
  <c r="B1045" i="10"/>
  <c r="B1044" i="10"/>
  <c r="B1043" i="10"/>
  <c r="B1042" i="10"/>
  <c r="B1041" i="10"/>
  <c r="B1040" i="10"/>
  <c r="B1039" i="10"/>
  <c r="B1038" i="10"/>
  <c r="B1037" i="10"/>
  <c r="B1036" i="10"/>
  <c r="B1035" i="10"/>
  <c r="B1034" i="10"/>
  <c r="B1033" i="10"/>
  <c r="B1032" i="10"/>
  <c r="B1031" i="10"/>
  <c r="B1030" i="10"/>
  <c r="B1029" i="10"/>
  <c r="B1028" i="10"/>
  <c r="B1027" i="10"/>
  <c r="B1026" i="10"/>
  <c r="B1025" i="10"/>
  <c r="B1024" i="10"/>
  <c r="B1023" i="10"/>
  <c r="B1022" i="10"/>
  <c r="B1021" i="10"/>
  <c r="B1020" i="10"/>
  <c r="B1019" i="10"/>
  <c r="B1018" i="10"/>
  <c r="B1017" i="10"/>
  <c r="B1016" i="10"/>
  <c r="B1015" i="10"/>
  <c r="B1014" i="10"/>
  <c r="B1013" i="10"/>
  <c r="B1012" i="10"/>
  <c r="B1011" i="10"/>
  <c r="B1010" i="10"/>
  <c r="B1009" i="10"/>
  <c r="B1008" i="10"/>
  <c r="B1007" i="10"/>
  <c r="B1006" i="10"/>
  <c r="B1005" i="10"/>
  <c r="B1004" i="10"/>
  <c r="B1003" i="10"/>
  <c r="B1002" i="10"/>
  <c r="B1001" i="10"/>
  <c r="B1000" i="10"/>
  <c r="B999" i="10"/>
  <c r="B998" i="10"/>
  <c r="B997" i="10"/>
  <c r="B996" i="10"/>
  <c r="B995" i="10"/>
  <c r="B994" i="10"/>
  <c r="B993" i="10"/>
  <c r="B992" i="10"/>
  <c r="B991" i="10"/>
  <c r="B990" i="10"/>
  <c r="B989" i="10"/>
  <c r="B988" i="10"/>
  <c r="B987" i="10"/>
  <c r="B986" i="10"/>
  <c r="B985" i="10"/>
  <c r="B984" i="10"/>
  <c r="B983" i="10"/>
  <c r="B982" i="10"/>
  <c r="B981" i="10"/>
  <c r="B980" i="10"/>
  <c r="B979" i="10"/>
  <c r="B978" i="10"/>
  <c r="B977" i="10"/>
  <c r="B976" i="10"/>
  <c r="B975" i="10"/>
  <c r="B974" i="10"/>
  <c r="B973" i="10"/>
  <c r="B972" i="10"/>
  <c r="B971" i="10"/>
  <c r="B970" i="10"/>
  <c r="B969" i="10"/>
  <c r="B968" i="10"/>
  <c r="B967" i="10"/>
  <c r="B966" i="10"/>
  <c r="B965" i="10"/>
  <c r="B964" i="10"/>
  <c r="B963" i="10"/>
  <c r="B962" i="10"/>
  <c r="B961" i="10"/>
  <c r="B960" i="10"/>
  <c r="B959" i="10"/>
  <c r="B958" i="10"/>
  <c r="B957" i="10"/>
  <c r="B956" i="10"/>
  <c r="B955" i="10"/>
  <c r="B954" i="10"/>
  <c r="B953" i="10"/>
  <c r="B952" i="10"/>
  <c r="B951" i="10"/>
  <c r="B950" i="10"/>
  <c r="B949" i="10"/>
  <c r="B948" i="10"/>
  <c r="B947" i="10"/>
  <c r="B946" i="10"/>
  <c r="B945" i="10"/>
  <c r="B944" i="10"/>
  <c r="B943" i="10"/>
  <c r="B942" i="10"/>
  <c r="B941" i="10"/>
  <c r="B940" i="10"/>
  <c r="B939" i="10"/>
  <c r="B938" i="10"/>
  <c r="B937" i="10"/>
  <c r="B936" i="10"/>
  <c r="B935" i="10"/>
  <c r="B934" i="10"/>
  <c r="B933" i="10"/>
  <c r="B932" i="10"/>
  <c r="B931" i="10"/>
  <c r="B930" i="10"/>
  <c r="B929" i="10"/>
  <c r="B928" i="10"/>
  <c r="B927" i="10"/>
  <c r="B926" i="10"/>
  <c r="B925" i="10"/>
  <c r="B924" i="10"/>
  <c r="B923" i="10"/>
  <c r="B922" i="10"/>
  <c r="B921" i="10"/>
  <c r="B920" i="10"/>
  <c r="B919" i="10"/>
  <c r="B918" i="10"/>
  <c r="B917" i="10"/>
  <c r="B916" i="10"/>
  <c r="B915" i="10"/>
  <c r="B914" i="10"/>
  <c r="B913" i="10"/>
  <c r="B912" i="10"/>
  <c r="B911" i="10"/>
  <c r="B910" i="10"/>
  <c r="B909" i="10"/>
  <c r="B908" i="10"/>
  <c r="B907" i="10"/>
  <c r="B906" i="10"/>
  <c r="B905" i="10"/>
  <c r="B904" i="10"/>
  <c r="B903" i="10"/>
  <c r="B902" i="10"/>
  <c r="B901" i="10"/>
  <c r="B900" i="10"/>
  <c r="B899" i="10"/>
  <c r="B898" i="10"/>
  <c r="B897" i="10"/>
  <c r="B896" i="10"/>
  <c r="B895" i="10"/>
  <c r="B894" i="10"/>
  <c r="B893" i="10"/>
  <c r="B892" i="10"/>
  <c r="B891" i="10"/>
  <c r="B890" i="10"/>
  <c r="B889" i="10"/>
  <c r="B888" i="10"/>
  <c r="B887" i="10"/>
  <c r="B886" i="10"/>
  <c r="B885" i="10"/>
  <c r="B884" i="10"/>
  <c r="B883" i="10"/>
  <c r="B882" i="10"/>
  <c r="B881" i="10"/>
  <c r="B880" i="10"/>
  <c r="B879" i="10"/>
  <c r="B878" i="10"/>
  <c r="B877" i="10"/>
  <c r="B876" i="10"/>
  <c r="B875" i="10"/>
  <c r="B874" i="10"/>
  <c r="B873" i="10"/>
  <c r="B872" i="10"/>
  <c r="B871" i="10"/>
  <c r="B870" i="10"/>
  <c r="B869" i="10"/>
  <c r="B868" i="10"/>
  <c r="B867" i="10"/>
  <c r="B866" i="10"/>
  <c r="B865" i="10"/>
  <c r="B864" i="10"/>
  <c r="B863" i="10"/>
  <c r="B862" i="10"/>
  <c r="B861" i="10"/>
  <c r="B860" i="10"/>
  <c r="B859" i="10"/>
  <c r="B858" i="10"/>
  <c r="B857" i="10"/>
  <c r="B856" i="10"/>
  <c r="B855" i="10"/>
  <c r="B854" i="10"/>
  <c r="B853" i="10"/>
  <c r="B852" i="10"/>
  <c r="B851" i="10"/>
  <c r="B850" i="10"/>
  <c r="B849" i="10"/>
  <c r="B848" i="10"/>
  <c r="B847" i="10"/>
  <c r="B846" i="10"/>
  <c r="B845" i="10"/>
  <c r="B844" i="10"/>
  <c r="B843" i="10"/>
  <c r="B842" i="10"/>
  <c r="B841" i="10"/>
  <c r="B840" i="10"/>
  <c r="B839" i="10"/>
  <c r="B838" i="10"/>
  <c r="B837" i="10"/>
  <c r="B836" i="10"/>
  <c r="B835" i="10"/>
  <c r="B834" i="10"/>
  <c r="B833" i="10"/>
  <c r="B832" i="10"/>
  <c r="B831" i="10"/>
  <c r="B830" i="10"/>
  <c r="B829" i="10"/>
  <c r="B828" i="10"/>
  <c r="B827" i="10"/>
  <c r="B826" i="10"/>
  <c r="B825" i="10"/>
  <c r="B824" i="10"/>
  <c r="B823" i="10"/>
  <c r="B822" i="10"/>
  <c r="B821" i="10"/>
  <c r="B820" i="10"/>
  <c r="B819" i="10"/>
  <c r="B818" i="10"/>
  <c r="B817" i="10"/>
  <c r="B816" i="10"/>
  <c r="B815" i="10"/>
  <c r="B814" i="10"/>
  <c r="B813" i="10"/>
  <c r="B812" i="10"/>
  <c r="B811" i="10"/>
  <c r="B810" i="10"/>
  <c r="B809" i="10"/>
  <c r="B808" i="10"/>
  <c r="B807" i="10"/>
  <c r="B806" i="10"/>
  <c r="B805" i="10"/>
  <c r="B804" i="10"/>
  <c r="B803" i="10"/>
  <c r="B802" i="10"/>
  <c r="B801" i="10"/>
  <c r="B800" i="10"/>
  <c r="B799" i="10"/>
  <c r="B798" i="10"/>
  <c r="B797" i="10"/>
  <c r="B796" i="10"/>
  <c r="B795" i="10"/>
  <c r="B794" i="10"/>
  <c r="B793" i="10"/>
  <c r="B792" i="10"/>
  <c r="B791" i="10"/>
  <c r="B790" i="10"/>
  <c r="B789" i="10"/>
  <c r="B788" i="10"/>
  <c r="B787" i="10"/>
  <c r="B786" i="10"/>
  <c r="B785" i="10"/>
  <c r="B784" i="10"/>
  <c r="B783" i="10"/>
  <c r="B782" i="10"/>
  <c r="B781" i="10"/>
  <c r="B780" i="10"/>
  <c r="B779" i="10"/>
  <c r="B778" i="10"/>
  <c r="B777" i="10"/>
  <c r="B776" i="10"/>
  <c r="B775" i="10"/>
  <c r="B774" i="10"/>
  <c r="B773" i="10"/>
  <c r="B772" i="10"/>
  <c r="B771" i="10"/>
  <c r="B770" i="10"/>
  <c r="B769" i="10"/>
  <c r="B768" i="10"/>
  <c r="B767" i="10"/>
  <c r="B766" i="10"/>
  <c r="B765" i="10"/>
  <c r="B764" i="10"/>
  <c r="B763" i="10"/>
  <c r="B762" i="10"/>
  <c r="B761" i="10"/>
  <c r="B760" i="10"/>
  <c r="B759" i="10"/>
  <c r="B758" i="10"/>
  <c r="B757" i="10"/>
  <c r="B756" i="10"/>
  <c r="B755" i="10"/>
  <c r="B754" i="10"/>
  <c r="B753" i="10"/>
  <c r="B752" i="10"/>
  <c r="B751" i="10"/>
  <c r="B750" i="10"/>
  <c r="B749" i="10"/>
  <c r="B748" i="10"/>
  <c r="B747" i="10"/>
  <c r="B746" i="10"/>
  <c r="B745" i="10"/>
  <c r="B744" i="10"/>
  <c r="B743" i="10"/>
  <c r="B742" i="10"/>
  <c r="B741" i="10"/>
  <c r="B740" i="10"/>
  <c r="B739" i="10"/>
  <c r="B738" i="10"/>
  <c r="B737" i="10"/>
  <c r="B736" i="10"/>
  <c r="B735" i="10"/>
  <c r="B734" i="10"/>
  <c r="B733" i="10"/>
  <c r="B732" i="10"/>
  <c r="B731" i="10"/>
  <c r="B730" i="10"/>
  <c r="B729" i="10"/>
  <c r="B728" i="10"/>
  <c r="B727" i="10"/>
  <c r="B726" i="10"/>
  <c r="B725" i="10"/>
  <c r="B724" i="10"/>
  <c r="B723" i="10"/>
  <c r="B722" i="10"/>
  <c r="B721" i="10"/>
  <c r="B720" i="10"/>
  <c r="B719" i="10"/>
  <c r="B718" i="10"/>
  <c r="B717" i="10"/>
  <c r="B716" i="10"/>
  <c r="B715" i="10"/>
  <c r="B714" i="10"/>
  <c r="B713" i="10"/>
  <c r="B712" i="10"/>
  <c r="B711" i="10"/>
  <c r="B710" i="10"/>
  <c r="B709" i="10"/>
  <c r="B708" i="10"/>
  <c r="B707" i="10"/>
  <c r="B706" i="10"/>
  <c r="B705" i="10"/>
  <c r="B704" i="10"/>
  <c r="B703" i="10"/>
  <c r="B702" i="10"/>
  <c r="B701" i="10"/>
  <c r="B700" i="10"/>
  <c r="B699" i="10"/>
  <c r="B698" i="10"/>
  <c r="B697" i="10"/>
  <c r="B696" i="10"/>
  <c r="B695" i="10"/>
  <c r="B694" i="10"/>
  <c r="B693" i="10"/>
  <c r="B692" i="10"/>
  <c r="B691" i="10"/>
  <c r="B690" i="10"/>
  <c r="B689" i="10"/>
  <c r="B688" i="10"/>
  <c r="B687" i="10"/>
  <c r="B686" i="10"/>
  <c r="B685" i="10"/>
  <c r="B684" i="10"/>
  <c r="B683" i="10"/>
  <c r="B682" i="10"/>
  <c r="B681" i="10"/>
  <c r="B680" i="10"/>
  <c r="B679" i="10"/>
  <c r="B678" i="10"/>
  <c r="B677" i="10"/>
  <c r="B676" i="10"/>
  <c r="B675" i="10"/>
  <c r="B674" i="10"/>
  <c r="B673" i="10"/>
  <c r="B672" i="10"/>
  <c r="B671" i="10"/>
  <c r="B670" i="10"/>
  <c r="B669" i="10"/>
  <c r="B668" i="10"/>
  <c r="B667" i="10"/>
  <c r="B666" i="10"/>
  <c r="B665" i="10"/>
  <c r="B664" i="10"/>
  <c r="B663" i="10"/>
  <c r="B662" i="10"/>
  <c r="B661" i="10"/>
  <c r="B660" i="10"/>
  <c r="B659" i="10"/>
  <c r="B658" i="10"/>
  <c r="B657" i="10"/>
  <c r="B656" i="10"/>
  <c r="B655" i="10"/>
  <c r="B654" i="10"/>
  <c r="B653" i="10"/>
  <c r="B652" i="10"/>
  <c r="B651" i="10"/>
  <c r="B650" i="10"/>
  <c r="B649" i="10"/>
  <c r="B648" i="10"/>
  <c r="B647" i="10"/>
  <c r="B646" i="10"/>
  <c r="B645" i="10"/>
  <c r="B644" i="10"/>
  <c r="B643" i="10"/>
  <c r="B642" i="10"/>
  <c r="B641" i="10"/>
  <c r="B640" i="10"/>
  <c r="B639" i="10"/>
  <c r="B638" i="10"/>
  <c r="B637" i="10"/>
  <c r="B636" i="10"/>
  <c r="B635" i="10"/>
  <c r="B634" i="10"/>
  <c r="B633" i="10"/>
  <c r="B632" i="10"/>
  <c r="B631" i="10"/>
  <c r="B630" i="10"/>
  <c r="B629" i="10"/>
  <c r="B628" i="10"/>
  <c r="B627" i="10"/>
  <c r="B626" i="10"/>
  <c r="B625" i="10"/>
  <c r="B624" i="10"/>
  <c r="B623" i="10"/>
  <c r="B622" i="10"/>
  <c r="B621" i="10"/>
  <c r="B620" i="10"/>
  <c r="B619" i="10"/>
  <c r="B618" i="10"/>
  <c r="B617" i="10"/>
  <c r="B616" i="10"/>
  <c r="B615" i="10"/>
  <c r="B614" i="10"/>
  <c r="B613" i="10"/>
  <c r="B612" i="10"/>
  <c r="B611" i="10"/>
  <c r="B610" i="10"/>
  <c r="B609" i="10"/>
  <c r="B608" i="10"/>
  <c r="B607" i="10"/>
  <c r="B606" i="10"/>
  <c r="B605" i="10"/>
  <c r="B604" i="10"/>
  <c r="B603" i="10"/>
  <c r="B602" i="10"/>
  <c r="B601" i="10"/>
  <c r="B600" i="10"/>
  <c r="B599" i="10"/>
  <c r="B598" i="10"/>
  <c r="B597" i="10"/>
  <c r="B596" i="10"/>
  <c r="B595" i="10"/>
  <c r="B594" i="10"/>
  <c r="B593" i="10"/>
  <c r="B592" i="10"/>
  <c r="B591" i="10"/>
  <c r="B590" i="10"/>
  <c r="B589" i="10"/>
  <c r="B588" i="10"/>
  <c r="B587" i="10"/>
  <c r="B586" i="10"/>
  <c r="B585" i="10"/>
  <c r="B584" i="10"/>
  <c r="B583" i="10"/>
  <c r="B582" i="10"/>
  <c r="B581" i="10"/>
  <c r="B580" i="10"/>
  <c r="B579" i="10"/>
  <c r="B578" i="10"/>
  <c r="B577" i="10"/>
  <c r="B576" i="10"/>
  <c r="B575" i="10"/>
  <c r="B574" i="10"/>
  <c r="B573" i="10"/>
  <c r="B572" i="10"/>
  <c r="B571" i="10"/>
  <c r="B570" i="10"/>
  <c r="B569" i="10"/>
  <c r="B568" i="10"/>
  <c r="B567" i="10"/>
  <c r="B566" i="10"/>
  <c r="B565" i="10"/>
  <c r="B564" i="10"/>
  <c r="B563" i="10"/>
  <c r="B562" i="10"/>
  <c r="B561" i="10"/>
  <c r="B560" i="10"/>
  <c r="B559" i="10"/>
  <c r="B558" i="10"/>
  <c r="B557" i="10"/>
  <c r="B556" i="10"/>
  <c r="B555" i="10"/>
  <c r="B554" i="10"/>
  <c r="B553" i="10"/>
  <c r="B552" i="10"/>
  <c r="B551" i="10"/>
  <c r="B550" i="10"/>
  <c r="B549" i="10"/>
  <c r="B548" i="10"/>
  <c r="B547" i="10"/>
  <c r="B546" i="10"/>
  <c r="B545" i="10"/>
  <c r="B544" i="10"/>
  <c r="B543" i="10"/>
  <c r="B542" i="10"/>
  <c r="B541" i="10"/>
  <c r="B540" i="10"/>
  <c r="B539" i="10"/>
  <c r="B538" i="10"/>
  <c r="B537" i="10"/>
  <c r="B536" i="10"/>
  <c r="B535" i="10"/>
  <c r="B534" i="10"/>
  <c r="B533" i="10"/>
  <c r="B532" i="10"/>
  <c r="B531" i="10"/>
  <c r="B530" i="10"/>
  <c r="B529" i="10"/>
  <c r="B528" i="10"/>
  <c r="B527" i="10"/>
  <c r="B526" i="10"/>
  <c r="B525" i="10"/>
  <c r="B524" i="10"/>
  <c r="B523" i="10"/>
  <c r="B522" i="10"/>
  <c r="B521" i="10"/>
  <c r="B520" i="10"/>
  <c r="B519" i="10"/>
  <c r="B518" i="10"/>
  <c r="B517" i="10"/>
  <c r="B516" i="10"/>
  <c r="B515" i="10"/>
  <c r="B514" i="10"/>
  <c r="B513" i="10"/>
  <c r="B512" i="10"/>
  <c r="B511" i="10"/>
  <c r="B510" i="10"/>
  <c r="B509" i="10"/>
  <c r="B508" i="10"/>
  <c r="B507" i="10"/>
  <c r="B506" i="10"/>
  <c r="B505" i="10"/>
  <c r="B504" i="10"/>
  <c r="B503" i="10"/>
  <c r="B502" i="10"/>
  <c r="B501" i="10"/>
  <c r="B500" i="10"/>
  <c r="B499" i="10"/>
  <c r="B498" i="10"/>
  <c r="B497" i="10"/>
  <c r="B496" i="10"/>
  <c r="B495" i="10"/>
  <c r="B494" i="10"/>
  <c r="B493" i="10"/>
  <c r="B492" i="10"/>
  <c r="B491" i="10"/>
  <c r="B490" i="10"/>
  <c r="B489" i="10"/>
  <c r="B488" i="10"/>
  <c r="B487" i="10"/>
  <c r="B486" i="10"/>
  <c r="B485" i="10"/>
  <c r="B484" i="10"/>
  <c r="B483" i="10"/>
  <c r="B482" i="10"/>
  <c r="B481" i="10"/>
  <c r="B480" i="10"/>
  <c r="B479" i="10"/>
  <c r="B478" i="10"/>
  <c r="B477" i="10"/>
  <c r="B476" i="10"/>
  <c r="B475" i="10"/>
  <c r="B474" i="10"/>
  <c r="B473" i="10"/>
  <c r="B472" i="10"/>
  <c r="B471" i="10"/>
  <c r="B470" i="10"/>
  <c r="B469" i="10"/>
  <c r="B468" i="10"/>
  <c r="B467" i="10"/>
  <c r="B466" i="10"/>
  <c r="B465" i="10"/>
  <c r="B464" i="10"/>
  <c r="B463" i="10"/>
  <c r="B462" i="10"/>
  <c r="B461" i="10"/>
  <c r="B460" i="10"/>
  <c r="B459" i="10"/>
  <c r="B458" i="10"/>
  <c r="B457" i="10"/>
  <c r="B456" i="10"/>
  <c r="B455" i="10"/>
  <c r="B454" i="10"/>
  <c r="B453" i="10"/>
  <c r="B452" i="10"/>
  <c r="B451" i="10"/>
  <c r="B450" i="10"/>
  <c r="B449" i="10"/>
  <c r="B448" i="10"/>
  <c r="B447" i="10"/>
  <c r="B446" i="10"/>
  <c r="B445" i="10"/>
  <c r="B444" i="10"/>
  <c r="B443" i="10"/>
  <c r="B442" i="10"/>
  <c r="B441" i="10"/>
  <c r="B440" i="10"/>
  <c r="B439" i="10"/>
  <c r="B438" i="10"/>
  <c r="B437" i="10"/>
  <c r="B436" i="10"/>
  <c r="B435" i="10"/>
  <c r="B434" i="10"/>
  <c r="B433" i="10"/>
  <c r="B432" i="10"/>
  <c r="B431" i="10"/>
  <c r="B430" i="10"/>
  <c r="B429" i="10"/>
  <c r="B428" i="10"/>
  <c r="B427" i="10"/>
  <c r="B426" i="10"/>
  <c r="B425" i="10"/>
  <c r="B424" i="10"/>
  <c r="B423" i="10"/>
  <c r="B422" i="10"/>
  <c r="B421" i="10"/>
  <c r="B420" i="10"/>
  <c r="B419" i="10"/>
  <c r="B418" i="10"/>
  <c r="B417" i="10"/>
  <c r="B416" i="10"/>
  <c r="B415" i="10"/>
  <c r="B414" i="10"/>
  <c r="B413" i="10"/>
  <c r="B412" i="10"/>
  <c r="B411" i="10"/>
  <c r="B410" i="10"/>
  <c r="B409" i="10"/>
  <c r="B408" i="10"/>
  <c r="B407" i="10"/>
  <c r="B406" i="10"/>
  <c r="B405" i="10"/>
  <c r="B404" i="10"/>
  <c r="B403" i="10"/>
  <c r="B402" i="10"/>
  <c r="B401" i="10"/>
  <c r="B400" i="10"/>
  <c r="B399" i="10"/>
  <c r="B398" i="10"/>
  <c r="B397" i="10"/>
  <c r="B396" i="10"/>
  <c r="B395" i="10"/>
  <c r="B394" i="10"/>
  <c r="B393" i="10"/>
  <c r="B392" i="10"/>
  <c r="B391" i="10"/>
  <c r="B390" i="10"/>
  <c r="B389" i="10"/>
  <c r="B388" i="10"/>
  <c r="B387" i="10"/>
  <c r="B386" i="10"/>
  <c r="B385" i="10"/>
  <c r="B384" i="10"/>
  <c r="B383" i="10"/>
  <c r="B382" i="10"/>
  <c r="B381" i="10"/>
  <c r="B380" i="10"/>
  <c r="B379" i="10"/>
  <c r="B378" i="10"/>
  <c r="B377" i="10"/>
  <c r="B376" i="10"/>
  <c r="B375" i="10"/>
  <c r="B374" i="10"/>
  <c r="B373" i="10"/>
  <c r="B372" i="10"/>
  <c r="B371" i="10"/>
  <c r="B370" i="10"/>
  <c r="B369" i="10"/>
  <c r="B368" i="10"/>
  <c r="B367" i="10"/>
  <c r="B366" i="10"/>
  <c r="B365" i="10"/>
  <c r="B364" i="10"/>
  <c r="B363" i="10"/>
  <c r="B362" i="10"/>
  <c r="B361" i="10"/>
  <c r="B360" i="10"/>
  <c r="B359" i="10"/>
  <c r="B358" i="10"/>
  <c r="B357" i="10"/>
  <c r="B356" i="10"/>
  <c r="B355" i="10"/>
  <c r="B354" i="10"/>
  <c r="B353" i="10"/>
  <c r="B352" i="10"/>
  <c r="B351" i="10"/>
  <c r="B350" i="10"/>
  <c r="B349" i="10"/>
  <c r="B348" i="10"/>
  <c r="B347" i="10"/>
  <c r="B346" i="10"/>
  <c r="B345" i="10"/>
  <c r="B344" i="10"/>
  <c r="B343" i="10"/>
  <c r="B342" i="10"/>
  <c r="B341" i="10"/>
  <c r="B340" i="10"/>
  <c r="B339" i="10"/>
  <c r="B338" i="10"/>
  <c r="B337" i="10"/>
  <c r="B336" i="10"/>
  <c r="B335" i="10"/>
  <c r="B334" i="10"/>
  <c r="B333" i="10"/>
  <c r="B332" i="10"/>
  <c r="B331" i="10"/>
  <c r="B330" i="10"/>
  <c r="B329" i="10"/>
  <c r="B328" i="10"/>
  <c r="B327" i="10"/>
  <c r="B326" i="10"/>
  <c r="B325" i="10"/>
  <c r="B324" i="10"/>
  <c r="B323" i="10"/>
  <c r="B322" i="10"/>
  <c r="B321" i="10"/>
  <c r="B320" i="10"/>
  <c r="B319" i="10"/>
  <c r="B318" i="10"/>
  <c r="B317" i="10"/>
  <c r="B316" i="10"/>
  <c r="B315" i="10"/>
  <c r="B314" i="10"/>
  <c r="B313" i="10"/>
  <c r="B312" i="10"/>
  <c r="B311" i="10"/>
  <c r="B310" i="10"/>
  <c r="B309" i="10"/>
  <c r="B308" i="10"/>
  <c r="B307" i="10"/>
  <c r="B306" i="10"/>
  <c r="B305" i="10"/>
  <c r="B304" i="10"/>
  <c r="B303" i="10"/>
  <c r="B302" i="10"/>
  <c r="B301" i="10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D3" i="9" s="1"/>
  <c r="B643" i="8"/>
  <c r="B642" i="8"/>
  <c r="B641" i="8"/>
  <c r="B640" i="8"/>
  <c r="B639" i="8"/>
  <c r="B638" i="8"/>
  <c r="B637" i="8"/>
  <c r="B636" i="8"/>
  <c r="B635" i="8"/>
  <c r="B634" i="8"/>
  <c r="B633" i="8"/>
  <c r="B632" i="8"/>
  <c r="B631" i="8"/>
  <c r="B630" i="8"/>
  <c r="B629" i="8"/>
  <c r="B628" i="8"/>
  <c r="B627" i="8"/>
  <c r="B626" i="8"/>
  <c r="B625" i="8"/>
  <c r="B624" i="8"/>
  <c r="B623" i="8"/>
  <c r="B622" i="8"/>
  <c r="B621" i="8"/>
  <c r="B620" i="8"/>
  <c r="B619" i="8"/>
  <c r="B618" i="8"/>
  <c r="B617" i="8"/>
  <c r="B616" i="8"/>
  <c r="B615" i="8"/>
  <c r="B614" i="8"/>
  <c r="B613" i="8"/>
  <c r="B612" i="8"/>
  <c r="B611" i="8"/>
  <c r="B610" i="8"/>
  <c r="B609" i="8"/>
  <c r="B608" i="8"/>
  <c r="B607" i="8"/>
  <c r="B606" i="8"/>
  <c r="B605" i="8"/>
  <c r="B604" i="8"/>
  <c r="B603" i="8"/>
  <c r="B602" i="8"/>
  <c r="B601" i="8"/>
  <c r="B600" i="8"/>
  <c r="B599" i="8"/>
  <c r="B598" i="8"/>
  <c r="B597" i="8"/>
  <c r="B596" i="8"/>
  <c r="B595" i="8"/>
  <c r="B594" i="8"/>
  <c r="B593" i="8"/>
  <c r="B592" i="8"/>
  <c r="B591" i="8"/>
  <c r="B590" i="8"/>
  <c r="B589" i="8"/>
  <c r="B588" i="8"/>
  <c r="B587" i="8"/>
  <c r="B586" i="8"/>
  <c r="B585" i="8"/>
  <c r="B584" i="8"/>
  <c r="B583" i="8"/>
  <c r="B582" i="8"/>
  <c r="B581" i="8"/>
  <c r="B580" i="8"/>
  <c r="B579" i="8"/>
  <c r="B578" i="8"/>
  <c r="B577" i="8"/>
  <c r="B576" i="8"/>
  <c r="B575" i="8"/>
  <c r="B574" i="8"/>
  <c r="B573" i="8"/>
  <c r="B572" i="8"/>
  <c r="B571" i="8"/>
  <c r="B570" i="8"/>
  <c r="B569" i="8"/>
  <c r="B568" i="8"/>
  <c r="B567" i="8"/>
  <c r="B566" i="8"/>
  <c r="B565" i="8"/>
  <c r="B564" i="8"/>
  <c r="B563" i="8"/>
  <c r="B562" i="8"/>
  <c r="B561" i="8"/>
  <c r="B560" i="8"/>
  <c r="B559" i="8"/>
  <c r="B558" i="8"/>
  <c r="B557" i="8"/>
  <c r="B556" i="8"/>
  <c r="B555" i="8"/>
  <c r="B554" i="8"/>
  <c r="B553" i="8"/>
  <c r="B552" i="8"/>
  <c r="B551" i="8"/>
  <c r="B550" i="8"/>
  <c r="B549" i="8"/>
  <c r="B548" i="8"/>
  <c r="B547" i="8"/>
  <c r="B546" i="8"/>
  <c r="B545" i="8"/>
  <c r="B544" i="8"/>
  <c r="B543" i="8"/>
  <c r="B542" i="8"/>
  <c r="B541" i="8"/>
  <c r="B540" i="8"/>
  <c r="B539" i="8"/>
  <c r="B538" i="8"/>
  <c r="B537" i="8"/>
  <c r="B536" i="8"/>
  <c r="B535" i="8"/>
  <c r="B534" i="8"/>
  <c r="B533" i="8"/>
  <c r="B532" i="8"/>
  <c r="B531" i="8"/>
  <c r="B530" i="8"/>
  <c r="B529" i="8"/>
  <c r="B528" i="8"/>
  <c r="B527" i="8"/>
  <c r="B526" i="8"/>
  <c r="B525" i="8"/>
  <c r="B524" i="8"/>
  <c r="B523" i="8"/>
  <c r="B522" i="8"/>
  <c r="B521" i="8"/>
  <c r="B520" i="8"/>
  <c r="B519" i="8"/>
  <c r="B518" i="8"/>
  <c r="B517" i="8"/>
  <c r="B516" i="8"/>
  <c r="B515" i="8"/>
  <c r="B514" i="8"/>
  <c r="B513" i="8"/>
  <c r="B512" i="8"/>
  <c r="B511" i="8"/>
  <c r="B510" i="8"/>
  <c r="B509" i="8"/>
  <c r="B508" i="8"/>
  <c r="B507" i="8"/>
  <c r="B506" i="8"/>
  <c r="B505" i="8"/>
  <c r="B504" i="8"/>
  <c r="B503" i="8"/>
  <c r="B502" i="8"/>
  <c r="B501" i="8"/>
  <c r="B500" i="8"/>
  <c r="B499" i="8"/>
  <c r="B498" i="8"/>
  <c r="B497" i="8"/>
  <c r="B496" i="8"/>
  <c r="B495" i="8"/>
  <c r="B494" i="8"/>
  <c r="B493" i="8"/>
  <c r="B492" i="8"/>
  <c r="B491" i="8"/>
  <c r="B490" i="8"/>
  <c r="B489" i="8"/>
  <c r="B488" i="8"/>
  <c r="B487" i="8"/>
  <c r="B486" i="8"/>
  <c r="B485" i="8"/>
  <c r="B484" i="8"/>
  <c r="B483" i="8"/>
  <c r="B482" i="8"/>
  <c r="B481" i="8"/>
  <c r="B480" i="8"/>
  <c r="B479" i="8"/>
  <c r="B478" i="8"/>
  <c r="B477" i="8"/>
  <c r="B476" i="8"/>
  <c r="B475" i="8"/>
  <c r="B474" i="8"/>
  <c r="B473" i="8"/>
  <c r="B472" i="8"/>
  <c r="B471" i="8"/>
  <c r="B470" i="8"/>
  <c r="B469" i="8"/>
  <c r="B468" i="8"/>
  <c r="B467" i="8"/>
  <c r="B466" i="8"/>
  <c r="B465" i="8"/>
  <c r="B464" i="8"/>
  <c r="B463" i="8"/>
  <c r="B462" i="8"/>
  <c r="B461" i="8"/>
  <c r="B460" i="8"/>
  <c r="B459" i="8"/>
  <c r="B458" i="8"/>
  <c r="B457" i="8"/>
  <c r="B456" i="8"/>
  <c r="B455" i="8"/>
  <c r="B454" i="8"/>
  <c r="B453" i="8"/>
  <c r="B452" i="8"/>
  <c r="B451" i="8"/>
  <c r="B450" i="8"/>
  <c r="B449" i="8"/>
  <c r="B448" i="8"/>
  <c r="B447" i="8"/>
  <c r="B446" i="8"/>
  <c r="B445" i="8"/>
  <c r="B444" i="8"/>
  <c r="B443" i="8"/>
  <c r="B442" i="8"/>
  <c r="B441" i="8"/>
  <c r="B440" i="8"/>
  <c r="B439" i="8"/>
  <c r="B438" i="8"/>
  <c r="B437" i="8"/>
  <c r="B436" i="8"/>
  <c r="B435" i="8"/>
  <c r="B434" i="8"/>
  <c r="B433" i="8"/>
  <c r="B432" i="8"/>
  <c r="B431" i="8"/>
  <c r="B430" i="8"/>
  <c r="B429" i="8"/>
  <c r="B428" i="8"/>
  <c r="B427" i="8"/>
  <c r="B426" i="8"/>
  <c r="B425" i="8"/>
  <c r="B424" i="8"/>
  <c r="B423" i="8"/>
  <c r="B422" i="8"/>
  <c r="B421" i="8"/>
  <c r="B420" i="8"/>
  <c r="B419" i="8"/>
  <c r="B418" i="8"/>
  <c r="B417" i="8"/>
  <c r="B416" i="8"/>
  <c r="B415" i="8"/>
  <c r="B414" i="8"/>
  <c r="B413" i="8"/>
  <c r="B412" i="8"/>
  <c r="B411" i="8"/>
  <c r="B410" i="8"/>
  <c r="B409" i="8"/>
  <c r="B408" i="8"/>
  <c r="B407" i="8"/>
  <c r="B406" i="8"/>
  <c r="B405" i="8"/>
  <c r="B404" i="8"/>
  <c r="B403" i="8"/>
  <c r="B402" i="8"/>
  <c r="B401" i="8"/>
  <c r="B400" i="8"/>
  <c r="B399" i="8"/>
  <c r="B398" i="8"/>
  <c r="B397" i="8"/>
  <c r="B396" i="8"/>
  <c r="B395" i="8"/>
  <c r="B394" i="8"/>
  <c r="B393" i="8"/>
  <c r="B392" i="8"/>
  <c r="B391" i="8"/>
  <c r="B390" i="8"/>
  <c r="B389" i="8"/>
  <c r="B388" i="8"/>
  <c r="B387" i="8"/>
  <c r="B386" i="8"/>
  <c r="B385" i="8"/>
  <c r="B384" i="8"/>
  <c r="B383" i="8"/>
  <c r="B382" i="8"/>
  <c r="B381" i="8"/>
  <c r="B380" i="8"/>
  <c r="B379" i="8"/>
  <c r="B378" i="8"/>
  <c r="B377" i="8"/>
  <c r="B376" i="8"/>
  <c r="B375" i="8"/>
  <c r="B374" i="8"/>
  <c r="B373" i="8"/>
  <c r="B372" i="8"/>
  <c r="B371" i="8"/>
  <c r="B370" i="8"/>
  <c r="B369" i="8"/>
  <c r="B368" i="8"/>
  <c r="B367" i="8"/>
  <c r="B366" i="8"/>
  <c r="B365" i="8"/>
  <c r="B364" i="8"/>
  <c r="B363" i="8"/>
  <c r="B362" i="8"/>
  <c r="B361" i="8"/>
  <c r="B360" i="8"/>
  <c r="B359" i="8"/>
  <c r="B358" i="8"/>
  <c r="B357" i="8"/>
  <c r="B356" i="8"/>
  <c r="B355" i="8"/>
  <c r="B354" i="8"/>
  <c r="B353" i="8"/>
  <c r="B352" i="8"/>
  <c r="B351" i="8"/>
  <c r="B350" i="8"/>
  <c r="B349" i="8"/>
  <c r="B348" i="8"/>
  <c r="B347" i="8"/>
  <c r="B346" i="8"/>
  <c r="B345" i="8"/>
  <c r="B344" i="8"/>
  <c r="B343" i="8"/>
  <c r="B342" i="8"/>
  <c r="B341" i="8"/>
  <c r="B340" i="8"/>
  <c r="B339" i="8"/>
  <c r="B338" i="8"/>
  <c r="B337" i="8"/>
  <c r="B336" i="8"/>
  <c r="B335" i="8"/>
  <c r="B334" i="8"/>
  <c r="B333" i="8"/>
  <c r="B332" i="8"/>
  <c r="B331" i="8"/>
  <c r="B330" i="8"/>
  <c r="B329" i="8"/>
  <c r="B328" i="8"/>
  <c r="B327" i="8"/>
  <c r="B326" i="8"/>
  <c r="B325" i="8"/>
  <c r="B324" i="8"/>
  <c r="B323" i="8"/>
  <c r="B322" i="8"/>
  <c r="B321" i="8"/>
  <c r="B320" i="8"/>
  <c r="B319" i="8"/>
  <c r="B318" i="8"/>
  <c r="B317" i="8"/>
  <c r="B316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301" i="8"/>
  <c r="B300" i="8"/>
  <c r="B299" i="8"/>
  <c r="B298" i="8"/>
  <c r="B297" i="8"/>
  <c r="B296" i="8"/>
  <c r="B295" i="8"/>
  <c r="B294" i="8"/>
  <c r="B293" i="8"/>
  <c r="B292" i="8"/>
  <c r="B291" i="8"/>
  <c r="B290" i="8"/>
  <c r="B289" i="8"/>
  <c r="B288" i="8"/>
  <c r="B287" i="8"/>
  <c r="B286" i="8"/>
  <c r="B285" i="8"/>
  <c r="B284" i="8"/>
  <c r="B283" i="8"/>
  <c r="B282" i="8"/>
  <c r="B281" i="8"/>
  <c r="B280" i="8"/>
  <c r="B279" i="8"/>
  <c r="B278" i="8"/>
  <c r="B277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D3" i="6" s="1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D3" i="4" s="1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I3" i="3"/>
  <c r="B3" i="3"/>
  <c r="B2" i="3"/>
  <c r="D734" i="2"/>
  <c r="C734" i="2"/>
  <c r="D733" i="2"/>
  <c r="C733" i="2"/>
  <c r="D732" i="2"/>
  <c r="C732" i="2"/>
  <c r="D731" i="2"/>
  <c r="C731" i="2"/>
  <c r="D730" i="2"/>
  <c r="C730" i="2"/>
  <c r="D729" i="2"/>
  <c r="C729" i="2"/>
  <c r="D728" i="2"/>
  <c r="C728" i="2"/>
  <c r="D727" i="2"/>
  <c r="C727" i="2"/>
  <c r="D726" i="2"/>
  <c r="C726" i="2"/>
  <c r="D725" i="2"/>
  <c r="C725" i="2"/>
  <c r="D724" i="2"/>
  <c r="C724" i="2"/>
  <c r="D723" i="2"/>
  <c r="C723" i="2"/>
  <c r="D722" i="2"/>
  <c r="C722" i="2"/>
  <c r="D721" i="2"/>
  <c r="C721" i="2"/>
  <c r="D720" i="2"/>
  <c r="C720" i="2"/>
  <c r="D719" i="2"/>
  <c r="C719" i="2"/>
  <c r="D718" i="2"/>
  <c r="C718" i="2"/>
  <c r="D717" i="2"/>
  <c r="C717" i="2"/>
  <c r="D716" i="2"/>
  <c r="C716" i="2"/>
  <c r="D715" i="2"/>
  <c r="C715" i="2"/>
  <c r="D714" i="2"/>
  <c r="C714" i="2"/>
  <c r="D713" i="2"/>
  <c r="C713" i="2"/>
  <c r="D712" i="2"/>
  <c r="C712" i="2"/>
  <c r="D711" i="2"/>
  <c r="C711" i="2"/>
  <c r="D710" i="2"/>
  <c r="C710" i="2"/>
  <c r="D709" i="2"/>
  <c r="C709" i="2"/>
  <c r="D708" i="2"/>
  <c r="C708" i="2"/>
  <c r="D707" i="2"/>
  <c r="C707" i="2"/>
  <c r="D706" i="2"/>
  <c r="C706" i="2"/>
  <c r="D705" i="2"/>
  <c r="C705" i="2"/>
  <c r="D704" i="2"/>
  <c r="C704" i="2"/>
  <c r="D703" i="2"/>
  <c r="C703" i="2"/>
  <c r="D702" i="2"/>
  <c r="C702" i="2"/>
  <c r="D701" i="2"/>
  <c r="C701" i="2"/>
  <c r="D700" i="2"/>
  <c r="C700" i="2"/>
  <c r="D699" i="2"/>
  <c r="C699" i="2"/>
  <c r="D698" i="2"/>
  <c r="C698" i="2"/>
  <c r="D697" i="2"/>
  <c r="C697" i="2"/>
  <c r="D696" i="2"/>
  <c r="C696" i="2"/>
  <c r="D695" i="2"/>
  <c r="C695" i="2"/>
  <c r="D694" i="2"/>
  <c r="C694" i="2"/>
  <c r="D693" i="2"/>
  <c r="C693" i="2"/>
  <c r="D692" i="2"/>
  <c r="C692" i="2"/>
  <c r="D691" i="2"/>
  <c r="C691" i="2"/>
  <c r="D690" i="2"/>
  <c r="C690" i="2"/>
  <c r="D689" i="2"/>
  <c r="C689" i="2"/>
  <c r="D688" i="2"/>
  <c r="C688" i="2"/>
  <c r="D687" i="2"/>
  <c r="C687" i="2"/>
  <c r="D686" i="2"/>
  <c r="C686" i="2"/>
  <c r="D685" i="2"/>
  <c r="C685" i="2"/>
  <c r="D684" i="2"/>
  <c r="C684" i="2"/>
  <c r="D683" i="2"/>
  <c r="C683" i="2"/>
  <c r="D682" i="2"/>
  <c r="C682" i="2"/>
  <c r="D681" i="2"/>
  <c r="C681" i="2"/>
  <c r="D680" i="2"/>
  <c r="C680" i="2"/>
  <c r="D679" i="2"/>
  <c r="C679" i="2"/>
  <c r="D678" i="2"/>
  <c r="C678" i="2"/>
  <c r="D677" i="2"/>
  <c r="C677" i="2"/>
  <c r="D676" i="2"/>
  <c r="C676" i="2"/>
  <c r="D675" i="2"/>
  <c r="C675" i="2"/>
  <c r="D674" i="2"/>
  <c r="C674" i="2"/>
  <c r="D673" i="2"/>
  <c r="C673" i="2"/>
  <c r="D672" i="2"/>
  <c r="C672" i="2"/>
  <c r="D671" i="2"/>
  <c r="C671" i="2"/>
  <c r="D670" i="2"/>
  <c r="C670" i="2"/>
  <c r="D669" i="2"/>
  <c r="C669" i="2"/>
  <c r="D668" i="2"/>
  <c r="C668" i="2"/>
  <c r="D667" i="2"/>
  <c r="C667" i="2"/>
  <c r="D666" i="2"/>
  <c r="C666" i="2"/>
  <c r="D665" i="2"/>
  <c r="C665" i="2"/>
  <c r="D664" i="2"/>
  <c r="C664" i="2"/>
  <c r="D663" i="2"/>
  <c r="C663" i="2"/>
  <c r="D662" i="2"/>
  <c r="C662" i="2"/>
  <c r="D661" i="2"/>
  <c r="C661" i="2"/>
  <c r="D660" i="2"/>
  <c r="C660" i="2"/>
  <c r="D659" i="2"/>
  <c r="C659" i="2"/>
  <c r="D658" i="2"/>
  <c r="C658" i="2"/>
  <c r="D657" i="2"/>
  <c r="C657" i="2"/>
  <c r="D656" i="2"/>
  <c r="C656" i="2"/>
  <c r="D655" i="2"/>
  <c r="C655" i="2"/>
  <c r="D654" i="2"/>
  <c r="C654" i="2"/>
  <c r="D653" i="2"/>
  <c r="C653" i="2"/>
  <c r="D652" i="2"/>
  <c r="C652" i="2"/>
  <c r="D651" i="2"/>
  <c r="C651" i="2"/>
  <c r="D650" i="2"/>
  <c r="C650" i="2"/>
  <c r="D649" i="2"/>
  <c r="C649" i="2"/>
  <c r="D648" i="2"/>
  <c r="C648" i="2"/>
  <c r="D647" i="2"/>
  <c r="C647" i="2"/>
  <c r="D646" i="2"/>
  <c r="C646" i="2"/>
  <c r="D645" i="2"/>
  <c r="C645" i="2"/>
  <c r="D644" i="2"/>
  <c r="C644" i="2"/>
  <c r="D643" i="2"/>
  <c r="C643" i="2"/>
  <c r="D642" i="2"/>
  <c r="C642" i="2"/>
  <c r="D641" i="2"/>
  <c r="C641" i="2"/>
  <c r="D640" i="2"/>
  <c r="C640" i="2"/>
  <c r="D639" i="2"/>
  <c r="C639" i="2"/>
  <c r="D638" i="2"/>
  <c r="C638" i="2"/>
  <c r="D637" i="2"/>
  <c r="C637" i="2"/>
  <c r="D636" i="2"/>
  <c r="C636" i="2"/>
  <c r="D635" i="2"/>
  <c r="C635" i="2"/>
  <c r="D634" i="2"/>
  <c r="C634" i="2"/>
  <c r="D633" i="2"/>
  <c r="C633" i="2"/>
  <c r="D632" i="2"/>
  <c r="C632" i="2"/>
  <c r="D631" i="2"/>
  <c r="C631" i="2"/>
  <c r="D630" i="2"/>
  <c r="C630" i="2"/>
  <c r="D629" i="2"/>
  <c r="C629" i="2"/>
  <c r="D628" i="2"/>
  <c r="C628" i="2"/>
  <c r="D627" i="2"/>
  <c r="C627" i="2"/>
  <c r="D626" i="2"/>
  <c r="C626" i="2"/>
  <c r="D625" i="2"/>
  <c r="C625" i="2"/>
  <c r="D624" i="2"/>
  <c r="C624" i="2"/>
  <c r="D623" i="2"/>
  <c r="C623" i="2"/>
  <c r="D622" i="2"/>
  <c r="C622" i="2"/>
  <c r="D621" i="2"/>
  <c r="C621" i="2"/>
  <c r="D620" i="2"/>
  <c r="C620" i="2"/>
  <c r="D619" i="2"/>
  <c r="C619" i="2"/>
  <c r="D618" i="2"/>
  <c r="C618" i="2"/>
  <c r="D617" i="2"/>
  <c r="C617" i="2"/>
  <c r="D616" i="2"/>
  <c r="C616" i="2"/>
  <c r="D615" i="2"/>
  <c r="C615" i="2"/>
  <c r="D614" i="2"/>
  <c r="C614" i="2"/>
  <c r="D613" i="2"/>
  <c r="C613" i="2"/>
  <c r="D612" i="2"/>
  <c r="C612" i="2"/>
  <c r="D611" i="2"/>
  <c r="C611" i="2"/>
  <c r="D610" i="2"/>
  <c r="C610" i="2"/>
  <c r="D609" i="2"/>
  <c r="C609" i="2"/>
  <c r="D608" i="2"/>
  <c r="C608" i="2"/>
  <c r="D607" i="2"/>
  <c r="C607" i="2"/>
  <c r="D606" i="2"/>
  <c r="C606" i="2"/>
  <c r="D605" i="2"/>
  <c r="C605" i="2"/>
  <c r="D604" i="2"/>
  <c r="C604" i="2"/>
  <c r="D603" i="2"/>
  <c r="C603" i="2"/>
  <c r="D602" i="2"/>
  <c r="C602" i="2"/>
  <c r="D601" i="2"/>
  <c r="C601" i="2"/>
  <c r="D600" i="2"/>
  <c r="C600" i="2"/>
  <c r="D599" i="2"/>
  <c r="C599" i="2"/>
  <c r="D598" i="2"/>
  <c r="C598" i="2"/>
  <c r="D597" i="2"/>
  <c r="C597" i="2"/>
  <c r="D596" i="2"/>
  <c r="C596" i="2"/>
  <c r="D595" i="2"/>
  <c r="C595" i="2"/>
  <c r="D594" i="2"/>
  <c r="C594" i="2"/>
  <c r="D593" i="2"/>
  <c r="C593" i="2"/>
  <c r="D592" i="2"/>
  <c r="C592" i="2"/>
  <c r="D591" i="2"/>
  <c r="C591" i="2"/>
  <c r="D590" i="2"/>
  <c r="C590" i="2"/>
  <c r="D589" i="2"/>
  <c r="C589" i="2"/>
  <c r="D588" i="2"/>
  <c r="C588" i="2"/>
  <c r="D587" i="2"/>
  <c r="C587" i="2"/>
  <c r="D586" i="2"/>
  <c r="C586" i="2"/>
  <c r="D585" i="2"/>
  <c r="C585" i="2"/>
  <c r="D584" i="2"/>
  <c r="C584" i="2"/>
  <c r="D583" i="2"/>
  <c r="C583" i="2"/>
  <c r="D582" i="2"/>
  <c r="C582" i="2"/>
  <c r="D581" i="2"/>
  <c r="C581" i="2"/>
  <c r="D580" i="2"/>
  <c r="C580" i="2"/>
  <c r="D579" i="2"/>
  <c r="C579" i="2"/>
  <c r="D578" i="2"/>
  <c r="C578" i="2"/>
  <c r="D577" i="2"/>
  <c r="C577" i="2"/>
  <c r="D576" i="2"/>
  <c r="C576" i="2"/>
  <c r="D575" i="2"/>
  <c r="C575" i="2"/>
  <c r="D574" i="2"/>
  <c r="C574" i="2"/>
  <c r="D573" i="2"/>
  <c r="C573" i="2"/>
  <c r="D572" i="2"/>
  <c r="C572" i="2"/>
  <c r="D571" i="2"/>
  <c r="C571" i="2"/>
  <c r="D570" i="2"/>
  <c r="C570" i="2"/>
  <c r="D569" i="2"/>
  <c r="C569" i="2"/>
  <c r="D568" i="2"/>
  <c r="C568" i="2"/>
  <c r="D567" i="2"/>
  <c r="C567" i="2"/>
  <c r="D566" i="2"/>
  <c r="C566" i="2"/>
  <c r="D565" i="2"/>
  <c r="C565" i="2"/>
  <c r="D564" i="2"/>
  <c r="C564" i="2"/>
  <c r="D563" i="2"/>
  <c r="C563" i="2"/>
  <c r="D562" i="2"/>
  <c r="C562" i="2"/>
  <c r="D561" i="2"/>
  <c r="C561" i="2"/>
  <c r="D560" i="2"/>
  <c r="C560" i="2"/>
  <c r="D559" i="2"/>
  <c r="C559" i="2"/>
  <c r="D558" i="2"/>
  <c r="C558" i="2"/>
  <c r="D557" i="2"/>
  <c r="C557" i="2"/>
  <c r="D556" i="2"/>
  <c r="C556" i="2"/>
  <c r="D555" i="2"/>
  <c r="C555" i="2"/>
  <c r="D554" i="2"/>
  <c r="C554" i="2"/>
  <c r="D553" i="2"/>
  <c r="C553" i="2"/>
  <c r="D552" i="2"/>
  <c r="C552" i="2"/>
  <c r="D551" i="2"/>
  <c r="C551" i="2"/>
  <c r="D550" i="2"/>
  <c r="C550" i="2"/>
  <c r="D549" i="2"/>
  <c r="C549" i="2"/>
  <c r="D548" i="2"/>
  <c r="C548" i="2"/>
  <c r="D547" i="2"/>
  <c r="C547" i="2"/>
  <c r="D546" i="2"/>
  <c r="C546" i="2"/>
  <c r="D545" i="2"/>
  <c r="C545" i="2"/>
  <c r="D544" i="2"/>
  <c r="C544" i="2"/>
  <c r="D543" i="2"/>
  <c r="C543" i="2"/>
  <c r="D542" i="2"/>
  <c r="C542" i="2"/>
  <c r="D541" i="2"/>
  <c r="C541" i="2"/>
  <c r="D540" i="2"/>
  <c r="C540" i="2"/>
  <c r="D539" i="2"/>
  <c r="C539" i="2"/>
  <c r="D538" i="2"/>
  <c r="C538" i="2"/>
  <c r="D537" i="2"/>
  <c r="C537" i="2"/>
  <c r="D536" i="2"/>
  <c r="C536" i="2"/>
  <c r="D535" i="2"/>
  <c r="C535" i="2"/>
  <c r="D534" i="2"/>
  <c r="C534" i="2"/>
  <c r="D533" i="2"/>
  <c r="C533" i="2"/>
  <c r="D532" i="2"/>
  <c r="C532" i="2"/>
  <c r="D531" i="2"/>
  <c r="C531" i="2"/>
  <c r="D530" i="2"/>
  <c r="C530" i="2"/>
  <c r="D529" i="2"/>
  <c r="C529" i="2"/>
  <c r="D528" i="2"/>
  <c r="C528" i="2"/>
  <c r="D527" i="2"/>
  <c r="C527" i="2"/>
  <c r="D526" i="2"/>
  <c r="C526" i="2"/>
  <c r="D525" i="2"/>
  <c r="C525" i="2"/>
  <c r="D524" i="2"/>
  <c r="C524" i="2"/>
  <c r="D523" i="2"/>
  <c r="C523" i="2"/>
  <c r="D522" i="2"/>
  <c r="C522" i="2"/>
  <c r="D521" i="2"/>
  <c r="C521" i="2"/>
  <c r="D520" i="2"/>
  <c r="C520" i="2"/>
  <c r="D519" i="2"/>
  <c r="C519" i="2"/>
  <c r="D518" i="2"/>
  <c r="C518" i="2"/>
  <c r="D517" i="2"/>
  <c r="C517" i="2"/>
  <c r="D516" i="2"/>
  <c r="C516" i="2"/>
  <c r="D515" i="2"/>
  <c r="C515" i="2"/>
  <c r="D514" i="2"/>
  <c r="C514" i="2"/>
  <c r="D513" i="2"/>
  <c r="C513" i="2"/>
  <c r="D512" i="2"/>
  <c r="C512" i="2"/>
  <c r="D511" i="2"/>
  <c r="C511" i="2"/>
  <c r="D510" i="2"/>
  <c r="C510" i="2"/>
  <c r="D509" i="2"/>
  <c r="C509" i="2"/>
  <c r="D508" i="2"/>
  <c r="C508" i="2"/>
  <c r="D507" i="2"/>
  <c r="C507" i="2"/>
  <c r="D506" i="2"/>
  <c r="C506" i="2"/>
  <c r="D505" i="2"/>
  <c r="C505" i="2"/>
  <c r="D504" i="2"/>
  <c r="C504" i="2"/>
  <c r="D503" i="2"/>
  <c r="C503" i="2"/>
  <c r="D502" i="2"/>
  <c r="C502" i="2"/>
  <c r="D501" i="2"/>
  <c r="C501" i="2"/>
  <c r="D500" i="2"/>
  <c r="C500" i="2"/>
  <c r="D499" i="2"/>
  <c r="C499" i="2"/>
  <c r="D498" i="2"/>
  <c r="C498" i="2"/>
  <c r="D497" i="2"/>
  <c r="C497" i="2"/>
  <c r="D496" i="2"/>
  <c r="C496" i="2"/>
  <c r="D495" i="2"/>
  <c r="C495" i="2"/>
  <c r="D494" i="2"/>
  <c r="C494" i="2"/>
  <c r="D493" i="2"/>
  <c r="C493" i="2"/>
  <c r="D492" i="2"/>
  <c r="C492" i="2"/>
  <c r="D491" i="2"/>
  <c r="C491" i="2"/>
  <c r="D490" i="2"/>
  <c r="C490" i="2"/>
  <c r="D489" i="2"/>
  <c r="C489" i="2"/>
  <c r="D488" i="2"/>
  <c r="C488" i="2"/>
  <c r="D487" i="2"/>
  <c r="C487" i="2"/>
  <c r="D486" i="2"/>
  <c r="C486" i="2"/>
  <c r="D485" i="2"/>
  <c r="C485" i="2"/>
  <c r="D484" i="2"/>
  <c r="C484" i="2"/>
  <c r="D483" i="2"/>
  <c r="C483" i="2"/>
  <c r="D482" i="2"/>
  <c r="C482" i="2"/>
  <c r="D481" i="2"/>
  <c r="C481" i="2"/>
  <c r="D480" i="2"/>
  <c r="C480" i="2"/>
  <c r="D479" i="2"/>
  <c r="C479" i="2"/>
  <c r="D478" i="2"/>
  <c r="C478" i="2"/>
  <c r="D477" i="2"/>
  <c r="C477" i="2"/>
  <c r="D476" i="2"/>
  <c r="C476" i="2"/>
  <c r="D475" i="2"/>
  <c r="C475" i="2"/>
  <c r="D474" i="2"/>
  <c r="C474" i="2"/>
  <c r="D473" i="2"/>
  <c r="C473" i="2"/>
  <c r="D472" i="2"/>
  <c r="C472" i="2"/>
  <c r="D471" i="2"/>
  <c r="C471" i="2"/>
  <c r="D470" i="2"/>
  <c r="C470" i="2"/>
  <c r="D469" i="2"/>
  <c r="C469" i="2"/>
  <c r="D468" i="2"/>
  <c r="C468" i="2"/>
  <c r="D467" i="2"/>
  <c r="C467" i="2"/>
  <c r="D466" i="2"/>
  <c r="C466" i="2"/>
  <c r="D465" i="2"/>
  <c r="C465" i="2"/>
  <c r="D464" i="2"/>
  <c r="C464" i="2"/>
  <c r="D463" i="2"/>
  <c r="C463" i="2"/>
  <c r="D462" i="2"/>
  <c r="C462" i="2"/>
  <c r="D461" i="2"/>
  <c r="C461" i="2"/>
  <c r="D460" i="2"/>
  <c r="C460" i="2"/>
  <c r="D459" i="2"/>
  <c r="C459" i="2"/>
  <c r="D458" i="2"/>
  <c r="C458" i="2"/>
  <c r="D457" i="2"/>
  <c r="C457" i="2"/>
  <c r="D456" i="2"/>
  <c r="C456" i="2"/>
  <c r="D455" i="2"/>
  <c r="C455" i="2"/>
  <c r="D454" i="2"/>
  <c r="C454" i="2"/>
  <c r="D453" i="2"/>
  <c r="C453" i="2"/>
  <c r="D452" i="2"/>
  <c r="C452" i="2"/>
  <c r="D451" i="2"/>
  <c r="C451" i="2"/>
  <c r="D450" i="2"/>
  <c r="C450" i="2"/>
  <c r="D449" i="2"/>
  <c r="C449" i="2"/>
  <c r="D448" i="2"/>
  <c r="C448" i="2"/>
  <c r="D447" i="2"/>
  <c r="C447" i="2"/>
  <c r="D446" i="2"/>
  <c r="C446" i="2"/>
  <c r="D445" i="2"/>
  <c r="C445" i="2"/>
  <c r="D444" i="2"/>
  <c r="C444" i="2"/>
  <c r="D443" i="2"/>
  <c r="C443" i="2"/>
  <c r="D442" i="2"/>
  <c r="C442" i="2"/>
  <c r="D441" i="2"/>
  <c r="C441" i="2"/>
  <c r="D440" i="2"/>
  <c r="C440" i="2"/>
  <c r="D439" i="2"/>
  <c r="C439" i="2"/>
  <c r="D438" i="2"/>
  <c r="C438" i="2"/>
  <c r="D437" i="2"/>
  <c r="C437" i="2"/>
  <c r="D436" i="2"/>
  <c r="C436" i="2"/>
  <c r="D435" i="2"/>
  <c r="C435" i="2"/>
  <c r="D434" i="2"/>
  <c r="C434" i="2"/>
  <c r="D433" i="2"/>
  <c r="C433" i="2"/>
  <c r="D432" i="2"/>
  <c r="C432" i="2"/>
  <c r="D431" i="2"/>
  <c r="C431" i="2"/>
  <c r="D430" i="2"/>
  <c r="C430" i="2"/>
  <c r="D429" i="2"/>
  <c r="C429" i="2"/>
  <c r="D428" i="2"/>
  <c r="C428" i="2"/>
  <c r="D427" i="2"/>
  <c r="C427" i="2"/>
  <c r="D426" i="2"/>
  <c r="C426" i="2"/>
  <c r="D425" i="2"/>
  <c r="C425" i="2"/>
  <c r="D424" i="2"/>
  <c r="C424" i="2"/>
  <c r="D423" i="2"/>
  <c r="C423" i="2"/>
  <c r="D422" i="2"/>
  <c r="C422" i="2"/>
  <c r="D421" i="2"/>
  <c r="C421" i="2"/>
  <c r="D420" i="2"/>
  <c r="C420" i="2"/>
  <c r="D419" i="2"/>
  <c r="C419" i="2"/>
  <c r="D418" i="2"/>
  <c r="C418" i="2"/>
  <c r="D417" i="2"/>
  <c r="C417" i="2"/>
  <c r="D416" i="2"/>
  <c r="C416" i="2"/>
  <c r="D415" i="2"/>
  <c r="C415" i="2"/>
  <c r="D414" i="2"/>
  <c r="C414" i="2"/>
  <c r="D413" i="2"/>
  <c r="C413" i="2"/>
  <c r="D412" i="2"/>
  <c r="C412" i="2"/>
  <c r="D411" i="2"/>
  <c r="C411" i="2"/>
  <c r="D410" i="2"/>
  <c r="C410" i="2"/>
  <c r="D409" i="2"/>
  <c r="C409" i="2"/>
  <c r="D408" i="2"/>
  <c r="C408" i="2"/>
  <c r="D407" i="2"/>
  <c r="C407" i="2"/>
  <c r="D406" i="2"/>
  <c r="C406" i="2"/>
  <c r="D405" i="2"/>
  <c r="C405" i="2"/>
  <c r="D404" i="2"/>
  <c r="C404" i="2"/>
  <c r="D403" i="2"/>
  <c r="C403" i="2"/>
  <c r="D402" i="2"/>
  <c r="C402" i="2"/>
  <c r="D401" i="2"/>
  <c r="C401" i="2"/>
  <c r="D400" i="2"/>
  <c r="C400" i="2"/>
  <c r="D399" i="2"/>
  <c r="C399" i="2"/>
  <c r="D398" i="2"/>
  <c r="C398" i="2"/>
  <c r="D397" i="2"/>
  <c r="C397" i="2"/>
  <c r="D396" i="2"/>
  <c r="C396" i="2"/>
  <c r="D395" i="2"/>
  <c r="C395" i="2"/>
  <c r="D394" i="2"/>
  <c r="C394" i="2"/>
  <c r="D393" i="2"/>
  <c r="C393" i="2"/>
  <c r="D392" i="2"/>
  <c r="C392" i="2"/>
  <c r="D391" i="2"/>
  <c r="C391" i="2"/>
  <c r="D390" i="2"/>
  <c r="C390" i="2"/>
  <c r="D389" i="2"/>
  <c r="C389" i="2"/>
  <c r="D388" i="2"/>
  <c r="C388" i="2"/>
  <c r="D387" i="2"/>
  <c r="C387" i="2"/>
  <c r="D386" i="2"/>
  <c r="C386" i="2"/>
  <c r="D385" i="2"/>
  <c r="C385" i="2"/>
  <c r="D384" i="2"/>
  <c r="C384" i="2"/>
  <c r="D383" i="2"/>
  <c r="C383" i="2"/>
  <c r="D382" i="2"/>
  <c r="C382" i="2"/>
  <c r="D381" i="2"/>
  <c r="C381" i="2"/>
  <c r="D380" i="2"/>
  <c r="C380" i="2"/>
  <c r="D379" i="2"/>
  <c r="C379" i="2"/>
  <c r="D378" i="2"/>
  <c r="C378" i="2"/>
  <c r="D377" i="2"/>
  <c r="C377" i="2"/>
  <c r="D376" i="2"/>
  <c r="C376" i="2"/>
  <c r="D375" i="2"/>
  <c r="C375" i="2"/>
  <c r="D374" i="2"/>
  <c r="C374" i="2"/>
  <c r="D373" i="2"/>
  <c r="C373" i="2"/>
  <c r="D372" i="2"/>
  <c r="C372" i="2"/>
  <c r="D371" i="2"/>
  <c r="C371" i="2"/>
  <c r="D370" i="2"/>
  <c r="C370" i="2"/>
  <c r="D369" i="2"/>
  <c r="C369" i="2"/>
  <c r="D368" i="2"/>
  <c r="C368" i="2"/>
  <c r="D367" i="2"/>
  <c r="C367" i="2"/>
  <c r="D366" i="2"/>
  <c r="C366" i="2"/>
  <c r="D365" i="2"/>
  <c r="C365" i="2"/>
  <c r="D364" i="2"/>
  <c r="C364" i="2"/>
  <c r="D363" i="2"/>
  <c r="C363" i="2"/>
  <c r="D362" i="2"/>
  <c r="C362" i="2"/>
  <c r="D361" i="2"/>
  <c r="C361" i="2"/>
  <c r="D360" i="2"/>
  <c r="C360" i="2"/>
  <c r="D359" i="2"/>
  <c r="C359" i="2"/>
  <c r="D358" i="2"/>
  <c r="C358" i="2"/>
  <c r="D357" i="2"/>
  <c r="C357" i="2"/>
  <c r="D356" i="2"/>
  <c r="C356" i="2"/>
  <c r="D355" i="2"/>
  <c r="C355" i="2"/>
  <c r="D354" i="2"/>
  <c r="C354" i="2"/>
  <c r="D353" i="2"/>
  <c r="C353" i="2"/>
  <c r="D352" i="2"/>
  <c r="C352" i="2"/>
  <c r="D351" i="2"/>
  <c r="C351" i="2"/>
  <c r="D350" i="2"/>
  <c r="C350" i="2"/>
  <c r="D349" i="2"/>
  <c r="C349" i="2"/>
  <c r="D348" i="2"/>
  <c r="C348" i="2"/>
  <c r="D347" i="2"/>
  <c r="C347" i="2"/>
  <c r="D346" i="2"/>
  <c r="C346" i="2"/>
  <c r="D345" i="2"/>
  <c r="C345" i="2"/>
  <c r="D344" i="2"/>
  <c r="C344" i="2"/>
  <c r="D343" i="2"/>
  <c r="C343" i="2"/>
  <c r="D342" i="2"/>
  <c r="C342" i="2"/>
  <c r="D341" i="2"/>
  <c r="C341" i="2"/>
  <c r="D340" i="2"/>
  <c r="C340" i="2"/>
  <c r="D339" i="2"/>
  <c r="C339" i="2"/>
  <c r="D338" i="2"/>
  <c r="C338" i="2"/>
  <c r="D337" i="2"/>
  <c r="C337" i="2"/>
  <c r="D336" i="2"/>
  <c r="C336" i="2"/>
  <c r="D335" i="2"/>
  <c r="C335" i="2"/>
  <c r="D334" i="2"/>
  <c r="C334" i="2"/>
  <c r="D333" i="2"/>
  <c r="C333" i="2"/>
  <c r="D332" i="2"/>
  <c r="C332" i="2"/>
  <c r="D331" i="2"/>
  <c r="C331" i="2"/>
  <c r="D330" i="2"/>
  <c r="C330" i="2"/>
  <c r="D329" i="2"/>
  <c r="C329" i="2"/>
  <c r="D328" i="2"/>
  <c r="C328" i="2"/>
  <c r="D327" i="2"/>
  <c r="C327" i="2"/>
  <c r="D326" i="2"/>
  <c r="C326" i="2"/>
  <c r="D325" i="2"/>
  <c r="C325" i="2"/>
  <c r="D324" i="2"/>
  <c r="C324" i="2"/>
  <c r="D323" i="2"/>
  <c r="C323" i="2"/>
  <c r="D322" i="2"/>
  <c r="C322" i="2"/>
  <c r="D321" i="2"/>
  <c r="C321" i="2"/>
  <c r="D320" i="2"/>
  <c r="C320" i="2"/>
  <c r="D319" i="2"/>
  <c r="C319" i="2"/>
  <c r="D318" i="2"/>
  <c r="C318" i="2"/>
  <c r="D317" i="2"/>
  <c r="C317" i="2"/>
  <c r="D316" i="2"/>
  <c r="C316" i="2"/>
  <c r="D315" i="2"/>
  <c r="C315" i="2"/>
  <c r="D314" i="2"/>
  <c r="C314" i="2"/>
  <c r="D313" i="2"/>
  <c r="C313" i="2"/>
  <c r="D312" i="2"/>
  <c r="C312" i="2"/>
  <c r="D311" i="2"/>
  <c r="C311" i="2"/>
  <c r="D310" i="2"/>
  <c r="C310" i="2"/>
  <c r="D309" i="2"/>
  <c r="C309" i="2"/>
  <c r="D308" i="2"/>
  <c r="C308" i="2"/>
  <c r="D307" i="2"/>
  <c r="C307" i="2"/>
  <c r="D306" i="2"/>
  <c r="C306" i="2"/>
  <c r="D305" i="2"/>
  <c r="C305" i="2"/>
  <c r="D304" i="2"/>
  <c r="C304" i="2"/>
  <c r="D303" i="2"/>
  <c r="C303" i="2"/>
  <c r="D302" i="2"/>
  <c r="C302" i="2"/>
  <c r="D301" i="2"/>
  <c r="C301" i="2"/>
  <c r="D300" i="2"/>
  <c r="C300" i="2"/>
  <c r="D299" i="2"/>
  <c r="C299" i="2"/>
  <c r="D298" i="2"/>
  <c r="C298" i="2"/>
  <c r="D297" i="2"/>
  <c r="C297" i="2"/>
  <c r="D296" i="2"/>
  <c r="C296" i="2"/>
  <c r="D295" i="2"/>
  <c r="C295" i="2"/>
  <c r="D294" i="2"/>
  <c r="C294" i="2"/>
  <c r="D293" i="2"/>
  <c r="C293" i="2"/>
  <c r="D292" i="2"/>
  <c r="C292" i="2"/>
  <c r="D291" i="2"/>
  <c r="C291" i="2"/>
  <c r="D290" i="2"/>
  <c r="C290" i="2"/>
  <c r="D289" i="2"/>
  <c r="C289" i="2"/>
  <c r="D288" i="2"/>
  <c r="C288" i="2"/>
  <c r="D287" i="2"/>
  <c r="C287" i="2"/>
  <c r="D286" i="2"/>
  <c r="C286" i="2"/>
  <c r="D285" i="2"/>
  <c r="C285" i="2"/>
  <c r="D284" i="2"/>
  <c r="C284" i="2"/>
  <c r="D283" i="2"/>
  <c r="C283" i="2"/>
  <c r="D282" i="2"/>
  <c r="C282" i="2"/>
  <c r="D281" i="2"/>
  <c r="C281" i="2"/>
  <c r="D280" i="2"/>
  <c r="C280" i="2"/>
  <c r="D279" i="2"/>
  <c r="C279" i="2"/>
  <c r="D278" i="2"/>
  <c r="C278" i="2"/>
  <c r="D277" i="2"/>
  <c r="C277" i="2"/>
  <c r="D276" i="2"/>
  <c r="C276" i="2"/>
  <c r="D275" i="2"/>
  <c r="C275" i="2"/>
  <c r="D274" i="2"/>
  <c r="C274" i="2"/>
  <c r="D273" i="2"/>
  <c r="C273" i="2"/>
  <c r="D272" i="2"/>
  <c r="C272" i="2"/>
  <c r="D271" i="2"/>
  <c r="C271" i="2"/>
  <c r="D270" i="2"/>
  <c r="C270" i="2"/>
  <c r="D269" i="2"/>
  <c r="C269" i="2"/>
  <c r="D268" i="2"/>
  <c r="C268" i="2"/>
  <c r="D267" i="2"/>
  <c r="C267" i="2"/>
  <c r="D266" i="2"/>
  <c r="C266" i="2"/>
  <c r="D265" i="2"/>
  <c r="C265" i="2"/>
  <c r="D264" i="2"/>
  <c r="C264" i="2"/>
  <c r="D263" i="2"/>
  <c r="C263" i="2"/>
  <c r="D262" i="2"/>
  <c r="C262" i="2"/>
  <c r="D261" i="2"/>
  <c r="C261" i="2"/>
  <c r="D260" i="2"/>
  <c r="C260" i="2"/>
  <c r="D259" i="2"/>
  <c r="C259" i="2"/>
  <c r="D258" i="2"/>
  <c r="C258" i="2"/>
  <c r="D257" i="2"/>
  <c r="C257" i="2"/>
  <c r="D256" i="2"/>
  <c r="C256" i="2"/>
  <c r="D255" i="2"/>
  <c r="C255" i="2"/>
  <c r="D254" i="2"/>
  <c r="C254" i="2"/>
  <c r="D253" i="2"/>
  <c r="C253" i="2"/>
  <c r="D252" i="2"/>
  <c r="C252" i="2"/>
  <c r="D251" i="2"/>
  <c r="C251" i="2"/>
  <c r="D250" i="2"/>
  <c r="C250" i="2"/>
  <c r="D249" i="2"/>
  <c r="C249" i="2"/>
  <c r="D248" i="2"/>
  <c r="C248" i="2"/>
  <c r="D247" i="2"/>
  <c r="C247" i="2"/>
  <c r="D246" i="2"/>
  <c r="C246" i="2"/>
  <c r="D245" i="2"/>
  <c r="C245" i="2"/>
  <c r="D244" i="2"/>
  <c r="C244" i="2"/>
  <c r="D243" i="2"/>
  <c r="C243" i="2"/>
  <c r="D242" i="2"/>
  <c r="C242" i="2"/>
  <c r="D241" i="2"/>
  <c r="C241" i="2"/>
  <c r="D240" i="2"/>
  <c r="C240" i="2"/>
  <c r="D239" i="2"/>
  <c r="C239" i="2"/>
  <c r="D238" i="2"/>
  <c r="C238" i="2"/>
  <c r="D237" i="2"/>
  <c r="C237" i="2"/>
  <c r="D236" i="2"/>
  <c r="C236" i="2"/>
  <c r="D235" i="2"/>
  <c r="C235" i="2"/>
  <c r="D234" i="2"/>
  <c r="C234" i="2"/>
  <c r="D233" i="2"/>
  <c r="C233" i="2"/>
  <c r="D232" i="2"/>
  <c r="C232" i="2"/>
  <c r="D231" i="2"/>
  <c r="C231" i="2"/>
  <c r="D230" i="2"/>
  <c r="C230" i="2"/>
  <c r="D229" i="2"/>
  <c r="C229" i="2"/>
  <c r="D228" i="2"/>
  <c r="C228" i="2"/>
  <c r="D227" i="2"/>
  <c r="C227" i="2"/>
  <c r="D226" i="2"/>
  <c r="C226" i="2"/>
  <c r="D225" i="2"/>
  <c r="C225" i="2"/>
  <c r="D224" i="2"/>
  <c r="C224" i="2"/>
  <c r="D223" i="2"/>
  <c r="C223" i="2"/>
  <c r="D222" i="2"/>
  <c r="C222" i="2"/>
  <c r="D221" i="2"/>
  <c r="C221" i="2"/>
  <c r="D220" i="2"/>
  <c r="C220" i="2"/>
  <c r="D219" i="2"/>
  <c r="C219" i="2"/>
  <c r="D218" i="2"/>
  <c r="C218" i="2"/>
  <c r="D217" i="2"/>
  <c r="C217" i="2"/>
  <c r="D216" i="2"/>
  <c r="C216" i="2"/>
  <c r="D215" i="2"/>
  <c r="C215" i="2"/>
  <c r="D214" i="2"/>
  <c r="C214" i="2"/>
  <c r="D213" i="2"/>
  <c r="C213" i="2"/>
  <c r="D212" i="2"/>
  <c r="C212" i="2"/>
  <c r="D211" i="2"/>
  <c r="C211" i="2"/>
  <c r="D210" i="2"/>
  <c r="C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D202" i="2"/>
  <c r="C202" i="2"/>
  <c r="D201" i="2"/>
  <c r="C201" i="2"/>
  <c r="D200" i="2"/>
  <c r="C200" i="2"/>
  <c r="D199" i="2"/>
  <c r="C199" i="2"/>
  <c r="D198" i="2"/>
  <c r="C198" i="2"/>
  <c r="D197" i="2"/>
  <c r="C197" i="2"/>
  <c r="D196" i="2"/>
  <c r="C196" i="2"/>
  <c r="D195" i="2"/>
  <c r="C195" i="2"/>
  <c r="D194" i="2"/>
  <c r="C194" i="2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I3" i="2"/>
  <c r="D3" i="2"/>
  <c r="C3" i="2"/>
  <c r="D2" i="2"/>
  <c r="C2" i="2"/>
  <c r="I19" i="21" l="1"/>
  <c r="I28" i="21"/>
  <c r="I26" i="21"/>
  <c r="I22" i="21"/>
  <c r="I18" i="21"/>
  <c r="I14" i="21"/>
  <c r="I10" i="21"/>
  <c r="I6" i="21"/>
  <c r="I25" i="21"/>
  <c r="I21" i="21"/>
  <c r="I17" i="21"/>
  <c r="I13" i="21"/>
  <c r="I9" i="21"/>
  <c r="I4" i="21"/>
  <c r="I5" i="21"/>
  <c r="D12" i="21"/>
  <c r="D13" i="21" s="1"/>
  <c r="D14" i="21" s="1"/>
  <c r="D15" i="21" s="1"/>
  <c r="D16" i="21" s="1"/>
  <c r="D17" i="21" s="1"/>
  <c r="D18" i="21" s="1"/>
  <c r="D19" i="21" s="1"/>
  <c r="D20" i="21" s="1"/>
  <c r="D21" i="21" s="1"/>
  <c r="D22" i="21" s="1"/>
  <c r="D23" i="21" s="1"/>
  <c r="D24" i="21" s="1"/>
  <c r="D25" i="21" s="1"/>
  <c r="D26" i="21" s="1"/>
  <c r="D27" i="21" s="1"/>
  <c r="D28" i="21" s="1"/>
  <c r="D29" i="21" s="1"/>
  <c r="D30" i="21" s="1"/>
  <c r="D31" i="21" s="1"/>
  <c r="D32" i="21" s="1"/>
  <c r="D33" i="21" s="1"/>
  <c r="D34" i="21" s="1"/>
  <c r="D35" i="21" s="1"/>
  <c r="D36" i="21" s="1"/>
  <c r="D37" i="21" s="1"/>
  <c r="D38" i="21" s="1"/>
  <c r="D39" i="21" s="1"/>
  <c r="D40" i="21" s="1"/>
  <c r="D41" i="21" s="1"/>
  <c r="D42" i="21" s="1"/>
  <c r="D43" i="21" s="1"/>
  <c r="D44" i="21" s="1"/>
  <c r="D45" i="21" s="1"/>
  <c r="D46" i="21" s="1"/>
  <c r="D47" i="21" s="1"/>
  <c r="D48" i="21" s="1"/>
  <c r="D49" i="21" s="1"/>
  <c r="D50" i="21" s="1"/>
  <c r="D51" i="21" s="1"/>
  <c r="D52" i="21" s="1"/>
  <c r="D53" i="21" s="1"/>
  <c r="D54" i="21" s="1"/>
  <c r="D55" i="21" s="1"/>
  <c r="D56" i="21" s="1"/>
  <c r="D57" i="21" s="1"/>
  <c r="D58" i="21" s="1"/>
  <c r="D59" i="21" s="1"/>
  <c r="D60" i="21" s="1"/>
  <c r="D61" i="21" s="1"/>
  <c r="D62" i="21" s="1"/>
  <c r="D63" i="21" s="1"/>
  <c r="D64" i="21" s="1"/>
  <c r="D65" i="21" s="1"/>
  <c r="D66" i="21" s="1"/>
  <c r="D67" i="21" s="1"/>
  <c r="D68" i="21" s="1"/>
  <c r="D69" i="21" s="1"/>
  <c r="D70" i="21" s="1"/>
  <c r="D71" i="21" s="1"/>
  <c r="D72" i="21" s="1"/>
  <c r="D73" i="21" s="1"/>
  <c r="D74" i="21" s="1"/>
  <c r="D75" i="21" s="1"/>
  <c r="D76" i="21" s="1"/>
  <c r="D77" i="21" s="1"/>
  <c r="D78" i="21" s="1"/>
  <c r="D79" i="21" s="1"/>
  <c r="D80" i="21" s="1"/>
  <c r="D81" i="21" s="1"/>
  <c r="D82" i="21" s="1"/>
  <c r="D83" i="21" s="1"/>
  <c r="D84" i="21" s="1"/>
  <c r="D85" i="21" s="1"/>
  <c r="D86" i="21" s="1"/>
  <c r="D87" i="21" s="1"/>
  <c r="D88" i="21" s="1"/>
  <c r="D89" i="21" s="1"/>
  <c r="D90" i="21" s="1"/>
  <c r="D91" i="21" s="1"/>
  <c r="D92" i="21" s="1"/>
  <c r="D93" i="21" s="1"/>
  <c r="D94" i="21" s="1"/>
  <c r="D95" i="21" s="1"/>
  <c r="D96" i="21" s="1"/>
  <c r="D97" i="21" s="1"/>
  <c r="D98" i="21" s="1"/>
  <c r="D99" i="21" s="1"/>
  <c r="D100" i="21" s="1"/>
  <c r="D101" i="21" s="1"/>
  <c r="D102" i="21" s="1"/>
  <c r="D103" i="21" s="1"/>
  <c r="D104" i="21" s="1"/>
  <c r="D105" i="21" s="1"/>
  <c r="D106" i="21" s="1"/>
  <c r="D107" i="21" s="1"/>
  <c r="D108" i="21" s="1"/>
  <c r="D109" i="21" s="1"/>
  <c r="D110" i="21" s="1"/>
  <c r="D111" i="21" s="1"/>
  <c r="D112" i="21" s="1"/>
  <c r="D113" i="21" s="1"/>
  <c r="D114" i="21" s="1"/>
  <c r="D115" i="21" s="1"/>
  <c r="D116" i="21" s="1"/>
  <c r="D117" i="21" s="1"/>
  <c r="D118" i="21" s="1"/>
  <c r="D119" i="21" s="1"/>
  <c r="D120" i="21" s="1"/>
  <c r="D121" i="21" s="1"/>
  <c r="D122" i="21" s="1"/>
  <c r="D123" i="21" s="1"/>
  <c r="D124" i="21" s="1"/>
  <c r="D125" i="21" s="1"/>
  <c r="D126" i="21" s="1"/>
  <c r="D127" i="21" s="1"/>
  <c r="D128" i="21" s="1"/>
  <c r="D129" i="21" s="1"/>
  <c r="D130" i="21" s="1"/>
  <c r="D131" i="21" s="1"/>
  <c r="D132" i="21" s="1"/>
  <c r="D133" i="21" s="1"/>
  <c r="D134" i="21" s="1"/>
  <c r="D135" i="21" s="1"/>
  <c r="D136" i="21" s="1"/>
  <c r="D137" i="21" s="1"/>
  <c r="D138" i="21" s="1"/>
  <c r="D139" i="21" s="1"/>
  <c r="D140" i="21" s="1"/>
  <c r="D141" i="21" s="1"/>
  <c r="D142" i="21" s="1"/>
  <c r="D143" i="21" s="1"/>
  <c r="D144" i="21" s="1"/>
  <c r="D145" i="21" s="1"/>
  <c r="D146" i="21" s="1"/>
  <c r="D147" i="21" s="1"/>
  <c r="D148" i="21" s="1"/>
  <c r="D149" i="21" s="1"/>
  <c r="D150" i="21" s="1"/>
  <c r="D151" i="21" s="1"/>
  <c r="D152" i="21" s="1"/>
  <c r="D153" i="21" s="1"/>
  <c r="D154" i="21" s="1"/>
  <c r="D155" i="21" s="1"/>
  <c r="D156" i="21" s="1"/>
  <c r="D157" i="21" s="1"/>
  <c r="D158" i="21" s="1"/>
  <c r="D159" i="21" s="1"/>
  <c r="D160" i="21" s="1"/>
  <c r="D161" i="21" s="1"/>
  <c r="D162" i="21" s="1"/>
  <c r="D163" i="21" s="1"/>
  <c r="D164" i="21" s="1"/>
  <c r="D165" i="21" s="1"/>
  <c r="D166" i="21" s="1"/>
  <c r="D167" i="21" s="1"/>
  <c r="D168" i="21" s="1"/>
  <c r="D169" i="21" s="1"/>
  <c r="D170" i="21" s="1"/>
  <c r="D171" i="21" s="1"/>
  <c r="D172" i="21" s="1"/>
  <c r="D173" i="21" s="1"/>
  <c r="D174" i="21" s="1"/>
  <c r="D175" i="21" s="1"/>
  <c r="D176" i="21" s="1"/>
  <c r="D177" i="21" s="1"/>
  <c r="D178" i="21" s="1"/>
  <c r="D179" i="21" s="1"/>
  <c r="D180" i="21" s="1"/>
  <c r="D181" i="21" s="1"/>
  <c r="D182" i="21" s="1"/>
  <c r="D183" i="21" s="1"/>
  <c r="D184" i="21" s="1"/>
  <c r="D185" i="21" s="1"/>
  <c r="D186" i="21" s="1"/>
  <c r="D187" i="21" s="1"/>
  <c r="D188" i="21" s="1"/>
  <c r="D189" i="21" s="1"/>
  <c r="D190" i="21" s="1"/>
  <c r="D191" i="21" s="1"/>
  <c r="D192" i="21" s="1"/>
  <c r="D193" i="21" s="1"/>
  <c r="D194" i="21" s="1"/>
  <c r="D195" i="21" s="1"/>
  <c r="D196" i="21" s="1"/>
  <c r="D197" i="21" s="1"/>
  <c r="D198" i="21" s="1"/>
  <c r="D199" i="21" s="1"/>
  <c r="D200" i="21" s="1"/>
  <c r="D201" i="21" s="1"/>
  <c r="D202" i="21" s="1"/>
  <c r="D203" i="21" s="1"/>
  <c r="D204" i="21" s="1"/>
  <c r="D205" i="21" s="1"/>
  <c r="D206" i="21" s="1"/>
  <c r="D207" i="21" s="1"/>
  <c r="D208" i="21" s="1"/>
  <c r="D209" i="21" s="1"/>
  <c r="D210" i="21" s="1"/>
  <c r="D211" i="21" s="1"/>
  <c r="D212" i="21" s="1"/>
  <c r="D213" i="21" s="1"/>
  <c r="D214" i="21" s="1"/>
  <c r="D215" i="21" s="1"/>
  <c r="D216" i="21" s="1"/>
  <c r="D217" i="21" s="1"/>
  <c r="D218" i="21" s="1"/>
  <c r="D219" i="21" s="1"/>
  <c r="D220" i="21" s="1"/>
  <c r="D221" i="21" s="1"/>
  <c r="D222" i="21" s="1"/>
  <c r="D223" i="21" s="1"/>
  <c r="D224" i="21" s="1"/>
  <c r="D225" i="21" s="1"/>
  <c r="D226" i="21" s="1"/>
  <c r="D227" i="21" s="1"/>
  <c r="D228" i="21" s="1"/>
  <c r="D229" i="21" s="1"/>
  <c r="D230" i="21" s="1"/>
  <c r="D231" i="21" s="1"/>
  <c r="D232" i="21" s="1"/>
  <c r="D233" i="21" s="1"/>
  <c r="D234" i="21" s="1"/>
  <c r="D235" i="21" s="1"/>
  <c r="D236" i="21" s="1"/>
  <c r="D237" i="21" s="1"/>
  <c r="D238" i="21" s="1"/>
  <c r="D239" i="21" s="1"/>
  <c r="D240" i="21" s="1"/>
  <c r="D241" i="21" s="1"/>
  <c r="D242" i="21" s="1"/>
  <c r="D243" i="21" s="1"/>
  <c r="D244" i="21" s="1"/>
  <c r="D245" i="21" s="1"/>
  <c r="D246" i="21" s="1"/>
  <c r="D247" i="21" s="1"/>
  <c r="D248" i="21" s="1"/>
  <c r="D249" i="21" s="1"/>
  <c r="D250" i="21" s="1"/>
  <c r="D251" i="21" s="1"/>
  <c r="D252" i="21" s="1"/>
  <c r="D253" i="21" s="1"/>
  <c r="D254" i="21" s="1"/>
  <c r="D255" i="21" s="1"/>
  <c r="D256" i="21" s="1"/>
  <c r="D257" i="21" s="1"/>
  <c r="D258" i="21" s="1"/>
  <c r="D259" i="21" s="1"/>
  <c r="D260" i="21" s="1"/>
  <c r="D261" i="21" s="1"/>
  <c r="D262" i="21" s="1"/>
  <c r="D263" i="21" s="1"/>
  <c r="D264" i="21" s="1"/>
  <c r="D265" i="21" s="1"/>
  <c r="D266" i="21" s="1"/>
  <c r="D267" i="21" s="1"/>
  <c r="D268" i="21" s="1"/>
  <c r="D269" i="21" s="1"/>
  <c r="D270" i="21" s="1"/>
  <c r="D271" i="21" s="1"/>
  <c r="D272" i="21" s="1"/>
  <c r="D273" i="21" s="1"/>
  <c r="D274" i="21" s="1"/>
  <c r="D275" i="21" s="1"/>
  <c r="D276" i="21" s="1"/>
  <c r="D277" i="21" s="1"/>
  <c r="D278" i="21" s="1"/>
  <c r="D279" i="21" s="1"/>
  <c r="D280" i="21" s="1"/>
  <c r="D281" i="21" s="1"/>
  <c r="D282" i="21" s="1"/>
  <c r="D283" i="21" s="1"/>
  <c r="D284" i="21" s="1"/>
  <c r="D285" i="21" s="1"/>
  <c r="D286" i="21" s="1"/>
  <c r="D287" i="21" s="1"/>
  <c r="D288" i="21" s="1"/>
  <c r="D289" i="21" s="1"/>
  <c r="D290" i="21" s="1"/>
  <c r="D291" i="21" s="1"/>
  <c r="D292" i="21" s="1"/>
  <c r="D293" i="21" s="1"/>
  <c r="D294" i="21" s="1"/>
  <c r="D295" i="21" s="1"/>
  <c r="D296" i="21" s="1"/>
  <c r="D297" i="21" s="1"/>
  <c r="D298" i="21" s="1"/>
  <c r="D299" i="21" s="1"/>
  <c r="D300" i="21" s="1"/>
  <c r="D301" i="21" s="1"/>
  <c r="D302" i="21" s="1"/>
  <c r="D303" i="21" s="1"/>
  <c r="D304" i="21" s="1"/>
  <c r="D305" i="21" s="1"/>
  <c r="D306" i="21" s="1"/>
  <c r="E745" i="2"/>
  <c r="E879" i="3"/>
  <c r="E633" i="3"/>
  <c r="E705" i="3"/>
  <c r="E311" i="5"/>
  <c r="E602" i="7"/>
  <c r="E146" i="8"/>
  <c r="E242" i="8"/>
  <c r="E254" i="8"/>
  <c r="E260" i="8"/>
  <c r="E326" i="8"/>
  <c r="E428" i="8"/>
  <c r="E452" i="8"/>
  <c r="E464" i="8"/>
  <c r="F3" i="10"/>
  <c r="G3" i="10" s="1"/>
  <c r="F105" i="10"/>
  <c r="F129" i="10"/>
  <c r="F177" i="10"/>
  <c r="F201" i="10"/>
  <c r="F225" i="10"/>
  <c r="F321" i="10"/>
  <c r="F345" i="10"/>
  <c r="F369" i="10"/>
  <c r="F393" i="10"/>
  <c r="F489" i="10"/>
  <c r="F513" i="10"/>
  <c r="F561" i="10"/>
  <c r="F633" i="10"/>
  <c r="F717" i="10"/>
  <c r="F1209" i="10"/>
  <c r="F1221" i="10"/>
  <c r="E20" i="11"/>
  <c r="E26" i="11"/>
  <c r="E38" i="11"/>
  <c r="E80" i="11"/>
  <c r="E104" i="11"/>
  <c r="E128" i="11"/>
  <c r="E140" i="11"/>
  <c r="E146" i="11"/>
  <c r="E218" i="11"/>
  <c r="E290" i="11"/>
  <c r="E320" i="11"/>
  <c r="E344" i="11"/>
  <c r="E373" i="2"/>
  <c r="E382" i="2"/>
  <c r="E400" i="2"/>
  <c r="E403" i="2"/>
  <c r="E505" i="2"/>
  <c r="E508" i="2"/>
  <c r="E511" i="2"/>
  <c r="E514" i="2"/>
  <c r="E523" i="2"/>
  <c r="E529" i="2"/>
  <c r="E553" i="2"/>
  <c r="E559" i="2"/>
  <c r="E562" i="2"/>
  <c r="E568" i="2"/>
  <c r="E571" i="2"/>
  <c r="E580" i="2"/>
  <c r="E147" i="7"/>
  <c r="E267" i="7"/>
  <c r="E555" i="7"/>
  <c r="E579" i="7"/>
  <c r="E597" i="7"/>
  <c r="E165" i="8"/>
  <c r="E177" i="8"/>
  <c r="E225" i="8"/>
  <c r="E297" i="8"/>
  <c r="E321" i="8"/>
  <c r="E369" i="8"/>
  <c r="E381" i="8"/>
  <c r="E441" i="8"/>
  <c r="E489" i="8"/>
  <c r="E513" i="8"/>
  <c r="E525" i="8"/>
  <c r="E537" i="8"/>
  <c r="E549" i="8"/>
  <c r="E555" i="8"/>
  <c r="E561" i="8"/>
  <c r="E585" i="8"/>
  <c r="E603" i="8"/>
  <c r="F16" i="10"/>
  <c r="F52" i="10"/>
  <c r="F100" i="10"/>
  <c r="F160" i="10"/>
  <c r="F166" i="10"/>
  <c r="F304" i="10"/>
  <c r="F310" i="10"/>
  <c r="F316" i="10"/>
  <c r="F322" i="10"/>
  <c r="F340" i="10"/>
  <c r="F346" i="10"/>
  <c r="F352" i="10"/>
  <c r="F358" i="10"/>
  <c r="F472" i="10"/>
  <c r="F544" i="10"/>
  <c r="F616" i="10"/>
  <c r="F898" i="10"/>
  <c r="F970" i="10"/>
  <c r="E717" i="11"/>
  <c r="E753" i="11"/>
  <c r="E771" i="11"/>
  <c r="E789" i="11"/>
  <c r="E719" i="2"/>
  <c r="E120" i="3"/>
  <c r="E156" i="3"/>
  <c r="E162" i="3"/>
  <c r="E168" i="3"/>
  <c r="E174" i="3"/>
  <c r="E210" i="3"/>
  <c r="E228" i="3"/>
  <c r="E240" i="3"/>
  <c r="E258" i="3"/>
  <c r="E264" i="3"/>
  <c r="E348" i="3"/>
  <c r="E50" i="2"/>
  <c r="E56" i="2"/>
  <c r="E62" i="2"/>
  <c r="E440" i="5"/>
  <c r="E753" i="2"/>
  <c r="E747" i="2"/>
  <c r="E741" i="2"/>
  <c r="E735" i="2"/>
  <c r="E752" i="2"/>
  <c r="E749" i="2"/>
  <c r="E746" i="2"/>
  <c r="E743" i="2"/>
  <c r="E740" i="2"/>
  <c r="E737" i="2"/>
  <c r="E751" i="2"/>
  <c r="E748" i="2"/>
  <c r="E742" i="2"/>
  <c r="E739" i="2"/>
  <c r="E736" i="2"/>
  <c r="E472" i="7"/>
  <c r="E484" i="7"/>
  <c r="E628" i="7"/>
  <c r="E4" i="8"/>
  <c r="E10" i="8"/>
  <c r="E166" i="8"/>
  <c r="E178" i="8"/>
  <c r="E250" i="8"/>
  <c r="E268" i="8"/>
  <c r="E286" i="8"/>
  <c r="E298" i="8"/>
  <c r="E346" i="8"/>
  <c r="E370" i="8"/>
  <c r="E382" i="8"/>
  <c r="E472" i="8"/>
  <c r="E496" i="8"/>
  <c r="E598" i="11"/>
  <c r="E616" i="11"/>
  <c r="E628" i="11"/>
  <c r="E634" i="11"/>
  <c r="E646" i="11"/>
  <c r="E652" i="11"/>
  <c r="E664" i="11"/>
  <c r="E694" i="11"/>
  <c r="E712" i="11"/>
  <c r="E952" i="11"/>
  <c r="E988" i="11"/>
  <c r="E1096" i="11"/>
  <c r="E1228" i="11"/>
  <c r="E750" i="2"/>
  <c r="E744" i="2"/>
  <c r="E738" i="2"/>
  <c r="E522" i="2"/>
  <c r="E519" i="2"/>
  <c r="E445" i="5"/>
  <c r="E469" i="5"/>
  <c r="E487" i="5"/>
  <c r="E499" i="5"/>
  <c r="E559" i="5"/>
  <c r="E119" i="11"/>
  <c r="E143" i="11"/>
  <c r="E161" i="11"/>
  <c r="E179" i="11"/>
  <c r="E269" i="11"/>
  <c r="E407" i="11"/>
  <c r="E479" i="11"/>
  <c r="E497" i="11"/>
  <c r="E1019" i="11"/>
  <c r="E1031" i="11"/>
  <c r="E1043" i="11"/>
  <c r="E1049" i="11"/>
  <c r="E1073" i="11"/>
  <c r="E1091" i="11"/>
  <c r="E1097" i="11"/>
  <c r="E1145" i="11"/>
  <c r="E1151" i="11"/>
  <c r="E1163" i="11"/>
  <c r="E67" i="3"/>
  <c r="E97" i="3"/>
  <c r="E133" i="3"/>
  <c r="E139" i="3"/>
  <c r="E145" i="3"/>
  <c r="E193" i="3"/>
  <c r="E199" i="3"/>
  <c r="E211" i="3"/>
  <c r="E709" i="3"/>
  <c r="E859" i="3"/>
  <c r="E865" i="3"/>
  <c r="E877" i="3"/>
  <c r="E883" i="3"/>
  <c r="E889" i="3"/>
  <c r="E901" i="3"/>
  <c r="E907" i="3"/>
  <c r="E913" i="3"/>
  <c r="E525" i="5"/>
  <c r="E36" i="7"/>
  <c r="E704" i="3"/>
  <c r="E740" i="3"/>
  <c r="E800" i="3"/>
  <c r="E812" i="3"/>
  <c r="E824" i="3"/>
  <c r="E238" i="5"/>
  <c r="E244" i="5"/>
  <c r="E250" i="5"/>
  <c r="E376" i="5"/>
  <c r="E382" i="5"/>
  <c r="E388" i="5"/>
  <c r="E394" i="5"/>
  <c r="E424" i="5"/>
  <c r="E436" i="5"/>
  <c r="E454" i="5"/>
  <c r="E484" i="5"/>
  <c r="E127" i="7"/>
  <c r="E151" i="7"/>
  <c r="E223" i="7"/>
  <c r="E535" i="8"/>
  <c r="E565" i="8"/>
  <c r="E625" i="8"/>
  <c r="E637" i="8"/>
  <c r="F20" i="10"/>
  <c r="F26" i="10"/>
  <c r="F32" i="10"/>
  <c r="F44" i="10"/>
  <c r="F176" i="10"/>
  <c r="F182" i="10"/>
  <c r="F188" i="10"/>
  <c r="F212" i="10"/>
  <c r="F218" i="10"/>
  <c r="F224" i="10"/>
  <c r="F290" i="10"/>
  <c r="F296" i="10"/>
  <c r="F446" i="10"/>
  <c r="F590" i="10"/>
  <c r="F692" i="10"/>
  <c r="F698" i="10"/>
  <c r="F800" i="10"/>
  <c r="F1022" i="10"/>
  <c r="F1046" i="10"/>
  <c r="E109" i="11"/>
  <c r="E115" i="11"/>
  <c r="E127" i="11"/>
  <c r="E151" i="11"/>
  <c r="E157" i="11"/>
  <c r="E175" i="11"/>
  <c r="E181" i="11"/>
  <c r="E187" i="11"/>
  <c r="E193" i="11"/>
  <c r="E199" i="11"/>
  <c r="E259" i="11"/>
  <c r="E265" i="11"/>
  <c r="E271" i="11"/>
  <c r="E295" i="11"/>
  <c r="E301" i="11"/>
  <c r="E313" i="11"/>
  <c r="E319" i="11"/>
  <c r="E325" i="11"/>
  <c r="E355" i="11"/>
  <c r="E361" i="11"/>
  <c r="E367" i="11"/>
  <c r="E385" i="11"/>
  <c r="E391" i="11"/>
  <c r="E397" i="11"/>
  <c r="E415" i="11"/>
  <c r="E215" i="3"/>
  <c r="E287" i="3"/>
  <c r="E293" i="3"/>
  <c r="E305" i="3"/>
  <c r="E365" i="3"/>
  <c r="E461" i="3"/>
  <c r="E533" i="3"/>
  <c r="E647" i="3"/>
  <c r="E701" i="3"/>
  <c r="E235" i="5"/>
  <c r="E241" i="5"/>
  <c r="E253" i="5"/>
  <c r="E319" i="5"/>
  <c r="E343" i="5"/>
  <c r="E349" i="5"/>
  <c r="E355" i="5"/>
  <c r="E361" i="5"/>
  <c r="E373" i="5"/>
  <c r="E379" i="5"/>
  <c r="E385" i="5"/>
  <c r="E391" i="5"/>
  <c r="E397" i="5"/>
  <c r="E403" i="5"/>
  <c r="E409" i="5"/>
  <c r="E415" i="5"/>
  <c r="E439" i="5"/>
  <c r="E494" i="7"/>
  <c r="E931" i="3"/>
  <c r="E303" i="7"/>
  <c r="E315" i="7"/>
  <c r="E459" i="7"/>
  <c r="E480" i="3"/>
  <c r="E654" i="3"/>
  <c r="E840" i="3"/>
  <c r="E242" i="5"/>
  <c r="E272" i="5"/>
  <c r="E126" i="2"/>
  <c r="E132" i="2"/>
  <c r="E135" i="2"/>
  <c r="E138" i="2"/>
  <c r="E144" i="2"/>
  <c r="E147" i="2"/>
  <c r="E159" i="2"/>
  <c r="E162" i="2"/>
  <c r="E165" i="2"/>
  <c r="E168" i="2"/>
  <c r="E171" i="2"/>
  <c r="E174" i="2"/>
  <c r="E183" i="2"/>
  <c r="E186" i="2"/>
  <c r="E189" i="2"/>
  <c r="E192" i="2"/>
  <c r="E198" i="2"/>
  <c r="E210" i="2"/>
  <c r="E216" i="2"/>
  <c r="E228" i="2"/>
  <c r="E267" i="2"/>
  <c r="E270" i="2"/>
  <c r="E273" i="2"/>
  <c r="E276" i="2"/>
  <c r="E279" i="2"/>
  <c r="E282" i="2"/>
  <c r="E288" i="2"/>
  <c r="E294" i="2"/>
  <c r="E297" i="2"/>
  <c r="E300" i="2"/>
  <c r="E306" i="2"/>
  <c r="E315" i="2"/>
  <c r="E318" i="2"/>
  <c r="E366" i="2"/>
  <c r="E369" i="2"/>
  <c r="E372" i="2"/>
  <c r="E378" i="2"/>
  <c r="E381" i="2"/>
  <c r="E387" i="2"/>
  <c r="E390" i="2"/>
  <c r="E396" i="2"/>
  <c r="E399" i="2"/>
  <c r="E405" i="2"/>
  <c r="E408" i="2"/>
  <c r="E456" i="2"/>
  <c r="E462" i="2"/>
  <c r="E468" i="2"/>
  <c r="E474" i="2"/>
  <c r="E477" i="2"/>
  <c r="E480" i="2"/>
  <c r="E486" i="2"/>
  <c r="E229" i="3"/>
  <c r="E241" i="3"/>
  <c r="E265" i="3"/>
  <c r="E697" i="3"/>
  <c r="E458" i="5"/>
  <c r="E477" i="11"/>
  <c r="E134" i="3"/>
  <c r="E351" i="3"/>
  <c r="E903" i="3"/>
  <c r="E425" i="8"/>
  <c r="F359" i="10"/>
  <c r="F623" i="10"/>
  <c r="E370" i="11"/>
  <c r="E1169" i="11"/>
  <c r="E643" i="2"/>
  <c r="E649" i="2"/>
  <c r="E655" i="2"/>
  <c r="E658" i="2"/>
  <c r="E661" i="2"/>
  <c r="E667" i="2"/>
  <c r="E670" i="2"/>
  <c r="E676" i="2"/>
  <c r="E706" i="2"/>
  <c r="E709" i="2"/>
  <c r="E715" i="2"/>
  <c r="E376" i="3"/>
  <c r="E400" i="3"/>
  <c r="E472" i="3"/>
  <c r="E592" i="3"/>
  <c r="E162" i="5"/>
  <c r="E198" i="5"/>
  <c r="E258" i="5"/>
  <c r="E360" i="5"/>
  <c r="E366" i="5"/>
  <c r="E199" i="8"/>
  <c r="E319" i="8"/>
  <c r="F55" i="10"/>
  <c r="F67" i="10"/>
  <c r="F73" i="10"/>
  <c r="F85" i="10"/>
  <c r="F121" i="10"/>
  <c r="F157" i="10"/>
  <c r="F169" i="10"/>
  <c r="F229" i="10"/>
  <c r="F241" i="10"/>
  <c r="F265" i="10"/>
  <c r="F301" i="10"/>
  <c r="F313" i="10"/>
  <c r="F421" i="10"/>
  <c r="F661" i="10"/>
  <c r="F721" i="10"/>
  <c r="F757" i="10"/>
  <c r="F817" i="10"/>
  <c r="F865" i="10"/>
  <c r="F877" i="10"/>
  <c r="F883" i="10"/>
  <c r="F889" i="10"/>
  <c r="F895" i="10"/>
  <c r="F937" i="10"/>
  <c r="F973" i="10"/>
  <c r="F985" i="10"/>
  <c r="F1009" i="10"/>
  <c r="F1033" i="10"/>
  <c r="F1039" i="10"/>
  <c r="F1081" i="10"/>
  <c r="F1099" i="10"/>
  <c r="F1129" i="10"/>
  <c r="F1141" i="10"/>
  <c r="F1153" i="10"/>
  <c r="F1165" i="10"/>
  <c r="F1171" i="10"/>
  <c r="F1177" i="10"/>
  <c r="F1183" i="10"/>
  <c r="F1189" i="10"/>
  <c r="E84" i="11"/>
  <c r="E132" i="11"/>
  <c r="E162" i="11"/>
  <c r="E168" i="11"/>
  <c r="E198" i="11"/>
  <c r="E330" i="11"/>
  <c r="E336" i="11"/>
  <c r="E342" i="11"/>
  <c r="E348" i="11"/>
  <c r="E360" i="11"/>
  <c r="E378" i="11"/>
  <c r="E420" i="11"/>
  <c r="E516" i="11"/>
  <c r="E738" i="11"/>
  <c r="E750" i="11"/>
  <c r="E786" i="11"/>
  <c r="E876" i="11"/>
  <c r="E906" i="11"/>
  <c r="E936" i="11"/>
  <c r="E948" i="11"/>
  <c r="E1026" i="11"/>
  <c r="E1098" i="11"/>
  <c r="E1110" i="11"/>
  <c r="E1116" i="11"/>
  <c r="E1236" i="11"/>
  <c r="E333" i="3"/>
  <c r="E122" i="8"/>
  <c r="E286" i="5"/>
  <c r="E206" i="8"/>
  <c r="E1059" i="11"/>
  <c r="E500" i="3"/>
  <c r="E718" i="2"/>
  <c r="E477" i="3"/>
  <c r="E567" i="3"/>
  <c r="E191" i="3"/>
  <c r="E502" i="5"/>
  <c r="E538" i="5"/>
  <c r="E556" i="5"/>
  <c r="E79" i="7"/>
  <c r="E416" i="3"/>
  <c r="E590" i="3"/>
  <c r="E196" i="5"/>
  <c r="E232" i="5"/>
  <c r="E334" i="5"/>
  <c r="E3" i="2"/>
  <c r="E503" i="5"/>
  <c r="E545" i="5"/>
  <c r="E50" i="7"/>
  <c r="E163" i="7"/>
  <c r="E175" i="7"/>
  <c r="E199" i="7"/>
  <c r="E241" i="11"/>
  <c r="E456" i="11"/>
  <c r="E406" i="2"/>
  <c r="E409" i="2"/>
  <c r="E421" i="2"/>
  <c r="E424" i="2"/>
  <c r="E439" i="2"/>
  <c r="E442" i="2"/>
  <c r="E451" i="2"/>
  <c r="E472" i="2"/>
  <c r="E481" i="2"/>
  <c r="E21" i="3"/>
  <c r="E27" i="3"/>
  <c r="E201" i="3"/>
  <c r="E236" i="3"/>
  <c r="E260" i="3"/>
  <c r="E272" i="3"/>
  <c r="E296" i="3"/>
  <c r="E308" i="3"/>
  <c r="E320" i="3"/>
  <c r="E332" i="3"/>
  <c r="E355" i="3"/>
  <c r="E361" i="3"/>
  <c r="E373" i="3"/>
  <c r="E385" i="3"/>
  <c r="E403" i="3"/>
  <c r="E415" i="3"/>
  <c r="E427" i="3"/>
  <c r="E493" i="3"/>
  <c r="E499" i="3"/>
  <c r="E852" i="3"/>
  <c r="E912" i="3"/>
  <c r="E56" i="5"/>
  <c r="E62" i="5"/>
  <c r="E164" i="5"/>
  <c r="E170" i="5"/>
  <c r="E188" i="5"/>
  <c r="E211" i="5"/>
  <c r="E296" i="5"/>
  <c r="E307" i="5"/>
  <c r="E314" i="5"/>
  <c r="E404" i="5"/>
  <c r="E553" i="5"/>
  <c r="E9" i="7"/>
  <c r="E39" i="7"/>
  <c r="E52" i="7"/>
  <c r="E219" i="7"/>
  <c r="E434" i="7"/>
  <c r="E446" i="7"/>
  <c r="E36" i="8"/>
  <c r="E48" i="8"/>
  <c r="E60" i="8"/>
  <c r="E108" i="8"/>
  <c r="F11" i="10"/>
  <c r="F29" i="10"/>
  <c r="F47" i="10"/>
  <c r="F665" i="10"/>
  <c r="F671" i="10"/>
  <c r="F755" i="10"/>
  <c r="F791" i="10"/>
  <c r="F851" i="10"/>
  <c r="F881" i="10"/>
  <c r="F947" i="10"/>
  <c r="F953" i="10"/>
  <c r="F971" i="10"/>
  <c r="F995" i="10"/>
  <c r="F1150" i="10"/>
  <c r="E123" i="11"/>
  <c r="E129" i="11"/>
  <c r="E165" i="11"/>
  <c r="E200" i="11"/>
  <c r="E267" i="11"/>
  <c r="E637" i="11"/>
  <c r="E643" i="11"/>
  <c r="E649" i="11"/>
  <c r="E655" i="11"/>
  <c r="E661" i="11"/>
  <c r="E673" i="11"/>
  <c r="E691" i="11"/>
  <c r="E715" i="11"/>
  <c r="E1003" i="11"/>
  <c r="E1015" i="11"/>
  <c r="E1063" i="11"/>
  <c r="E1087" i="11"/>
  <c r="E63" i="5"/>
  <c r="E231" i="5"/>
  <c r="E327" i="5"/>
  <c r="E47" i="7"/>
  <c r="E143" i="7"/>
  <c r="E339" i="7"/>
  <c r="E381" i="7"/>
  <c r="E103" i="8"/>
  <c r="E162" i="8"/>
  <c r="E330" i="8"/>
  <c r="E336" i="8"/>
  <c r="F192" i="10"/>
  <c r="F204" i="10"/>
  <c r="F408" i="10"/>
  <c r="F414" i="10"/>
  <c r="F648" i="10"/>
  <c r="F654" i="10"/>
  <c r="F660" i="10"/>
  <c r="F684" i="10"/>
  <c r="F696" i="10"/>
  <c r="F702" i="10"/>
  <c r="F720" i="10"/>
  <c r="F732" i="10"/>
  <c r="F744" i="10"/>
  <c r="F768" i="10"/>
  <c r="F774" i="10"/>
  <c r="F786" i="10"/>
  <c r="F960" i="10"/>
  <c r="F1002" i="10"/>
  <c r="F1008" i="10"/>
  <c r="F1019" i="10"/>
  <c r="F1025" i="10"/>
  <c r="F1043" i="10"/>
  <c r="F1067" i="10"/>
  <c r="F1097" i="10"/>
  <c r="F1199" i="10"/>
  <c r="F1217" i="10"/>
  <c r="F1223" i="10"/>
  <c r="E148" i="11"/>
  <c r="E154" i="11"/>
  <c r="E172" i="11"/>
  <c r="E178" i="11"/>
  <c r="E190" i="11"/>
  <c r="E202" i="11"/>
  <c r="E232" i="11"/>
  <c r="E238" i="11"/>
  <c r="E250" i="11"/>
  <c r="E256" i="11"/>
  <c r="E286" i="11"/>
  <c r="E292" i="11"/>
  <c r="E304" i="11"/>
  <c r="E417" i="11"/>
  <c r="E435" i="11"/>
  <c r="E501" i="11"/>
  <c r="E507" i="11"/>
  <c r="E926" i="11"/>
  <c r="E938" i="11"/>
  <c r="E950" i="11"/>
  <c r="E211" i="7"/>
  <c r="E395" i="5"/>
  <c r="E448" i="5"/>
  <c r="E442" i="3"/>
  <c r="E466" i="3"/>
  <c r="E514" i="3"/>
  <c r="E621" i="3"/>
  <c r="E632" i="3"/>
  <c r="E662" i="3"/>
  <c r="E805" i="3"/>
  <c r="E312" i="8"/>
  <c r="F713" i="10"/>
  <c r="E523" i="5"/>
  <c r="E524" i="5"/>
  <c r="E208" i="2"/>
  <c r="E319" i="2"/>
  <c r="E494" i="5"/>
  <c r="E111" i="7"/>
  <c r="E930" i="3"/>
  <c r="E233" i="5"/>
  <c r="E90" i="2"/>
  <c r="E108" i="2"/>
  <c r="E603" i="2"/>
  <c r="E615" i="2"/>
  <c r="E621" i="2"/>
  <c r="E624" i="2"/>
  <c r="E636" i="2"/>
  <c r="E639" i="2"/>
  <c r="E642" i="2"/>
  <c r="E690" i="2"/>
  <c r="E693" i="2"/>
  <c r="E699" i="2"/>
  <c r="E702" i="2"/>
  <c r="E705" i="2"/>
  <c r="E711" i="2"/>
  <c r="E720" i="2"/>
  <c r="E729" i="2"/>
  <c r="E38" i="3"/>
  <c r="E44" i="3"/>
  <c r="E56" i="3"/>
  <c r="E62" i="3"/>
  <c r="E68" i="3"/>
  <c r="E92" i="3"/>
  <c r="E104" i="3"/>
  <c r="E289" i="3"/>
  <c r="E294" i="3"/>
  <c r="E307" i="3"/>
  <c r="E313" i="3"/>
  <c r="E325" i="3"/>
  <c r="E336" i="3"/>
  <c r="E343" i="3"/>
  <c r="E408" i="3"/>
  <c r="E414" i="3"/>
  <c r="E431" i="3"/>
  <c r="E438" i="3"/>
  <c r="E456" i="3"/>
  <c r="E498" i="3"/>
  <c r="E510" i="3"/>
  <c r="E540" i="3"/>
  <c r="E581" i="3"/>
  <c r="E639" i="3"/>
  <c r="E676" i="3"/>
  <c r="E729" i="3"/>
  <c r="E765" i="3"/>
  <c r="E777" i="3"/>
  <c r="E789" i="3"/>
  <c r="E801" i="3"/>
  <c r="E813" i="3"/>
  <c r="E837" i="3"/>
  <c r="E841" i="3"/>
  <c r="E335" i="7"/>
  <c r="E21" i="8"/>
  <c r="E39" i="8"/>
  <c r="E45" i="8"/>
  <c r="E93" i="8"/>
  <c r="E194" i="8"/>
  <c r="E218" i="8"/>
  <c r="E410" i="8"/>
  <c r="E470" i="8"/>
  <c r="E337" i="11"/>
  <c r="E402" i="11"/>
  <c r="E14" i="2"/>
  <c r="E20" i="2"/>
  <c r="E26" i="2"/>
  <c r="E32" i="2"/>
  <c r="E38" i="2"/>
  <c r="E44" i="2"/>
  <c r="E68" i="2"/>
  <c r="E71" i="2"/>
  <c r="E74" i="2"/>
  <c r="E86" i="2"/>
  <c r="E89" i="2"/>
  <c r="E104" i="2"/>
  <c r="E107" i="2"/>
  <c r="E125" i="2"/>
  <c r="E128" i="2"/>
  <c r="E143" i="2"/>
  <c r="E146" i="2"/>
  <c r="E164" i="2"/>
  <c r="E176" i="2"/>
  <c r="E179" i="2"/>
  <c r="E188" i="2"/>
  <c r="E197" i="2"/>
  <c r="E209" i="2"/>
  <c r="E215" i="2"/>
  <c r="E218" i="2"/>
  <c r="E224" i="2"/>
  <c r="E260" i="2"/>
  <c r="E266" i="2"/>
  <c r="E278" i="2"/>
  <c r="E284" i="2"/>
  <c r="E287" i="2"/>
  <c r="E305" i="2"/>
  <c r="E314" i="2"/>
  <c r="E317" i="2"/>
  <c r="E601" i="2"/>
  <c r="E40" i="3"/>
  <c r="E70" i="3"/>
  <c r="E76" i="3"/>
  <c r="E87" i="3"/>
  <c r="E100" i="3"/>
  <c r="E117" i="3"/>
  <c r="E124" i="3"/>
  <c r="E136" i="3"/>
  <c r="E184" i="3"/>
  <c r="E225" i="3"/>
  <c r="E237" i="3"/>
  <c r="E249" i="3"/>
  <c r="E273" i="3"/>
  <c r="E279" i="3"/>
  <c r="E344" i="3"/>
  <c r="E368" i="3"/>
  <c r="E440" i="3"/>
  <c r="E452" i="3"/>
  <c r="E469" i="3"/>
  <c r="E476" i="3"/>
  <c r="E512" i="3"/>
  <c r="E541" i="3"/>
  <c r="E560" i="3"/>
  <c r="E571" i="3"/>
  <c r="E601" i="3"/>
  <c r="E619" i="3"/>
  <c r="E624" i="3"/>
  <c r="E631" i="3"/>
  <c r="E690" i="3"/>
  <c r="E696" i="3"/>
  <c r="E749" i="3"/>
  <c r="E761" i="3"/>
  <c r="E773" i="3"/>
  <c r="E809" i="3"/>
  <c r="E814" i="3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E179" i="5"/>
  <c r="E278" i="5"/>
  <c r="F861" i="10"/>
  <c r="F1094" i="10"/>
  <c r="F1106" i="10"/>
  <c r="F1112" i="10"/>
  <c r="F1154" i="10"/>
  <c r="F1160" i="10"/>
  <c r="E166" i="11"/>
  <c r="E184" i="11"/>
  <c r="E208" i="11"/>
  <c r="E209" i="11"/>
  <c r="E494" i="2"/>
  <c r="E503" i="2"/>
  <c r="E530" i="2"/>
  <c r="E533" i="2"/>
  <c r="E560" i="2"/>
  <c r="E566" i="2"/>
  <c r="E584" i="2"/>
  <c r="E590" i="2"/>
  <c r="E602" i="2"/>
  <c r="E611" i="2"/>
  <c r="E620" i="2"/>
  <c r="E638" i="2"/>
  <c r="E641" i="2"/>
  <c r="E5" i="3"/>
  <c r="E11" i="3"/>
  <c r="E17" i="3"/>
  <c r="E23" i="3"/>
  <c r="E29" i="3"/>
  <c r="E35" i="3"/>
  <c r="E65" i="3"/>
  <c r="E292" i="3"/>
  <c r="E316" i="3"/>
  <c r="E393" i="3"/>
  <c r="E441" i="3"/>
  <c r="E465" i="3"/>
  <c r="E661" i="3"/>
  <c r="E667" i="3"/>
  <c r="E685" i="3"/>
  <c r="E726" i="3"/>
  <c r="E792" i="3"/>
  <c r="E828" i="3"/>
  <c r="E834" i="3"/>
  <c r="E67" i="5"/>
  <c r="E72" i="5"/>
  <c r="E85" i="5"/>
  <c r="E90" i="5"/>
  <c r="E97" i="5"/>
  <c r="E121" i="5"/>
  <c r="E126" i="5"/>
  <c r="E144" i="5"/>
  <c r="E193" i="5"/>
  <c r="E199" i="5"/>
  <c r="E269" i="5"/>
  <c r="E274" i="5"/>
  <c r="E280" i="5"/>
  <c r="E350" i="5"/>
  <c r="E368" i="5"/>
  <c r="E550" i="5"/>
  <c r="E566" i="5"/>
  <c r="E577" i="5"/>
  <c r="E29" i="7"/>
  <c r="E57" i="7"/>
  <c r="E75" i="7"/>
  <c r="E91" i="7"/>
  <c r="E139" i="7"/>
  <c r="E227" i="7"/>
  <c r="E239" i="7"/>
  <c r="E251" i="7"/>
  <c r="E327" i="7"/>
  <c r="E476" i="7"/>
  <c r="E589" i="7"/>
  <c r="F778" i="10"/>
  <c r="F826" i="10"/>
  <c r="F850" i="10"/>
  <c r="F933" i="10"/>
  <c r="E155" i="11"/>
  <c r="E220" i="11"/>
  <c r="E881" i="11"/>
  <c r="E989" i="11"/>
  <c r="E206" i="5"/>
  <c r="E224" i="5"/>
  <c r="E287" i="5"/>
  <c r="E306" i="5"/>
  <c r="E478" i="5"/>
  <c r="E541" i="5"/>
  <c r="E159" i="7"/>
  <c r="E283" i="7"/>
  <c r="E347" i="7"/>
  <c r="E371" i="7"/>
  <c r="E255" i="8"/>
  <c r="E578" i="8"/>
  <c r="F911" i="10"/>
  <c r="E215" i="11"/>
  <c r="E334" i="11"/>
  <c r="E340" i="11"/>
  <c r="E346" i="11"/>
  <c r="E441" i="11"/>
  <c r="E465" i="11"/>
  <c r="E553" i="11"/>
  <c r="E589" i="11"/>
  <c r="E613" i="11"/>
  <c r="E864" i="11"/>
  <c r="E17" i="5"/>
  <c r="E53" i="5"/>
  <c r="E59" i="5"/>
  <c r="E70" i="5"/>
  <c r="E94" i="5"/>
  <c r="E99" i="5"/>
  <c r="E112" i="5"/>
  <c r="E117" i="5"/>
  <c r="E124" i="5"/>
  <c r="E208" i="5"/>
  <c r="E214" i="5"/>
  <c r="E277" i="5"/>
  <c r="E341" i="5"/>
  <c r="E386" i="5"/>
  <c r="E422" i="5"/>
  <c r="E468" i="5"/>
  <c r="E520" i="5"/>
  <c r="E33" i="7"/>
  <c r="E95" i="7"/>
  <c r="E167" i="7"/>
  <c r="E191" i="7"/>
  <c r="E243" i="7"/>
  <c r="E473" i="7"/>
  <c r="E485" i="7"/>
  <c r="E509" i="7"/>
  <c r="E545" i="7"/>
  <c r="E9" i="8"/>
  <c r="E26" i="8"/>
  <c r="E32" i="8"/>
  <c r="E50" i="8"/>
  <c r="E62" i="8"/>
  <c r="E80" i="8"/>
  <c r="E92" i="8"/>
  <c r="E98" i="8"/>
  <c r="E175" i="8"/>
  <c r="E204" i="8"/>
  <c r="E216" i="8"/>
  <c r="E233" i="8"/>
  <c r="E239" i="8"/>
  <c r="E329" i="8"/>
  <c r="E335" i="8"/>
  <c r="E442" i="8"/>
  <c r="E473" i="8"/>
  <c r="E538" i="8"/>
  <c r="E556" i="8"/>
  <c r="E574" i="8"/>
  <c r="E580" i="8"/>
  <c r="E592" i="8"/>
  <c r="E598" i="8"/>
  <c r="E610" i="8"/>
  <c r="E634" i="8"/>
  <c r="E640" i="8"/>
  <c r="F297" i="10"/>
  <c r="E312" i="11"/>
  <c r="E318" i="11"/>
  <c r="E323" i="11"/>
  <c r="E371" i="11"/>
  <c r="E376" i="11"/>
  <c r="E382" i="11"/>
  <c r="E388" i="11"/>
  <c r="E412" i="11"/>
  <c r="E418" i="11"/>
  <c r="E448" i="11"/>
  <c r="E472" i="11"/>
  <c r="E484" i="11"/>
  <c r="E490" i="11"/>
  <c r="E502" i="11"/>
  <c r="E508" i="11"/>
  <c r="E519" i="11"/>
  <c r="E525" i="11"/>
  <c r="E531" i="11"/>
  <c r="E543" i="11"/>
  <c r="E663" i="11"/>
  <c r="E699" i="11"/>
  <c r="E746" i="11"/>
  <c r="E764" i="11"/>
  <c r="E794" i="11"/>
  <c r="E800" i="11"/>
  <c r="E397" i="8"/>
  <c r="E409" i="8"/>
  <c r="E421" i="8"/>
  <c r="E445" i="8"/>
  <c r="E456" i="8"/>
  <c r="E463" i="8"/>
  <c r="E469" i="8"/>
  <c r="E481" i="8"/>
  <c r="E487" i="8"/>
  <c r="E493" i="8"/>
  <c r="E522" i="8"/>
  <c r="E570" i="8"/>
  <c r="F6" i="10"/>
  <c r="F12" i="10"/>
  <c r="F48" i="10"/>
  <c r="F120" i="10"/>
  <c r="F311" i="10"/>
  <c r="F455" i="10"/>
  <c r="F479" i="10"/>
  <c r="F551" i="10"/>
  <c r="F575" i="10"/>
  <c r="F599" i="10"/>
  <c r="F646" i="10"/>
  <c r="F682" i="10"/>
  <c r="F694" i="10"/>
  <c r="F926" i="10"/>
  <c r="F932" i="10"/>
  <c r="F956" i="10"/>
  <c r="F967" i="10"/>
  <c r="F1091" i="10"/>
  <c r="F1116" i="10"/>
  <c r="F1122" i="10"/>
  <c r="F1163" i="10"/>
  <c r="F1170" i="10"/>
  <c r="F1212" i="10"/>
  <c r="E11" i="11"/>
  <c r="E83" i="11"/>
  <c r="E107" i="11"/>
  <c r="E112" i="11"/>
  <c r="E118" i="11"/>
  <c r="E124" i="11"/>
  <c r="E130" i="11"/>
  <c r="E142" i="11"/>
  <c r="E182" i="11"/>
  <c r="E205" i="11"/>
  <c r="E211" i="11"/>
  <c r="E223" i="11"/>
  <c r="E229" i="11"/>
  <c r="E252" i="11"/>
  <c r="E282" i="11"/>
  <c r="E288" i="11"/>
  <c r="E317" i="11"/>
  <c r="E327" i="11"/>
  <c r="E339" i="11"/>
  <c r="E363" i="11"/>
  <c r="E474" i="11"/>
  <c r="E480" i="11"/>
  <c r="E510" i="11"/>
  <c r="E526" i="11"/>
  <c r="E551" i="11"/>
  <c r="E599" i="11"/>
  <c r="E605" i="11"/>
  <c r="E623" i="11"/>
  <c r="E641" i="11"/>
  <c r="E647" i="11"/>
  <c r="E659" i="11"/>
  <c r="E677" i="11"/>
  <c r="E689" i="11"/>
  <c r="E701" i="11"/>
  <c r="E713" i="11"/>
  <c r="E1016" i="11"/>
  <c r="E1028" i="11"/>
  <c r="E1040" i="11"/>
  <c r="E1052" i="11"/>
  <c r="E1112" i="11"/>
  <c r="E1170" i="11"/>
  <c r="E1219" i="11"/>
  <c r="E427" i="11"/>
  <c r="E463" i="11"/>
  <c r="E469" i="11"/>
  <c r="E487" i="11"/>
  <c r="E499" i="11"/>
  <c r="E505" i="11"/>
  <c r="E528" i="11"/>
  <c r="E534" i="11"/>
  <c r="E540" i="11"/>
  <c r="E552" i="11"/>
  <c r="E564" i="11"/>
  <c r="E576" i="11"/>
  <c r="E588" i="11"/>
  <c r="E600" i="11"/>
  <c r="E755" i="11"/>
  <c r="E767" i="11"/>
  <c r="E791" i="11"/>
  <c r="E910" i="11"/>
  <c r="E934" i="11"/>
  <c r="E946" i="11"/>
  <c r="E1065" i="11"/>
  <c r="E1107" i="11"/>
  <c r="E1124" i="11"/>
  <c r="E1136" i="11"/>
  <c r="E1148" i="11"/>
  <c r="E1160" i="11"/>
  <c r="E1184" i="11"/>
  <c r="E1196" i="11"/>
  <c r="E1208" i="11"/>
  <c r="E1232" i="11"/>
  <c r="E343" i="2"/>
  <c r="E423" i="3"/>
  <c r="F613" i="10"/>
  <c r="F647" i="10"/>
  <c r="F1005" i="10"/>
  <c r="E105" i="2"/>
  <c r="E323" i="2"/>
  <c r="E326" i="2"/>
  <c r="E332" i="2"/>
  <c r="E335" i="2"/>
  <c r="E344" i="2"/>
  <c r="E350" i="2"/>
  <c r="E353" i="2"/>
  <c r="E362" i="2"/>
  <c r="E368" i="2"/>
  <c r="E374" i="2"/>
  <c r="E386" i="2"/>
  <c r="E395" i="2"/>
  <c r="E404" i="2"/>
  <c r="E452" i="2"/>
  <c r="E476" i="2"/>
  <c r="E482" i="2"/>
  <c r="E496" i="2"/>
  <c r="E499" i="2"/>
  <c r="E550" i="2"/>
  <c r="E607" i="2"/>
  <c r="E613" i="2"/>
  <c r="E616" i="2"/>
  <c r="E625" i="2"/>
  <c r="E631" i="2"/>
  <c r="E645" i="2"/>
  <c r="E7" i="3"/>
  <c r="E13" i="3"/>
  <c r="E31" i="3"/>
  <c r="E54" i="3"/>
  <c r="E72" i="3"/>
  <c r="E84" i="3"/>
  <c r="E90" i="3"/>
  <c r="E95" i="3"/>
  <c r="E108" i="3"/>
  <c r="E118" i="3"/>
  <c r="E137" i="3"/>
  <c r="E179" i="3"/>
  <c r="E197" i="3"/>
  <c r="E209" i="3"/>
  <c r="E232" i="3"/>
  <c r="E256" i="3"/>
  <c r="E297" i="3"/>
  <c r="E309" i="3"/>
  <c r="E337" i="3"/>
  <c r="E354" i="3"/>
  <c r="E359" i="3"/>
  <c r="E366" i="3"/>
  <c r="E384" i="3"/>
  <c r="E389" i="3"/>
  <c r="E394" i="3"/>
  <c r="E436" i="3"/>
  <c r="E448" i="3"/>
  <c r="E481" i="3"/>
  <c r="E488" i="3"/>
  <c r="E517" i="3"/>
  <c r="E523" i="3"/>
  <c r="E529" i="3"/>
  <c r="E547" i="3"/>
  <c r="E552" i="3"/>
  <c r="E565" i="3"/>
  <c r="E570" i="3"/>
  <c r="E575" i="3"/>
  <c r="E582" i="3"/>
  <c r="E612" i="3"/>
  <c r="E630" i="3"/>
  <c r="E651" i="3"/>
  <c r="E669" i="3"/>
  <c r="E681" i="3"/>
  <c r="E692" i="3"/>
  <c r="E703" i="3"/>
  <c r="E708" i="3"/>
  <c r="E714" i="3"/>
  <c r="E731" i="3"/>
  <c r="E295" i="5"/>
  <c r="E393" i="5"/>
  <c r="E103" i="7"/>
  <c r="E385" i="7"/>
  <c r="E391" i="7"/>
  <c r="E322" i="2"/>
  <c r="E586" i="3"/>
  <c r="E451" i="5"/>
  <c r="E340" i="2"/>
  <c r="E141" i="3"/>
  <c r="E301" i="3"/>
  <c r="E128" i="8"/>
  <c r="E127" i="8"/>
  <c r="E258" i="2"/>
  <c r="E700" i="2"/>
  <c r="E310" i="3"/>
  <c r="E325" i="2"/>
  <c r="E364" i="2"/>
  <c r="E591" i="2"/>
  <c r="E405" i="3"/>
  <c r="E542" i="8"/>
  <c r="E76" i="2"/>
  <c r="E79" i="2"/>
  <c r="E82" i="2"/>
  <c r="E85" i="2"/>
  <c r="E103" i="2"/>
  <c r="E109" i="2"/>
  <c r="E121" i="2"/>
  <c r="E124" i="2"/>
  <c r="E127" i="2"/>
  <c r="E139" i="2"/>
  <c r="E142" i="2"/>
  <c r="E163" i="2"/>
  <c r="E175" i="2"/>
  <c r="E184" i="2"/>
  <c r="E187" i="2"/>
  <c r="E217" i="2"/>
  <c r="E223" i="2"/>
  <c r="E226" i="2"/>
  <c r="E229" i="2"/>
  <c r="E235" i="2"/>
  <c r="E244" i="2"/>
  <c r="E247" i="2"/>
  <c r="E265" i="2"/>
  <c r="E274" i="2"/>
  <c r="E301" i="2"/>
  <c r="E307" i="2"/>
  <c r="E313" i="2"/>
  <c r="E316" i="2"/>
  <c r="E354" i="2"/>
  <c r="E423" i="2"/>
  <c r="E444" i="2"/>
  <c r="E504" i="2"/>
  <c r="E507" i="2"/>
  <c r="E510" i="2"/>
  <c r="E513" i="2"/>
  <c r="E528" i="2"/>
  <c r="E531" i="2"/>
  <c r="E534" i="2"/>
  <c r="E537" i="2"/>
  <c r="E549" i="2"/>
  <c r="E552" i="2"/>
  <c r="E555" i="2"/>
  <c r="E558" i="2"/>
  <c r="E567" i="2"/>
  <c r="E573" i="2"/>
  <c r="E576" i="2"/>
  <c r="E668" i="2"/>
  <c r="E680" i="2"/>
  <c r="E10" i="3"/>
  <c r="E16" i="3"/>
  <c r="E22" i="3"/>
  <c r="E28" i="3"/>
  <c r="E34" i="3"/>
  <c r="E39" i="3"/>
  <c r="E45" i="3"/>
  <c r="E63" i="3"/>
  <c r="E121" i="3"/>
  <c r="E157" i="3"/>
  <c r="E169" i="3"/>
  <c r="E217" i="3"/>
  <c r="E300" i="3"/>
  <c r="E330" i="3"/>
  <c r="E341" i="3"/>
  <c r="E374" i="3"/>
  <c r="E381" i="3"/>
  <c r="E404" i="3"/>
  <c r="E445" i="3"/>
  <c r="E451" i="3"/>
  <c r="E457" i="3"/>
  <c r="E474" i="3"/>
  <c r="E485" i="3"/>
  <c r="E503" i="3"/>
  <c r="E520" i="3"/>
  <c r="E544" i="3"/>
  <c r="E597" i="3"/>
  <c r="E609" i="3"/>
  <c r="E643" i="3"/>
  <c r="E660" i="3"/>
  <c r="E672" i="3"/>
  <c r="E752" i="3"/>
  <c r="E770" i="3"/>
  <c r="E782" i="3"/>
  <c r="E40" i="5"/>
  <c r="E46" i="5"/>
  <c r="E81" i="5"/>
  <c r="E135" i="5"/>
  <c r="E176" i="5"/>
  <c r="E187" i="5"/>
  <c r="E218" i="5"/>
  <c r="E268" i="5"/>
  <c r="E338" i="5"/>
  <c r="E562" i="5"/>
  <c r="E416" i="8"/>
  <c r="E415" i="8"/>
  <c r="E468" i="3"/>
  <c r="E489" i="3"/>
  <c r="E495" i="3"/>
  <c r="E508" i="3"/>
  <c r="E513" i="3"/>
  <c r="E537" i="3"/>
  <c r="E584" i="3"/>
  <c r="E589" i="3"/>
  <c r="E608" i="3"/>
  <c r="E613" i="3"/>
  <c r="E620" i="3"/>
  <c r="E653" i="3"/>
  <c r="E665" i="3"/>
  <c r="E677" i="3"/>
  <c r="E688" i="3"/>
  <c r="E720" i="3"/>
  <c r="E733" i="3"/>
  <c r="E739" i="3"/>
  <c r="E745" i="3"/>
  <c r="E769" i="3"/>
  <c r="E781" i="3"/>
  <c r="E829" i="3"/>
  <c r="E835" i="3"/>
  <c r="E863" i="3"/>
  <c r="E869" i="3"/>
  <c r="E875" i="3"/>
  <c r="E887" i="3"/>
  <c r="E893" i="3"/>
  <c r="E899" i="3"/>
  <c r="E910" i="3"/>
  <c r="E6" i="5"/>
  <c r="E13" i="5"/>
  <c r="E23" i="5"/>
  <c r="E36" i="5"/>
  <c r="E42" i="5"/>
  <c r="E48" i="5"/>
  <c r="E54" i="5"/>
  <c r="E83" i="5"/>
  <c r="E89" i="5"/>
  <c r="E113" i="5"/>
  <c r="E137" i="5"/>
  <c r="E143" i="5"/>
  <c r="E148" i="5"/>
  <c r="E153" i="5"/>
  <c r="E166" i="5"/>
  <c r="E171" i="5"/>
  <c r="E178" i="5"/>
  <c r="E220" i="5"/>
  <c r="E226" i="5"/>
  <c r="E270" i="5"/>
  <c r="E301" i="5"/>
  <c r="E322" i="5"/>
  <c r="E430" i="5"/>
  <c r="E463" i="5"/>
  <c r="E481" i="5"/>
  <c r="E486" i="5"/>
  <c r="E496" i="5"/>
  <c r="E505" i="5"/>
  <c r="E511" i="5"/>
  <c r="E532" i="5"/>
  <c r="E576" i="5"/>
  <c r="E8" i="7"/>
  <c r="E31" i="7"/>
  <c r="E115" i="7"/>
  <c r="E207" i="7"/>
  <c r="E235" i="7"/>
  <c r="E247" i="7"/>
  <c r="E275" i="7"/>
  <c r="E287" i="7"/>
  <c r="F153" i="10"/>
  <c r="E197" i="11"/>
  <c r="E196" i="11"/>
  <c r="E8" i="5"/>
  <c r="E14" i="5"/>
  <c r="E19" i="5"/>
  <c r="E31" i="5"/>
  <c r="E37" i="5"/>
  <c r="E43" i="5"/>
  <c r="E49" i="5"/>
  <c r="E108" i="5"/>
  <c r="E155" i="5"/>
  <c r="E161" i="5"/>
  <c r="E167" i="5"/>
  <c r="E190" i="5"/>
  <c r="E260" i="5"/>
  <c r="E313" i="5"/>
  <c r="E323" i="5"/>
  <c r="E346" i="5"/>
  <c r="E400" i="5"/>
  <c r="E421" i="5"/>
  <c r="E476" i="5"/>
  <c r="E492" i="5"/>
  <c r="E544" i="5"/>
  <c r="E506" i="7"/>
  <c r="E530" i="7"/>
  <c r="E566" i="7"/>
  <c r="E23" i="8"/>
  <c r="E65" i="8"/>
  <c r="E71" i="8"/>
  <c r="E89" i="8"/>
  <c r="E270" i="8"/>
  <c r="E318" i="8"/>
  <c r="E417" i="8"/>
  <c r="E486" i="8"/>
  <c r="E503" i="8"/>
  <c r="E527" i="8"/>
  <c r="E610" i="3"/>
  <c r="E645" i="3"/>
  <c r="E673" i="3"/>
  <c r="E717" i="3"/>
  <c r="E741" i="3"/>
  <c r="E753" i="3"/>
  <c r="E759" i="3"/>
  <c r="E796" i="3"/>
  <c r="E820" i="3"/>
  <c r="E848" i="3"/>
  <c r="E853" i="3"/>
  <c r="E902" i="3"/>
  <c r="E74" i="5"/>
  <c r="E80" i="5"/>
  <c r="E86" i="5"/>
  <c r="E110" i="5"/>
  <c r="E116" i="5"/>
  <c r="E128" i="5"/>
  <c r="E134" i="5"/>
  <c r="E140" i="5"/>
  <c r="E151" i="5"/>
  <c r="E175" i="5"/>
  <c r="E202" i="5"/>
  <c r="E217" i="5"/>
  <c r="E223" i="5"/>
  <c r="E229" i="5"/>
  <c r="E283" i="5"/>
  <c r="E298" i="5"/>
  <c r="E304" i="5"/>
  <c r="E337" i="5"/>
  <c r="E358" i="5"/>
  <c r="E370" i="5"/>
  <c r="E380" i="5"/>
  <c r="E412" i="5"/>
  <c r="E433" i="5"/>
  <c r="E450" i="5"/>
  <c r="E460" i="5"/>
  <c r="E466" i="5"/>
  <c r="E472" i="5"/>
  <c r="E514" i="5"/>
  <c r="E529" i="5"/>
  <c r="E535" i="5"/>
  <c r="E540" i="5"/>
  <c r="E557" i="5"/>
  <c r="E119" i="7"/>
  <c r="E171" i="7"/>
  <c r="E291" i="7"/>
  <c r="E319" i="7"/>
  <c r="E360" i="7"/>
  <c r="E419" i="7"/>
  <c r="E437" i="7"/>
  <c r="E201" i="8"/>
  <c r="E466" i="8"/>
  <c r="E528" i="8"/>
  <c r="E606" i="8"/>
  <c r="F336" i="10"/>
  <c r="F348" i="10"/>
  <c r="F1021" i="10"/>
  <c r="F1032" i="10"/>
  <c r="E231" i="11"/>
  <c r="E248" i="11"/>
  <c r="E400" i="11"/>
  <c r="E433" i="11"/>
  <c r="E451" i="11"/>
  <c r="E490" i="7"/>
  <c r="E520" i="7"/>
  <c r="E532" i="7"/>
  <c r="E562" i="7"/>
  <c r="E568" i="7"/>
  <c r="E614" i="7"/>
  <c r="E637" i="7"/>
  <c r="E72" i="8"/>
  <c r="E129" i="8"/>
  <c r="E141" i="8"/>
  <c r="E158" i="8"/>
  <c r="E164" i="8"/>
  <c r="E170" i="8"/>
  <c r="E198" i="8"/>
  <c r="E203" i="8"/>
  <c r="E215" i="8"/>
  <c r="E226" i="8"/>
  <c r="E237" i="8"/>
  <c r="E278" i="8"/>
  <c r="E302" i="8"/>
  <c r="E314" i="8"/>
  <c r="E342" i="8"/>
  <c r="E426" i="8"/>
  <c r="E439" i="8"/>
  <c r="E511" i="8"/>
  <c r="E550" i="8"/>
  <c r="E572" i="8"/>
  <c r="E577" i="8"/>
  <c r="E590" i="8"/>
  <c r="E602" i="8"/>
  <c r="E608" i="8"/>
  <c r="E614" i="8"/>
  <c r="F24" i="10"/>
  <c r="F119" i="10"/>
  <c r="F143" i="10"/>
  <c r="F167" i="10"/>
  <c r="F172" i="10"/>
  <c r="F178" i="10"/>
  <c r="F196" i="10"/>
  <c r="F202" i="10"/>
  <c r="F208" i="10"/>
  <c r="F214" i="10"/>
  <c r="F249" i="10"/>
  <c r="F273" i="10"/>
  <c r="F320" i="10"/>
  <c r="F326" i="10"/>
  <c r="F332" i="10"/>
  <c r="F356" i="10"/>
  <c r="F362" i="10"/>
  <c r="F368" i="10"/>
  <c r="F373" i="10"/>
  <c r="F385" i="10"/>
  <c r="F409" i="10"/>
  <c r="F450" i="10"/>
  <c r="F456" i="10"/>
  <c r="F462" i="10"/>
  <c r="F503" i="10"/>
  <c r="F527" i="10"/>
  <c r="F626" i="10"/>
  <c r="F644" i="10"/>
  <c r="F649" i="10"/>
  <c r="F837" i="10"/>
  <c r="F849" i="10"/>
  <c r="F854" i="10"/>
  <c r="F878" i="10"/>
  <c r="E28" i="11"/>
  <c r="E34" i="11"/>
  <c r="E106" i="11"/>
  <c r="E568" i="11"/>
  <c r="E580" i="11"/>
  <c r="E928" i="3"/>
  <c r="E922" i="3"/>
  <c r="E916" i="3"/>
  <c r="E343" i="11"/>
  <c r="E349" i="11"/>
  <c r="E1200" i="11"/>
  <c r="E1224" i="11"/>
  <c r="E299" i="7"/>
  <c r="E311" i="7"/>
  <c r="E398" i="7"/>
  <c r="E404" i="7"/>
  <c r="E410" i="7"/>
  <c r="E468" i="7"/>
  <c r="E533" i="7"/>
  <c r="E104" i="8"/>
  <c r="E142" i="8"/>
  <c r="E182" i="8"/>
  <c r="E234" i="8"/>
  <c r="E269" i="8"/>
  <c r="E315" i="8"/>
  <c r="E402" i="8"/>
  <c r="E422" i="8"/>
  <c r="F215" i="10"/>
  <c r="F469" i="10"/>
  <c r="E136" i="11"/>
  <c r="E308" i="11"/>
  <c r="E495" i="11"/>
  <c r="E513" i="11"/>
  <c r="E867" i="11"/>
  <c r="E921" i="11"/>
  <c r="E271" i="7"/>
  <c r="E295" i="7"/>
  <c r="E405" i="7"/>
  <c r="E436" i="7"/>
  <c r="E605" i="7"/>
  <c r="E617" i="7"/>
  <c r="E34" i="8"/>
  <c r="E63" i="8"/>
  <c r="E116" i="8"/>
  <c r="E161" i="8"/>
  <c r="E179" i="8"/>
  <c r="E190" i="8"/>
  <c r="E287" i="8"/>
  <c r="E311" i="8"/>
  <c r="E327" i="8"/>
  <c r="E350" i="8"/>
  <c r="E362" i="8"/>
  <c r="E380" i="8"/>
  <c r="E386" i="8"/>
  <c r="E404" i="8"/>
  <c r="E446" i="8"/>
  <c r="E514" i="8"/>
  <c r="E520" i="8"/>
  <c r="E541" i="8"/>
  <c r="E546" i="8"/>
  <c r="E605" i="8"/>
  <c r="D4" i="9"/>
  <c r="D5" i="9" s="1"/>
  <c r="D6" i="9" s="1"/>
  <c r="D7" i="9" s="1"/>
  <c r="D8" i="9" s="1"/>
  <c r="D9" i="9" s="1"/>
  <c r="D10" i="9" s="1"/>
  <c r="D11" i="9" s="1"/>
  <c r="D12" i="9" s="1"/>
  <c r="D13" i="9" s="1"/>
  <c r="F68" i="10"/>
  <c r="F80" i="10"/>
  <c r="F146" i="10"/>
  <c r="F152" i="10"/>
  <c r="F217" i="10"/>
  <c r="F228" i="10"/>
  <c r="F240" i="10"/>
  <c r="F264" i="10"/>
  <c r="F276" i="10"/>
  <c r="F482" i="10"/>
  <c r="F518" i="10"/>
  <c r="F553" i="10"/>
  <c r="F570" i="10"/>
  <c r="F576" i="10"/>
  <c r="F594" i="10"/>
  <c r="F600" i="10"/>
  <c r="F606" i="10"/>
  <c r="F674" i="10"/>
  <c r="F686" i="10"/>
  <c r="F809" i="10"/>
  <c r="F981" i="10"/>
  <c r="F998" i="10"/>
  <c r="F1042" i="10"/>
  <c r="F1077" i="10"/>
  <c r="E126" i="11"/>
  <c r="E210" i="11"/>
  <c r="E236" i="11"/>
  <c r="E253" i="11"/>
  <c r="E280" i="11"/>
  <c r="E307" i="11"/>
  <c r="E375" i="11"/>
  <c r="E381" i="11"/>
  <c r="E444" i="11"/>
  <c r="E450" i="11"/>
  <c r="E462" i="11"/>
  <c r="E757" i="11"/>
  <c r="E769" i="11"/>
  <c r="E775" i="11"/>
  <c r="E838" i="11"/>
  <c r="E1013" i="11"/>
  <c r="F693" i="10"/>
  <c r="F705" i="10"/>
  <c r="F740" i="10"/>
  <c r="F751" i="10"/>
  <c r="F811" i="10"/>
  <c r="F827" i="10"/>
  <c r="F840" i="10"/>
  <c r="F857" i="10"/>
  <c r="F921" i="10"/>
  <c r="F961" i="10"/>
  <c r="F1074" i="10"/>
  <c r="F1137" i="10"/>
  <c r="F1149" i="10"/>
  <c r="F1202" i="10"/>
  <c r="E25" i="11"/>
  <c r="E48" i="11"/>
  <c r="E61" i="11"/>
  <c r="E67" i="11"/>
  <c r="E79" i="11"/>
  <c r="E133" i="11"/>
  <c r="E139" i="11"/>
  <c r="E158" i="11"/>
  <c r="E169" i="11"/>
  <c r="E217" i="11"/>
  <c r="E222" i="11"/>
  <c r="E244" i="11"/>
  <c r="E255" i="11"/>
  <c r="E266" i="11"/>
  <c r="E277" i="11"/>
  <c r="E283" i="11"/>
  <c r="E289" i="11"/>
  <c r="E294" i="11"/>
  <c r="E305" i="11"/>
  <c r="E328" i="11"/>
  <c r="E341" i="11"/>
  <c r="E357" i="11"/>
  <c r="E372" i="11"/>
  <c r="E408" i="11"/>
  <c r="E430" i="11"/>
  <c r="E447" i="11"/>
  <c r="E453" i="11"/>
  <c r="E459" i="11"/>
  <c r="E492" i="11"/>
  <c r="E520" i="11"/>
  <c r="E535" i="11"/>
  <c r="E601" i="11"/>
  <c r="E619" i="11"/>
  <c r="E630" i="11"/>
  <c r="E665" i="11"/>
  <c r="E708" i="11"/>
  <c r="E719" i="11"/>
  <c r="E725" i="11"/>
  <c r="E737" i="11"/>
  <c r="E743" i="11"/>
  <c r="E760" i="11"/>
  <c r="E793" i="11"/>
  <c r="E852" i="11"/>
  <c r="E992" i="11"/>
  <c r="E1051" i="11"/>
  <c r="E1062" i="11"/>
  <c r="E1080" i="11"/>
  <c r="E1086" i="11"/>
  <c r="E1092" i="11"/>
  <c r="E1115" i="11"/>
  <c r="E1120" i="11"/>
  <c r="E1179" i="11"/>
  <c r="E1191" i="11"/>
  <c r="F707" i="10"/>
  <c r="F754" i="10"/>
  <c r="F765" i="10"/>
  <c r="F777" i="10"/>
  <c r="F789" i="10"/>
  <c r="F824" i="10"/>
  <c r="F923" i="10"/>
  <c r="F974" i="10"/>
  <c r="F980" i="10"/>
  <c r="F1053" i="10"/>
  <c r="F1065" i="10"/>
  <c r="F1070" i="10"/>
  <c r="F1145" i="10"/>
  <c r="F1151" i="10"/>
  <c r="F1175" i="10"/>
  <c r="F1198" i="10"/>
  <c r="E3" i="11"/>
  <c r="F3" i="11" s="1"/>
  <c r="E15" i="11"/>
  <c r="E39" i="11"/>
  <c r="E45" i="11"/>
  <c r="E110" i="11"/>
  <c r="E214" i="11"/>
  <c r="E219" i="11"/>
  <c r="E235" i="11"/>
  <c r="E262" i="11"/>
  <c r="E273" i="11"/>
  <c r="E291" i="11"/>
  <c r="E326" i="11"/>
  <c r="E359" i="11"/>
  <c r="E364" i="11"/>
  <c r="E394" i="11"/>
  <c r="E432" i="11"/>
  <c r="E438" i="11"/>
  <c r="E443" i="11"/>
  <c r="E461" i="11"/>
  <c r="E466" i="11"/>
  <c r="E483" i="11"/>
  <c r="E522" i="11"/>
  <c r="E538" i="11"/>
  <c r="E544" i="11"/>
  <c r="E567" i="11"/>
  <c r="E579" i="11"/>
  <c r="E609" i="11"/>
  <c r="E626" i="11"/>
  <c r="E698" i="11"/>
  <c r="E710" i="11"/>
  <c r="E727" i="11"/>
  <c r="E761" i="11"/>
  <c r="E773" i="11"/>
  <c r="E784" i="11"/>
  <c r="E958" i="11"/>
  <c r="E1012" i="11"/>
  <c r="E1047" i="11"/>
  <c r="E1140" i="11"/>
  <c r="E1158" i="11"/>
  <c r="E1164" i="11"/>
  <c r="E1187" i="11"/>
  <c r="E1193" i="11"/>
  <c r="E1223" i="11"/>
  <c r="E929" i="3"/>
  <c r="E923" i="3"/>
  <c r="E176" i="3"/>
  <c r="E177" i="3"/>
  <c r="E288" i="8"/>
  <c r="E289" i="8"/>
  <c r="E211" i="2"/>
  <c r="E388" i="2"/>
  <c r="E622" i="2"/>
  <c r="E640" i="2"/>
  <c r="E107" i="3"/>
  <c r="E788" i="3"/>
  <c r="E392" i="5"/>
  <c r="E250" i="2"/>
  <c r="E253" i="2"/>
  <c r="E256" i="2"/>
  <c r="E412" i="2"/>
  <c r="E415" i="2"/>
  <c r="E427" i="2"/>
  <c r="E430" i="2"/>
  <c r="E433" i="2"/>
  <c r="E445" i="2"/>
  <c r="E465" i="2"/>
  <c r="E517" i="2"/>
  <c r="E646" i="2"/>
  <c r="E276" i="3"/>
  <c r="E277" i="3"/>
  <c r="E417" i="3"/>
  <c r="E670" i="3"/>
  <c r="E671" i="3"/>
  <c r="E101" i="5"/>
  <c r="E107" i="5"/>
  <c r="E303" i="5"/>
  <c r="E449" i="5"/>
  <c r="E630" i="8"/>
  <c r="E106" i="2"/>
  <c r="E370" i="3"/>
  <c r="E371" i="3"/>
  <c r="E553" i="3"/>
  <c r="E794" i="3"/>
  <c r="E12" i="2"/>
  <c r="E18" i="2"/>
  <c r="E24" i="2"/>
  <c r="E30" i="2"/>
  <c r="E36" i="2"/>
  <c r="E42" i="2"/>
  <c r="E48" i="2"/>
  <c r="E54" i="2"/>
  <c r="E60" i="2"/>
  <c r="E66" i="2"/>
  <c r="E72" i="2"/>
  <c r="E75" i="2"/>
  <c r="E78" i="2"/>
  <c r="E81" i="2"/>
  <c r="E84" i="2"/>
  <c r="E93" i="2"/>
  <c r="E96" i="2"/>
  <c r="E99" i="2"/>
  <c r="E102" i="2"/>
  <c r="E110" i="2"/>
  <c r="E122" i="2"/>
  <c r="E145" i="2"/>
  <c r="E157" i="2"/>
  <c r="E160" i="2"/>
  <c r="E177" i="2"/>
  <c r="E180" i="2"/>
  <c r="E201" i="2"/>
  <c r="E204" i="2"/>
  <c r="E207" i="2"/>
  <c r="E236" i="2"/>
  <c r="E242" i="2"/>
  <c r="E245" i="2"/>
  <c r="E248" i="2"/>
  <c r="E254" i="2"/>
  <c r="E277" i="2"/>
  <c r="E280" i="2"/>
  <c r="E283" i="2"/>
  <c r="E292" i="2"/>
  <c r="E295" i="2"/>
  <c r="E324" i="2"/>
  <c r="E330" i="2"/>
  <c r="E336" i="2"/>
  <c r="E339" i="2"/>
  <c r="E342" i="2"/>
  <c r="E348" i="2"/>
  <c r="E351" i="2"/>
  <c r="E357" i="2"/>
  <c r="E360" i="2"/>
  <c r="E413" i="2"/>
  <c r="E422" i="2"/>
  <c r="E425" i="2"/>
  <c r="E434" i="2"/>
  <c r="E443" i="2"/>
  <c r="E454" i="2"/>
  <c r="E460" i="2"/>
  <c r="E463" i="2"/>
  <c r="E492" i="2"/>
  <c r="E495" i="2"/>
  <c r="E498" i="2"/>
  <c r="E521" i="2"/>
  <c r="E532" i="2"/>
  <c r="E535" i="2"/>
  <c r="E541" i="2"/>
  <c r="E547" i="2"/>
  <c r="E570" i="2"/>
  <c r="E582" i="2"/>
  <c r="E585" i="2"/>
  <c r="E594" i="2"/>
  <c r="E597" i="2"/>
  <c r="E600" i="2"/>
  <c r="E721" i="2"/>
  <c r="E724" i="2"/>
  <c r="E727" i="2"/>
  <c r="E730" i="2"/>
  <c r="E218" i="3"/>
  <c r="E219" i="3"/>
  <c r="E254" i="3"/>
  <c r="E324" i="3"/>
  <c r="E413" i="3"/>
  <c r="E549" i="3"/>
  <c r="E22" i="7"/>
  <c r="E187" i="7"/>
  <c r="E391" i="8"/>
  <c r="E129" i="2"/>
  <c r="E397" i="2"/>
  <c r="E619" i="2"/>
  <c r="E634" i="2"/>
  <c r="E538" i="3"/>
  <c r="E539" i="3"/>
  <c r="E721" i="3"/>
  <c r="E230" i="5"/>
  <c r="E340" i="5"/>
  <c r="E416" i="5"/>
  <c r="E414" i="7"/>
  <c r="E415" i="7"/>
  <c r="E461" i="7"/>
  <c r="E460" i="7"/>
  <c r="E637" i="2"/>
  <c r="E13" i="2"/>
  <c r="E19" i="2"/>
  <c r="E25" i="2"/>
  <c r="E31" i="2"/>
  <c r="E37" i="2"/>
  <c r="E43" i="2"/>
  <c r="E49" i="2"/>
  <c r="E55" i="2"/>
  <c r="E61" i="2"/>
  <c r="E67" i="2"/>
  <c r="E70" i="2"/>
  <c r="E73" i="2"/>
  <c r="E88" i="2"/>
  <c r="E91" i="2"/>
  <c r="E111" i="2"/>
  <c r="E114" i="2"/>
  <c r="E117" i="2"/>
  <c r="E120" i="2"/>
  <c r="E123" i="2"/>
  <c r="E158" i="2"/>
  <c r="E190" i="2"/>
  <c r="E193" i="2"/>
  <c r="E199" i="2"/>
  <c r="E205" i="2"/>
  <c r="E231" i="2"/>
  <c r="E234" i="2"/>
  <c r="E246" i="2"/>
  <c r="E249" i="2"/>
  <c r="E252" i="2"/>
  <c r="E304" i="2"/>
  <c r="E331" i="2"/>
  <c r="E334" i="2"/>
  <c r="E337" i="2"/>
  <c r="E352" i="2"/>
  <c r="E355" i="2"/>
  <c r="E375" i="2"/>
  <c r="E384" i="2"/>
  <c r="E414" i="2"/>
  <c r="E426" i="2"/>
  <c r="E429" i="2"/>
  <c r="E438" i="2"/>
  <c r="E447" i="2"/>
  <c r="E458" i="2"/>
  <c r="E490" i="2"/>
  <c r="E493" i="2"/>
  <c r="E516" i="2"/>
  <c r="E542" i="2"/>
  <c r="E548" i="2"/>
  <c r="E589" i="2"/>
  <c r="E598" i="2"/>
  <c r="E609" i="2"/>
  <c r="E612" i="2"/>
  <c r="E627" i="2"/>
  <c r="E630" i="2"/>
  <c r="E648" i="2"/>
  <c r="E660" i="2"/>
  <c r="E666" i="2"/>
  <c r="E672" i="2"/>
  <c r="E675" i="2"/>
  <c r="E678" i="2"/>
  <c r="E681" i="2"/>
  <c r="E129" i="3"/>
  <c r="E152" i="3"/>
  <c r="E164" i="3"/>
  <c r="E380" i="3"/>
  <c r="E397" i="3"/>
  <c r="E487" i="3"/>
  <c r="E505" i="3"/>
  <c r="E504" i="3"/>
  <c r="E528" i="3"/>
  <c r="E811" i="3"/>
  <c r="E817" i="3"/>
  <c r="E58" i="5"/>
  <c r="E139" i="5"/>
  <c r="E265" i="5"/>
  <c r="E332" i="5"/>
  <c r="E365" i="5"/>
  <c r="E490" i="5"/>
  <c r="E574" i="5"/>
  <c r="E575" i="5"/>
  <c r="E449" i="7"/>
  <c r="E519" i="7"/>
  <c r="E524" i="7"/>
  <c r="E525" i="7"/>
  <c r="E306" i="8"/>
  <c r="E339" i="8"/>
  <c r="E340" i="8"/>
  <c r="F493" i="10"/>
  <c r="F517" i="10"/>
  <c r="F529" i="10"/>
  <c r="F541" i="10"/>
  <c r="F709" i="10"/>
  <c r="E733" i="2"/>
  <c r="E130" i="3"/>
  <c r="E153" i="3"/>
  <c r="E165" i="3"/>
  <c r="E204" i="3"/>
  <c r="E261" i="3"/>
  <c r="E302" i="3"/>
  <c r="E331" i="3"/>
  <c r="E345" i="3"/>
  <c r="E372" i="3"/>
  <c r="E577" i="3"/>
  <c r="E588" i="3"/>
  <c r="E593" i="3"/>
  <c r="E598" i="3"/>
  <c r="E604" i="3"/>
  <c r="E625" i="3"/>
  <c r="E682" i="3"/>
  <c r="E693" i="3"/>
  <c r="E849" i="3"/>
  <c r="E3" i="5"/>
  <c r="F3" i="5" s="1"/>
  <c r="E20" i="5"/>
  <c r="E26" i="5"/>
  <c r="E32" i="5"/>
  <c r="E38" i="5"/>
  <c r="E65" i="5"/>
  <c r="E71" i="5"/>
  <c r="E76" i="5"/>
  <c r="E92" i="5"/>
  <c r="E98" i="5"/>
  <c r="E103" i="5"/>
  <c r="E119" i="5"/>
  <c r="E125" i="5"/>
  <c r="E130" i="5"/>
  <c r="E146" i="5"/>
  <c r="E152" i="5"/>
  <c r="E157" i="5"/>
  <c r="E173" i="5"/>
  <c r="E184" i="5"/>
  <c r="E204" i="5"/>
  <c r="E256" i="5"/>
  <c r="E285" i="5"/>
  <c r="E289" i="5"/>
  <c r="E328" i="5"/>
  <c r="E357" i="5"/>
  <c r="E427" i="5"/>
  <c r="E432" i="5"/>
  <c r="E442" i="5"/>
  <c r="E467" i="5"/>
  <c r="E512" i="5"/>
  <c r="E548" i="5"/>
  <c r="E580" i="5"/>
  <c r="E12" i="7"/>
  <c r="E18" i="7"/>
  <c r="E63" i="7"/>
  <c r="E497" i="7"/>
  <c r="E544" i="7"/>
  <c r="E52" i="8"/>
  <c r="F407" i="10"/>
  <c r="F424" i="10"/>
  <c r="F436" i="10"/>
  <c r="F442" i="10"/>
  <c r="F460" i="10"/>
  <c r="F793" i="10"/>
  <c r="E788" i="11"/>
  <c r="E787" i="11"/>
  <c r="E656" i="2"/>
  <c r="E679" i="2"/>
  <c r="E688" i="2"/>
  <c r="E697" i="2"/>
  <c r="E708" i="2"/>
  <c r="E18" i="3"/>
  <c r="E59" i="3"/>
  <c r="E81" i="3"/>
  <c r="E93" i="3"/>
  <c r="E98" i="3"/>
  <c r="E105" i="3"/>
  <c r="E109" i="3"/>
  <c r="E116" i="3"/>
  <c r="E144" i="3"/>
  <c r="E189" i="3"/>
  <c r="E221" i="3"/>
  <c r="E226" i="3"/>
  <c r="E238" i="3"/>
  <c r="E245" i="3"/>
  <c r="E250" i="3"/>
  <c r="E269" i="3"/>
  <c r="E283" i="3"/>
  <c r="E298" i="3"/>
  <c r="E304" i="3"/>
  <c r="E321" i="3"/>
  <c r="E342" i="3"/>
  <c r="E357" i="3"/>
  <c r="E377" i="3"/>
  <c r="E382" i="3"/>
  <c r="E388" i="3"/>
  <c r="E409" i="3"/>
  <c r="E421" i="3"/>
  <c r="E426" i="3"/>
  <c r="E437" i="3"/>
  <c r="E446" i="3"/>
  <c r="E453" i="3"/>
  <c r="E464" i="3"/>
  <c r="E475" i="3"/>
  <c r="E509" i="3"/>
  <c r="E518" i="3"/>
  <c r="E525" i="3"/>
  <c r="E536" i="3"/>
  <c r="E546" i="3"/>
  <c r="E557" i="3"/>
  <c r="E561" i="3"/>
  <c r="E573" i="3"/>
  <c r="E600" i="3"/>
  <c r="E605" i="3"/>
  <c r="E616" i="3"/>
  <c r="E637" i="3"/>
  <c r="E642" i="3"/>
  <c r="E657" i="3"/>
  <c r="E668" i="3"/>
  <c r="E684" i="3"/>
  <c r="E715" i="3"/>
  <c r="E725" i="3"/>
  <c r="E757" i="3"/>
  <c r="E762" i="3"/>
  <c r="E780" i="3"/>
  <c r="E786" i="3"/>
  <c r="E797" i="3"/>
  <c r="E825" i="3"/>
  <c r="E836" i="3"/>
  <c r="E845" i="3"/>
  <c r="E874" i="3"/>
  <c r="E898" i="3"/>
  <c r="E16" i="5"/>
  <c r="E21" i="5"/>
  <c r="E61" i="5"/>
  <c r="E77" i="5"/>
  <c r="E88" i="5"/>
  <c r="E104" i="5"/>
  <c r="E115" i="5"/>
  <c r="E131" i="5"/>
  <c r="E142" i="5"/>
  <c r="E158" i="5"/>
  <c r="E169" i="5"/>
  <c r="E195" i="5"/>
  <c r="E205" i="5"/>
  <c r="E247" i="5"/>
  <c r="E252" i="5"/>
  <c r="E262" i="5"/>
  <c r="E271" i="5"/>
  <c r="E310" i="5"/>
  <c r="E324" i="5"/>
  <c r="E339" i="5"/>
  <c r="E352" i="5"/>
  <c r="E367" i="5"/>
  <c r="E414" i="5"/>
  <c r="E418" i="5"/>
  <c r="E438" i="5"/>
  <c r="E457" i="5"/>
  <c r="E571" i="5"/>
  <c r="E99" i="7"/>
  <c r="E195" i="7"/>
  <c r="E263" i="7"/>
  <c r="E428" i="7"/>
  <c r="E429" i="7"/>
  <c r="E13" i="8"/>
  <c r="E94" i="8"/>
  <c r="E144" i="8"/>
  <c r="E167" i="8"/>
  <c r="E274" i="8"/>
  <c r="E280" i="8"/>
  <c r="E359" i="8"/>
  <c r="E438" i="8"/>
  <c r="E465" i="8"/>
  <c r="E485" i="8"/>
  <c r="E507" i="8"/>
  <c r="F54" i="10"/>
  <c r="F60" i="10"/>
  <c r="F66" i="10"/>
  <c r="F72" i="10"/>
  <c r="F78" i="10"/>
  <c r="F84" i="10"/>
  <c r="F90" i="10"/>
  <c r="F96" i="10"/>
  <c r="F102" i="10"/>
  <c r="F361" i="10"/>
  <c r="F372" i="10"/>
  <c r="F384" i="10"/>
  <c r="F637" i="10"/>
  <c r="F782" i="10"/>
  <c r="F788" i="10"/>
  <c r="F1057" i="10"/>
  <c r="E213" i="11"/>
  <c r="E212" i="11"/>
  <c r="E181" i="5"/>
  <c r="E123" i="7"/>
  <c r="E343" i="7"/>
  <c r="E627" i="7"/>
  <c r="E83" i="8"/>
  <c r="E95" i="8"/>
  <c r="E168" i="8"/>
  <c r="E258" i="8"/>
  <c r="E264" i="8"/>
  <c r="E354" i="8"/>
  <c r="E480" i="8"/>
  <c r="E554" i="8"/>
  <c r="E559" i="8"/>
  <c r="E160" i="11"/>
  <c r="E732" i="2"/>
  <c r="E3" i="3"/>
  <c r="F3" i="3" s="1"/>
  <c r="E8" i="3"/>
  <c r="E20" i="3"/>
  <c r="E26" i="3"/>
  <c r="E43" i="3"/>
  <c r="E49" i="3"/>
  <c r="E61" i="3"/>
  <c r="E71" i="3"/>
  <c r="E77" i="3"/>
  <c r="E89" i="3"/>
  <c r="E101" i="3"/>
  <c r="E106" i="3"/>
  <c r="E112" i="3"/>
  <c r="E128" i="3"/>
  <c r="E140" i="3"/>
  <c r="E163" i="3"/>
  <c r="E175" i="3"/>
  <c r="E185" i="3"/>
  <c r="E196" i="3"/>
  <c r="E213" i="3"/>
  <c r="E223" i="3"/>
  <c r="E235" i="3"/>
  <c r="E253" i="3"/>
  <c r="E259" i="3"/>
  <c r="E271" i="3"/>
  <c r="E285" i="3"/>
  <c r="E312" i="3"/>
  <c r="E317" i="3"/>
  <c r="E322" i="3"/>
  <c r="E328" i="3"/>
  <c r="E364" i="3"/>
  <c r="E369" i="3"/>
  <c r="E379" i="3"/>
  <c r="E396" i="3"/>
  <c r="E433" i="3"/>
  <c r="E444" i="3"/>
  <c r="E449" i="3"/>
  <c r="E454" i="3"/>
  <c r="E460" i="3"/>
  <c r="E486" i="3"/>
  <c r="E516" i="3"/>
  <c r="E521" i="3"/>
  <c r="E526" i="3"/>
  <c r="E532" i="3"/>
  <c r="E548" i="3"/>
  <c r="E559" i="3"/>
  <c r="E585" i="3"/>
  <c r="E596" i="3"/>
  <c r="E618" i="3"/>
  <c r="E649" i="3"/>
  <c r="E658" i="3"/>
  <c r="E664" i="3"/>
  <c r="E680" i="3"/>
  <c r="E691" i="3"/>
  <c r="E716" i="3"/>
  <c r="E727" i="3"/>
  <c r="E776" i="3"/>
  <c r="E793" i="3"/>
  <c r="E799" i="3"/>
  <c r="E804" i="3"/>
  <c r="E816" i="3"/>
  <c r="E821" i="3"/>
  <c r="E826" i="3"/>
  <c r="E832" i="3"/>
  <c r="E847" i="3"/>
  <c r="E858" i="3"/>
  <c r="E864" i="3"/>
  <c r="E870" i="3"/>
  <c r="E882" i="3"/>
  <c r="E888" i="3"/>
  <c r="E894" i="3"/>
  <c r="E29" i="5"/>
  <c r="E52" i="5"/>
  <c r="E68" i="5"/>
  <c r="E79" i="5"/>
  <c r="E95" i="5"/>
  <c r="E106" i="5"/>
  <c r="E122" i="5"/>
  <c r="E133" i="5"/>
  <c r="E149" i="5"/>
  <c r="E160" i="5"/>
  <c r="E180" i="5"/>
  <c r="E216" i="5"/>
  <c r="E249" i="5"/>
  <c r="E259" i="5"/>
  <c r="E273" i="5"/>
  <c r="E292" i="5"/>
  <c r="E316" i="5"/>
  <c r="E325" i="5"/>
  <c r="E331" i="5"/>
  <c r="E364" i="5"/>
  <c r="E378" i="5"/>
  <c r="E406" i="5"/>
  <c r="E530" i="5"/>
  <c r="E21" i="7"/>
  <c r="E471" i="7"/>
  <c r="E518" i="7"/>
  <c r="E616" i="7"/>
  <c r="E84" i="8"/>
  <c r="E96" i="8"/>
  <c r="E118" i="8"/>
  <c r="E163" i="8"/>
  <c r="E202" i="8"/>
  <c r="E247" i="8"/>
  <c r="E305" i="8"/>
  <c r="E344" i="8"/>
  <c r="E378" i="8"/>
  <c r="E408" i="8"/>
  <c r="E413" i="8"/>
  <c r="E433" i="8"/>
  <c r="E434" i="8"/>
  <c r="F10" i="10"/>
  <c r="F15" i="10"/>
  <c r="F263" i="10"/>
  <c r="F287" i="10"/>
  <c r="F580" i="10"/>
  <c r="F586" i="10"/>
  <c r="F604" i="10"/>
  <c r="F610" i="10"/>
  <c r="F719" i="10"/>
  <c r="F731" i="10"/>
  <c r="F737" i="10"/>
  <c r="F864" i="10"/>
  <c r="E247" i="11"/>
  <c r="E380" i="11"/>
  <c r="E558" i="5"/>
  <c r="E581" i="5"/>
  <c r="E107" i="7"/>
  <c r="E155" i="7"/>
  <c r="E203" i="7"/>
  <c r="E215" i="7"/>
  <c r="E231" i="7"/>
  <c r="E279" i="7"/>
  <c r="E307" i="7"/>
  <c r="E477" i="7"/>
  <c r="E531" i="7"/>
  <c r="E86" i="8"/>
  <c r="E97" i="8"/>
  <c r="E180" i="8"/>
  <c r="E238" i="8"/>
  <c r="E418" i="8"/>
  <c r="E440" i="8"/>
  <c r="E526" i="8"/>
  <c r="E93" i="11"/>
  <c r="E234" i="11"/>
  <c r="E809" i="11"/>
  <c r="E827" i="11"/>
  <c r="E493" i="5"/>
  <c r="E517" i="5"/>
  <c r="E522" i="5"/>
  <c r="E526" i="5"/>
  <c r="E568" i="5"/>
  <c r="D4" i="6"/>
  <c r="D5" i="6" s="1"/>
  <c r="D6" i="6" s="1"/>
  <c r="D7" i="6" s="1"/>
  <c r="D8" i="6" s="1"/>
  <c r="D9" i="6" s="1"/>
  <c r="D10" i="6" s="1"/>
  <c r="D11" i="6" s="1"/>
  <c r="D12" i="6" s="1"/>
  <c r="D13" i="6" s="1"/>
  <c r="E26" i="7"/>
  <c r="E32" i="7"/>
  <c r="E38" i="7"/>
  <c r="E43" i="7"/>
  <c r="E59" i="7"/>
  <c r="E71" i="7"/>
  <c r="E87" i="7"/>
  <c r="E135" i="7"/>
  <c r="E183" i="7"/>
  <c r="E259" i="7"/>
  <c r="E323" i="7"/>
  <c r="E390" i="7"/>
  <c r="E458" i="7"/>
  <c r="E516" i="7"/>
  <c r="E557" i="7"/>
  <c r="E569" i="7"/>
  <c r="E587" i="7"/>
  <c r="E592" i="7"/>
  <c r="E635" i="7"/>
  <c r="E22" i="8"/>
  <c r="E33" i="8"/>
  <c r="E55" i="8"/>
  <c r="E66" i="8"/>
  <c r="E125" i="8"/>
  <c r="E192" i="8"/>
  <c r="E197" i="8"/>
  <c r="E249" i="8"/>
  <c r="E266" i="8"/>
  <c r="E271" i="8"/>
  <c r="E277" i="8"/>
  <c r="E325" i="8"/>
  <c r="E356" i="8"/>
  <c r="E361" i="8"/>
  <c r="E393" i="8"/>
  <c r="E398" i="8"/>
  <c r="E494" i="8"/>
  <c r="E504" i="8"/>
  <c r="E530" i="8"/>
  <c r="E593" i="8"/>
  <c r="E609" i="8"/>
  <c r="E627" i="8"/>
  <c r="E639" i="8"/>
  <c r="F46" i="10"/>
  <c r="F51" i="10"/>
  <c r="F57" i="10"/>
  <c r="F110" i="10"/>
  <c r="F116" i="10"/>
  <c r="F140" i="10"/>
  <c r="F145" i="10"/>
  <c r="F156" i="10"/>
  <c r="F168" i="10"/>
  <c r="F191" i="10"/>
  <c r="F254" i="10"/>
  <c r="F260" i="10"/>
  <c r="F284" i="10"/>
  <c r="F289" i="10"/>
  <c r="F300" i="10"/>
  <c r="F312" i="10"/>
  <c r="F335" i="10"/>
  <c r="F398" i="10"/>
  <c r="F445" i="10"/>
  <c r="F457" i="10"/>
  <c r="F508" i="10"/>
  <c r="F514" i="10"/>
  <c r="F532" i="10"/>
  <c r="F538" i="10"/>
  <c r="F554" i="10"/>
  <c r="F565" i="10"/>
  <c r="F589" i="10"/>
  <c r="F601" i="10"/>
  <c r="F645" i="10"/>
  <c r="F650" i="10"/>
  <c r="F683" i="10"/>
  <c r="F716" i="10"/>
  <c r="F734" i="10"/>
  <c r="F739" i="10"/>
  <c r="F745" i="10"/>
  <c r="F767" i="10"/>
  <c r="F779" i="10"/>
  <c r="F812" i="10"/>
  <c r="F834" i="10"/>
  <c r="F839" i="10"/>
  <c r="F913" i="10"/>
  <c r="F925" i="10"/>
  <c r="F936" i="10"/>
  <c r="F942" i="10"/>
  <c r="F1098" i="10"/>
  <c r="F1103" i="10"/>
  <c r="F1127" i="10"/>
  <c r="F1213" i="10"/>
  <c r="E88" i="11"/>
  <c r="E92" i="11"/>
  <c r="E99" i="11"/>
  <c r="E125" i="11"/>
  <c r="E177" i="11"/>
  <c r="E201" i="11"/>
  <c r="E233" i="11"/>
  <c r="E264" i="11"/>
  <c r="E268" i="11"/>
  <c r="E272" i="11"/>
  <c r="E316" i="11"/>
  <c r="E721" i="11"/>
  <c r="E506" i="8"/>
  <c r="F19" i="10"/>
  <c r="F668" i="10"/>
  <c r="E164" i="11"/>
  <c r="E475" i="5"/>
  <c r="E504" i="5"/>
  <c r="E508" i="5"/>
  <c r="E547" i="5"/>
  <c r="E565" i="5"/>
  <c r="E579" i="5"/>
  <c r="E28" i="7"/>
  <c r="E67" i="7"/>
  <c r="E83" i="7"/>
  <c r="E131" i="7"/>
  <c r="E179" i="7"/>
  <c r="E255" i="7"/>
  <c r="E331" i="7"/>
  <c r="E386" i="7"/>
  <c r="E443" i="7"/>
  <c r="E448" i="7"/>
  <c r="E496" i="7"/>
  <c r="E517" i="7"/>
  <c r="E554" i="7"/>
  <c r="E593" i="7"/>
  <c r="E626" i="7"/>
  <c r="E636" i="7"/>
  <c r="E7" i="8"/>
  <c r="E12" i="8"/>
  <c r="E51" i="8"/>
  <c r="E57" i="8"/>
  <c r="E105" i="8"/>
  <c r="E117" i="8"/>
  <c r="E132" i="8"/>
  <c r="E154" i="8"/>
  <c r="E188" i="8"/>
  <c r="E214" i="8"/>
  <c r="E246" i="8"/>
  <c r="E257" i="8"/>
  <c r="E263" i="8"/>
  <c r="E267" i="8"/>
  <c r="E273" i="8"/>
  <c r="E290" i="8"/>
  <c r="E322" i="8"/>
  <c r="E338" i="8"/>
  <c r="E353" i="8"/>
  <c r="E358" i="8"/>
  <c r="E374" i="8"/>
  <c r="E385" i="8"/>
  <c r="E394" i="8"/>
  <c r="E401" i="8"/>
  <c r="E432" i="8"/>
  <c r="E490" i="8"/>
  <c r="E505" i="8"/>
  <c r="E518" i="8"/>
  <c r="E531" i="8"/>
  <c r="E553" i="8"/>
  <c r="E558" i="8"/>
  <c r="E589" i="8"/>
  <c r="E595" i="8"/>
  <c r="E601" i="8"/>
  <c r="E629" i="8"/>
  <c r="E641" i="8"/>
  <c r="F18" i="10"/>
  <c r="F30" i="10"/>
  <c r="F36" i="10"/>
  <c r="F42" i="10"/>
  <c r="F59" i="10"/>
  <c r="F65" i="10"/>
  <c r="F83" i="10"/>
  <c r="F95" i="10"/>
  <c r="F101" i="10"/>
  <c r="F106" i="10"/>
  <c r="F124" i="10"/>
  <c r="F130" i="10"/>
  <c r="F136" i="10"/>
  <c r="F142" i="10"/>
  <c r="F193" i="10"/>
  <c r="F239" i="10"/>
  <c r="F244" i="10"/>
  <c r="F250" i="10"/>
  <c r="F268" i="10"/>
  <c r="F274" i="10"/>
  <c r="F280" i="10"/>
  <c r="F286" i="10"/>
  <c r="F337" i="10"/>
  <c r="F383" i="10"/>
  <c r="F388" i="10"/>
  <c r="F394" i="10"/>
  <c r="F412" i="10"/>
  <c r="F418" i="10"/>
  <c r="F441" i="10"/>
  <c r="F481" i="10"/>
  <c r="F498" i="10"/>
  <c r="F504" i="10"/>
  <c r="F522" i="10"/>
  <c r="F528" i="10"/>
  <c r="F534" i="10"/>
  <c r="F585" i="10"/>
  <c r="F625" i="10"/>
  <c r="F636" i="10"/>
  <c r="F641" i="10"/>
  <c r="F667" i="10"/>
  <c r="F673" i="10"/>
  <c r="F679" i="10"/>
  <c r="F697" i="10"/>
  <c r="F708" i="10"/>
  <c r="F758" i="10"/>
  <c r="F769" i="10"/>
  <c r="F792" i="10"/>
  <c r="F803" i="10"/>
  <c r="F841" i="10"/>
  <c r="F858" i="10"/>
  <c r="F909" i="10"/>
  <c r="F984" i="10"/>
  <c r="F990" i="10"/>
  <c r="F1001" i="10"/>
  <c r="F1056" i="10"/>
  <c r="F1073" i="10"/>
  <c r="F1174" i="10"/>
  <c r="E30" i="11"/>
  <c r="E54" i="11"/>
  <c r="E60" i="11"/>
  <c r="E72" i="11"/>
  <c r="E78" i="11"/>
  <c r="E121" i="11"/>
  <c r="E141" i="11"/>
  <c r="E145" i="11"/>
  <c r="E163" i="11"/>
  <c r="E226" i="11"/>
  <c r="E251" i="11"/>
  <c r="E254" i="11"/>
  <c r="E298" i="11"/>
  <c r="E358" i="11"/>
  <c r="E379" i="11"/>
  <c r="E426" i="11"/>
  <c r="E504" i="11"/>
  <c r="E557" i="11"/>
  <c r="E558" i="11"/>
  <c r="E592" i="11"/>
  <c r="F830" i="10"/>
  <c r="F836" i="10"/>
  <c r="F888" i="10"/>
  <c r="F899" i="10"/>
  <c r="F955" i="10"/>
  <c r="F997" i="10"/>
  <c r="F1007" i="10"/>
  <c r="F1027" i="10"/>
  <c r="F1069" i="10"/>
  <c r="F1079" i="10"/>
  <c r="F1111" i="10"/>
  <c r="F1117" i="10"/>
  <c r="F1146" i="10"/>
  <c r="F1188" i="10"/>
  <c r="E5" i="11"/>
  <c r="E50" i="11"/>
  <c r="E56" i="11"/>
  <c r="E62" i="11"/>
  <c r="E114" i="11"/>
  <c r="E150" i="11"/>
  <c r="E174" i="11"/>
  <c r="E186" i="11"/>
  <c r="E270" i="11"/>
  <c r="E274" i="11"/>
  <c r="E285" i="11"/>
  <c r="E322" i="11"/>
  <c r="E331" i="11"/>
  <c r="E356" i="11"/>
  <c r="E390" i="11"/>
  <c r="E399" i="11"/>
  <c r="E423" i="11"/>
  <c r="E429" i="11"/>
  <c r="E454" i="11"/>
  <c r="E581" i="11"/>
  <c r="E645" i="11"/>
  <c r="E668" i="11"/>
  <c r="E680" i="11"/>
  <c r="E686" i="11"/>
  <c r="E697" i="11"/>
  <c r="E976" i="11"/>
  <c r="E981" i="11"/>
  <c r="E1156" i="11"/>
  <c r="E1168" i="11"/>
  <c r="F1130" i="10"/>
  <c r="E111" i="11"/>
  <c r="E147" i="11"/>
  <c r="E159" i="11"/>
  <c r="E183" i="11"/>
  <c r="E237" i="11"/>
  <c r="E263" i="11"/>
  <c r="E306" i="11"/>
  <c r="E374" i="11"/>
  <c r="E554" i="11"/>
  <c r="F816" i="10"/>
  <c r="F853" i="10"/>
  <c r="F863" i="10"/>
  <c r="F884" i="10"/>
  <c r="F918" i="10"/>
  <c r="F935" i="10"/>
  <c r="F978" i="10"/>
  <c r="F983" i="10"/>
  <c r="F994" i="10"/>
  <c r="F1004" i="10"/>
  <c r="F1066" i="10"/>
  <c r="F1178" i="10"/>
  <c r="F1184" i="10"/>
  <c r="F1206" i="10"/>
  <c r="F1211" i="10"/>
  <c r="F1222" i="10"/>
  <c r="E18" i="11"/>
  <c r="E24" i="11"/>
  <c r="E29" i="11"/>
  <c r="E40" i="11"/>
  <c r="E108" i="11"/>
  <c r="E120" i="11"/>
  <c r="E144" i="11"/>
  <c r="E156" i="11"/>
  <c r="E180" i="11"/>
  <c r="E204" i="11"/>
  <c r="E216" i="11"/>
  <c r="E258" i="11"/>
  <c r="E276" i="11"/>
  <c r="E287" i="11"/>
  <c r="E310" i="11"/>
  <c r="E324" i="11"/>
  <c r="E352" i="11"/>
  <c r="E362" i="11"/>
  <c r="E366" i="11"/>
  <c r="E373" i="11"/>
  <c r="E377" i="11"/>
  <c r="E405" i="11"/>
  <c r="E436" i="11"/>
  <c r="E498" i="11"/>
  <c r="E523" i="11"/>
  <c r="E556" i="11"/>
  <c r="E635" i="11"/>
  <c r="E995" i="11"/>
  <c r="E1023" i="11"/>
  <c r="E1088" i="11"/>
  <c r="E1128" i="11"/>
  <c r="E396" i="11"/>
  <c r="E414" i="11"/>
  <c r="E471" i="11"/>
  <c r="E489" i="11"/>
  <c r="E515" i="11"/>
  <c r="E533" i="11"/>
  <c r="E537" i="11"/>
  <c r="E541" i="11"/>
  <c r="E560" i="11"/>
  <c r="E583" i="11"/>
  <c r="E595" i="11"/>
  <c r="E642" i="11"/>
  <c r="E660" i="11"/>
  <c r="E682" i="11"/>
  <c r="E703" i="11"/>
  <c r="E728" i="11"/>
  <c r="E734" i="11"/>
  <c r="E740" i="11"/>
  <c r="E745" i="11"/>
  <c r="E751" i="11"/>
  <c r="E766" i="11"/>
  <c r="E779" i="11"/>
  <c r="E790" i="11"/>
  <c r="E892" i="11"/>
  <c r="E972" i="11"/>
  <c r="E1048" i="11"/>
  <c r="E1076" i="11"/>
  <c r="E1104" i="11"/>
  <c r="E1109" i="11"/>
  <c r="E1119" i="11"/>
  <c r="E1152" i="11"/>
  <c r="E1159" i="11"/>
  <c r="E1176" i="11"/>
  <c r="E1192" i="11"/>
  <c r="E932" i="3"/>
  <c r="E926" i="3"/>
  <c r="E920" i="3"/>
  <c r="E925" i="3"/>
  <c r="E919" i="3"/>
  <c r="E228" i="11"/>
  <c r="E240" i="11"/>
  <c r="E249" i="11"/>
  <c r="E309" i="11"/>
  <c r="E321" i="11"/>
  <c r="E345" i="11"/>
  <c r="E384" i="11"/>
  <c r="E393" i="11"/>
  <c r="E411" i="11"/>
  <c r="E468" i="11"/>
  <c r="E486" i="11"/>
  <c r="E542" i="11"/>
  <c r="E548" i="11"/>
  <c r="E574" i="11"/>
  <c r="E591" i="11"/>
  <c r="E617" i="11"/>
  <c r="E638" i="11"/>
  <c r="E650" i="11"/>
  <c r="E656" i="11"/>
  <c r="E672" i="11"/>
  <c r="E678" i="11"/>
  <c r="E690" i="11"/>
  <c r="E695" i="11"/>
  <c r="E716" i="11"/>
  <c r="E720" i="11"/>
  <c r="E730" i="11"/>
  <c r="E742" i="11"/>
  <c r="E768" i="11"/>
  <c r="E772" i="11"/>
  <c r="E776" i="11"/>
  <c r="E781" i="11"/>
  <c r="E849" i="11"/>
  <c r="E882" i="11"/>
  <c r="E922" i="11"/>
  <c r="E962" i="11"/>
  <c r="E1002" i="11"/>
  <c r="E1007" i="11"/>
  <c r="E1038" i="11"/>
  <c r="E1044" i="11"/>
  <c r="E1061" i="11"/>
  <c r="E1066" i="11"/>
  <c r="E1100" i="11"/>
  <c r="E1111" i="11"/>
  <c r="E1127" i="11"/>
  <c r="E1172" i="11"/>
  <c r="E1183" i="11"/>
  <c r="E1188" i="11"/>
  <c r="E1212" i="11"/>
  <c r="E917" i="3"/>
  <c r="E804" i="11"/>
  <c r="E857" i="11"/>
  <c r="E925" i="11"/>
  <c r="E935" i="11"/>
  <c r="E949" i="11"/>
  <c r="E982" i="11"/>
  <c r="E1220" i="11"/>
  <c r="E933" i="3"/>
  <c r="E927" i="3"/>
  <c r="E921" i="3"/>
  <c r="E201" i="5"/>
  <c r="E200" i="5"/>
  <c r="E228" i="5"/>
  <c r="E227" i="5"/>
  <c r="E555" i="5"/>
  <c r="E554" i="5"/>
  <c r="E195" i="11"/>
  <c r="E194" i="11"/>
  <c r="E518" i="11"/>
  <c r="E517" i="11"/>
  <c r="E4" i="2"/>
  <c r="E169" i="2"/>
  <c r="E349" i="2"/>
  <c r="E370" i="2"/>
  <c r="E418" i="2"/>
  <c r="E520" i="2"/>
  <c r="E583" i="2"/>
  <c r="E604" i="2"/>
  <c r="E53" i="3"/>
  <c r="E99" i="3"/>
  <c r="E151" i="3"/>
  <c r="E248" i="3"/>
  <c r="E274" i="3"/>
  <c r="E275" i="3"/>
  <c r="E311" i="3"/>
  <c r="E443" i="3"/>
  <c r="E728" i="3"/>
  <c r="E732" i="3"/>
  <c r="E267" i="5"/>
  <c r="E266" i="5"/>
  <c r="E354" i="5"/>
  <c r="E353" i="5"/>
  <c r="E491" i="5"/>
  <c r="E501" i="5"/>
  <c r="E500" i="5"/>
  <c r="E510" i="5"/>
  <c r="E509" i="5"/>
  <c r="E96" i="7"/>
  <c r="E97" i="7"/>
  <c r="E312" i="7"/>
  <c r="E313" i="7"/>
  <c r="E378" i="7"/>
  <c r="E379" i="7"/>
  <c r="E230" i="8"/>
  <c r="E229" i="8"/>
  <c r="E496" i="11"/>
  <c r="E148" i="2"/>
  <c r="E565" i="2"/>
  <c r="E618" i="2"/>
  <c r="E685" i="2"/>
  <c r="E696" i="2"/>
  <c r="E200" i="3"/>
  <c r="E212" i="3"/>
  <c r="E239" i="3"/>
  <c r="E262" i="3"/>
  <c r="E263" i="3"/>
  <c r="E266" i="3"/>
  <c r="E267" i="3"/>
  <c r="E383" i="3"/>
  <c r="E492" i="3"/>
  <c r="E644" i="3"/>
  <c r="E648" i="3"/>
  <c r="E683" i="3"/>
  <c r="E724" i="3"/>
  <c r="E779" i="3"/>
  <c r="E60" i="5"/>
  <c r="E87" i="5"/>
  <c r="E96" i="5"/>
  <c r="E114" i="5"/>
  <c r="E141" i="5"/>
  <c r="E159" i="5"/>
  <c r="E257" i="5"/>
  <c r="E326" i="5"/>
  <c r="E336" i="5"/>
  <c r="E335" i="5"/>
  <c r="E377" i="5"/>
  <c r="E437" i="5"/>
  <c r="E543" i="5"/>
  <c r="E542" i="5"/>
  <c r="E292" i="7"/>
  <c r="E293" i="7"/>
  <c r="E446" i="11"/>
  <c r="E445" i="11"/>
  <c r="E654" i="11"/>
  <c r="E653" i="11"/>
  <c r="E5" i="2"/>
  <c r="E130" i="2"/>
  <c r="E133" i="2"/>
  <c r="E136" i="2"/>
  <c r="E181" i="2"/>
  <c r="E202" i="2"/>
  <c r="E376" i="2"/>
  <c r="E379" i="2"/>
  <c r="E487" i="2"/>
  <c r="E526" i="2"/>
  <c r="E592" i="2"/>
  <c r="E657" i="2"/>
  <c r="E726" i="2"/>
  <c r="E96" i="3"/>
  <c r="E119" i="3"/>
  <c r="E188" i="3"/>
  <c r="E230" i="3"/>
  <c r="E284" i="3"/>
  <c r="E288" i="3"/>
  <c r="E323" i="3"/>
  <c r="E435" i="3"/>
  <c r="E455" i="3"/>
  <c r="E470" i="3"/>
  <c r="E471" i="3"/>
  <c r="E564" i="3"/>
  <c r="E587" i="3"/>
  <c r="E622" i="3"/>
  <c r="E623" i="3"/>
  <c r="E748" i="3"/>
  <c r="E795" i="3"/>
  <c r="E815" i="3"/>
  <c r="E830" i="3"/>
  <c r="E831" i="3"/>
  <c r="E213" i="5"/>
  <c r="E212" i="5"/>
  <c r="E240" i="5"/>
  <c r="E239" i="5"/>
  <c r="E300" i="5"/>
  <c r="E299" i="5"/>
  <c r="E375" i="5"/>
  <c r="E374" i="5"/>
  <c r="E402" i="5"/>
  <c r="E401" i="5"/>
  <c r="E489" i="5"/>
  <c r="E488" i="5"/>
  <c r="E578" i="5"/>
  <c r="E224" i="7"/>
  <c r="E225" i="7"/>
  <c r="E240" i="7"/>
  <c r="E241" i="7"/>
  <c r="E612" i="7"/>
  <c r="E613" i="7"/>
  <c r="E15" i="8"/>
  <c r="E16" i="8"/>
  <c r="E59" i="8"/>
  <c r="E411" i="8"/>
  <c r="E412" i="8"/>
  <c r="E540" i="8"/>
  <c r="E539" i="8"/>
  <c r="F609" i="10"/>
  <c r="F659" i="10"/>
  <c r="F695" i="10"/>
  <c r="F733" i="10"/>
  <c r="F743" i="10"/>
  <c r="F806" i="10"/>
  <c r="F805" i="10"/>
  <c r="E686" i="3"/>
  <c r="E687" i="3"/>
  <c r="E802" i="3"/>
  <c r="E803" i="3"/>
  <c r="E363" i="5"/>
  <c r="E362" i="5"/>
  <c r="E390" i="5"/>
  <c r="E389" i="5"/>
  <c r="E564" i="5"/>
  <c r="E563" i="5"/>
  <c r="E148" i="7"/>
  <c r="E149" i="7"/>
  <c r="E316" i="7"/>
  <c r="E317" i="7"/>
  <c r="E382" i="7"/>
  <c r="E383" i="7"/>
  <c r="E483" i="7"/>
  <c r="E482" i="7"/>
  <c r="E172" i="2"/>
  <c r="E286" i="2"/>
  <c r="E556" i="2"/>
  <c r="E146" i="3"/>
  <c r="E147" i="3"/>
  <c r="E270" i="3"/>
  <c r="E402" i="3"/>
  <c r="E420" i="3"/>
  <c r="E478" i="3"/>
  <c r="E479" i="3"/>
  <c r="E798" i="3"/>
  <c r="E192" i="5"/>
  <c r="E191" i="5"/>
  <c r="E294" i="5"/>
  <c r="E293" i="5"/>
  <c r="E394" i="7"/>
  <c r="E395" i="7"/>
  <c r="E154" i="2"/>
  <c r="E238" i="2"/>
  <c r="E259" i="2"/>
  <c r="E289" i="2"/>
  <c r="E484" i="2"/>
  <c r="E538" i="2"/>
  <c r="E628" i="2"/>
  <c r="E138" i="3"/>
  <c r="E166" i="3"/>
  <c r="E167" i="3"/>
  <c r="E170" i="3"/>
  <c r="E171" i="3"/>
  <c r="E208" i="3"/>
  <c r="E515" i="3"/>
  <c r="E550" i="3"/>
  <c r="E551" i="3"/>
  <c r="E756" i="3"/>
  <c r="E862" i="3"/>
  <c r="E78" i="5"/>
  <c r="E105" i="5"/>
  <c r="E123" i="5"/>
  <c r="E150" i="5"/>
  <c r="E168" i="5"/>
  <c r="E177" i="5"/>
  <c r="E309" i="5"/>
  <c r="E308" i="5"/>
  <c r="E456" i="5"/>
  <c r="E455" i="5"/>
  <c r="E244" i="7"/>
  <c r="E245" i="7"/>
  <c r="E133" i="8"/>
  <c r="E134" i="8"/>
  <c r="E494" i="11"/>
  <c r="E493" i="11"/>
  <c r="E112" i="2"/>
  <c r="E115" i="2"/>
  <c r="E118" i="2"/>
  <c r="E268" i="2"/>
  <c r="E271" i="2"/>
  <c r="E303" i="2"/>
  <c r="E321" i="2"/>
  <c r="E393" i="2"/>
  <c r="E411" i="2"/>
  <c r="E595" i="2"/>
  <c r="E652" i="2"/>
  <c r="E691" i="2"/>
  <c r="E694" i="2"/>
  <c r="E85" i="3"/>
  <c r="E103" i="3"/>
  <c r="E110" i="3"/>
  <c r="E158" i="3"/>
  <c r="E159" i="3"/>
  <c r="E173" i="3"/>
  <c r="E181" i="3"/>
  <c r="E192" i="3"/>
  <c r="E205" i="3"/>
  <c r="E222" i="3"/>
  <c r="E252" i="3"/>
  <c r="E356" i="3"/>
  <c r="E360" i="3"/>
  <c r="E395" i="3"/>
  <c r="E429" i="3"/>
  <c r="E507" i="3"/>
  <c r="E527" i="3"/>
  <c r="E542" i="3"/>
  <c r="E543" i="3"/>
  <c r="E580" i="3"/>
  <c r="E636" i="3"/>
  <c r="E659" i="3"/>
  <c r="E694" i="3"/>
  <c r="E695" i="3"/>
  <c r="E744" i="3"/>
  <c r="E768" i="3"/>
  <c r="E771" i="3"/>
  <c r="E791" i="3"/>
  <c r="E850" i="3"/>
  <c r="E851" i="3"/>
  <c r="E886" i="3"/>
  <c r="E914" i="3"/>
  <c r="E915" i="3"/>
  <c r="E24" i="5"/>
  <c r="E57" i="5"/>
  <c r="E66" i="5"/>
  <c r="E75" i="5"/>
  <c r="E84" i="5"/>
  <c r="E93" i="5"/>
  <c r="E102" i="5"/>
  <c r="E111" i="5"/>
  <c r="E120" i="5"/>
  <c r="E129" i="5"/>
  <c r="E138" i="5"/>
  <c r="E147" i="5"/>
  <c r="E156" i="5"/>
  <c r="E165" i="5"/>
  <c r="E174" i="5"/>
  <c r="E203" i="5"/>
  <c r="E255" i="5"/>
  <c r="E254" i="5"/>
  <c r="E282" i="5"/>
  <c r="E281" i="5"/>
  <c r="E435" i="5"/>
  <c r="E434" i="5"/>
  <c r="E471" i="5"/>
  <c r="E172" i="7"/>
  <c r="E173" i="7"/>
  <c r="E220" i="7"/>
  <c r="E221" i="7"/>
  <c r="E420" i="7"/>
  <c r="E421" i="7"/>
  <c r="E543" i="7"/>
  <c r="E542" i="7"/>
  <c r="E120" i="8"/>
  <c r="E119" i="8"/>
  <c r="E291" i="8"/>
  <c r="E292" i="8"/>
  <c r="E407" i="8"/>
  <c r="E517" i="8"/>
  <c r="E521" i="8"/>
  <c r="E567" i="8"/>
  <c r="E566" i="8"/>
  <c r="F537" i="10"/>
  <c r="F685" i="10"/>
  <c r="E406" i="3"/>
  <c r="E407" i="3"/>
  <c r="E100" i="7"/>
  <c r="E101" i="7"/>
  <c r="E7" i="2"/>
  <c r="E166" i="2"/>
  <c r="E196" i="2"/>
  <c r="E214" i="2"/>
  <c r="E232" i="2"/>
  <c r="E328" i="2"/>
  <c r="E346" i="2"/>
  <c r="E367" i="2"/>
  <c r="E436" i="2"/>
  <c r="E502" i="2"/>
  <c r="E586" i="2"/>
  <c r="E291" i="3"/>
  <c r="E326" i="3"/>
  <c r="E327" i="3"/>
  <c r="E572" i="3"/>
  <c r="E576" i="3"/>
  <c r="E611" i="3"/>
  <c r="E706" i="3"/>
  <c r="E707" i="3"/>
  <c r="E764" i="3"/>
  <c r="E838" i="3"/>
  <c r="E839" i="3"/>
  <c r="E906" i="3"/>
  <c r="E413" i="5"/>
  <c r="E80" i="7"/>
  <c r="E81" i="7"/>
  <c r="E296" i="7"/>
  <c r="E297" i="7"/>
  <c r="E151" i="2"/>
  <c r="E178" i="2"/>
  <c r="E220" i="2"/>
  <c r="E241" i="2"/>
  <c r="E262" i="2"/>
  <c r="E310" i="2"/>
  <c r="E610" i="2"/>
  <c r="E664" i="2"/>
  <c r="E682" i="2"/>
  <c r="E9" i="3"/>
  <c r="E216" i="3"/>
  <c r="E363" i="3"/>
  <c r="E398" i="3"/>
  <c r="E399" i="3"/>
  <c r="E760" i="3"/>
  <c r="E69" i="5"/>
  <c r="E132" i="5"/>
  <c r="E215" i="5"/>
  <c r="E284" i="5"/>
  <c r="E447" i="5"/>
  <c r="E446" i="5"/>
  <c r="E76" i="7"/>
  <c r="E77" i="7"/>
  <c r="E143" i="8"/>
  <c r="F930" i="10"/>
  <c r="F929" i="10"/>
  <c r="E369" i="11"/>
  <c r="E368" i="11"/>
  <c r="E8" i="2"/>
  <c r="E6" i="2"/>
  <c r="E9" i="2"/>
  <c r="E69" i="2"/>
  <c r="E92" i="2"/>
  <c r="E94" i="2"/>
  <c r="E97" i="2"/>
  <c r="E100" i="2"/>
  <c r="E140" i="2"/>
  <c r="E150" i="2"/>
  <c r="E153" i="2"/>
  <c r="E156" i="2"/>
  <c r="E161" i="2"/>
  <c r="E195" i="2"/>
  <c r="E206" i="2"/>
  <c r="E213" i="2"/>
  <c r="E222" i="2"/>
  <c r="E227" i="2"/>
  <c r="E240" i="2"/>
  <c r="E243" i="2"/>
  <c r="E261" i="2"/>
  <c r="E264" i="2"/>
  <c r="E285" i="2"/>
  <c r="E291" i="2"/>
  <c r="E296" i="2"/>
  <c r="E298" i="2"/>
  <c r="E309" i="2"/>
  <c r="E312" i="2"/>
  <c r="E333" i="2"/>
  <c r="E356" i="2"/>
  <c r="E358" i="2"/>
  <c r="E361" i="2"/>
  <c r="E385" i="2"/>
  <c r="E391" i="2"/>
  <c r="E448" i="2"/>
  <c r="E459" i="2"/>
  <c r="E464" i="2"/>
  <c r="E466" i="2"/>
  <c r="E469" i="2"/>
  <c r="E483" i="2"/>
  <c r="E512" i="2"/>
  <c r="E540" i="2"/>
  <c r="E546" i="2"/>
  <c r="E551" i="2"/>
  <c r="E564" i="2"/>
  <c r="E650" i="2"/>
  <c r="E663" i="2"/>
  <c r="E673" i="2"/>
  <c r="E698" i="2"/>
  <c r="E703" i="2"/>
  <c r="E714" i="2"/>
  <c r="E47" i="3"/>
  <c r="E58" i="3"/>
  <c r="E64" i="3"/>
  <c r="E102" i="3"/>
  <c r="E127" i="3"/>
  <c r="E132" i="3"/>
  <c r="E150" i="3"/>
  <c r="E154" i="3"/>
  <c r="E172" i="3"/>
  <c r="E180" i="3"/>
  <c r="E220" i="3"/>
  <c r="E224" i="3"/>
  <c r="E227" i="3"/>
  <c r="E251" i="3"/>
  <c r="E255" i="3"/>
  <c r="E282" i="3"/>
  <c r="E299" i="3"/>
  <c r="E334" i="3"/>
  <c r="E335" i="3"/>
  <c r="E349" i="3"/>
  <c r="E392" i="3"/>
  <c r="E428" i="3"/>
  <c r="E432" i="3"/>
  <c r="E467" i="3"/>
  <c r="E501" i="3"/>
  <c r="E524" i="3"/>
  <c r="E558" i="3"/>
  <c r="E579" i="3"/>
  <c r="E595" i="3"/>
  <c r="E599" i="3"/>
  <c r="E614" i="3"/>
  <c r="E615" i="3"/>
  <c r="E629" i="3"/>
  <c r="E652" i="3"/>
  <c r="E656" i="3"/>
  <c r="E718" i="3"/>
  <c r="E719" i="3"/>
  <c r="E737" i="3"/>
  <c r="E767" i="3"/>
  <c r="E806" i="3"/>
  <c r="E827" i="3"/>
  <c r="E878" i="3"/>
  <c r="E911" i="3"/>
  <c r="E55" i="5"/>
  <c r="E64" i="5"/>
  <c r="E73" i="5"/>
  <c r="E82" i="5"/>
  <c r="E91" i="5"/>
  <c r="E100" i="5"/>
  <c r="E109" i="5"/>
  <c r="E118" i="5"/>
  <c r="E127" i="5"/>
  <c r="E136" i="5"/>
  <c r="E145" i="5"/>
  <c r="E154" i="5"/>
  <c r="E163" i="5"/>
  <c r="E172" i="5"/>
  <c r="E186" i="5"/>
  <c r="E185" i="5"/>
  <c r="E219" i="5"/>
  <c r="E246" i="5"/>
  <c r="E245" i="5"/>
  <c r="E312" i="5"/>
  <c r="E321" i="5"/>
  <c r="E320" i="5"/>
  <c r="E348" i="5"/>
  <c r="E347" i="5"/>
  <c r="E381" i="5"/>
  <c r="E417" i="5"/>
  <c r="E470" i="5"/>
  <c r="E521" i="5"/>
  <c r="E546" i="5"/>
  <c r="E152" i="7"/>
  <c r="E153" i="7"/>
  <c r="E168" i="7"/>
  <c r="E169" i="7"/>
  <c r="E508" i="7"/>
  <c r="E507" i="7"/>
  <c r="E604" i="7"/>
  <c r="E603" i="7"/>
  <c r="E243" i="8"/>
  <c r="E244" i="8"/>
  <c r="E282" i="8"/>
  <c r="E281" i="8"/>
  <c r="E338" i="3"/>
  <c r="E346" i="3"/>
  <c r="E410" i="3"/>
  <c r="E418" i="3"/>
  <c r="E482" i="3"/>
  <c r="E490" i="3"/>
  <c r="E554" i="3"/>
  <c r="E562" i="3"/>
  <c r="E626" i="3"/>
  <c r="E634" i="3"/>
  <c r="E698" i="3"/>
  <c r="E710" i="3"/>
  <c r="E722" i="3"/>
  <c r="E742" i="3"/>
  <c r="E754" i="3"/>
  <c r="E842" i="3"/>
  <c r="E854" i="3"/>
  <c r="E4" i="5"/>
  <c r="E411" i="5"/>
  <c r="E410" i="5"/>
  <c r="E465" i="5"/>
  <c r="E464" i="5"/>
  <c r="E519" i="5"/>
  <c r="E518" i="5"/>
  <c r="E573" i="5"/>
  <c r="E572" i="5"/>
  <c r="E35" i="7"/>
  <c r="E46" i="7"/>
  <c r="E72" i="7"/>
  <c r="E73" i="7"/>
  <c r="E128" i="7"/>
  <c r="E129" i="7"/>
  <c r="E144" i="7"/>
  <c r="E145" i="7"/>
  <c r="E200" i="7"/>
  <c r="E201" i="7"/>
  <c r="E216" i="7"/>
  <c r="E217" i="7"/>
  <c r="E272" i="7"/>
  <c r="E273" i="7"/>
  <c r="E288" i="7"/>
  <c r="E289" i="7"/>
  <c r="E344" i="7"/>
  <c r="E345" i="7"/>
  <c r="E356" i="7"/>
  <c r="E357" i="7"/>
  <c r="E362" i="7"/>
  <c r="E368" i="7"/>
  <c r="E369" i="7"/>
  <c r="E572" i="7"/>
  <c r="E573" i="7"/>
  <c r="E109" i="8"/>
  <c r="E110" i="8"/>
  <c r="E332" i="8"/>
  <c r="E387" i="8"/>
  <c r="E388" i="8"/>
  <c r="F14" i="10"/>
  <c r="E261" i="11"/>
  <c r="E260" i="11"/>
  <c r="E333" i="11"/>
  <c r="E332" i="11"/>
  <c r="E354" i="11"/>
  <c r="E353" i="11"/>
  <c r="E425" i="11"/>
  <c r="E424" i="11"/>
  <c r="E717" i="2"/>
  <c r="E46" i="3"/>
  <c r="E91" i="3"/>
  <c r="E113" i="3"/>
  <c r="E125" i="3"/>
  <c r="E178" i="3"/>
  <c r="E190" i="3"/>
  <c r="E202" i="3"/>
  <c r="E206" i="3"/>
  <c r="E233" i="3"/>
  <c r="E257" i="3"/>
  <c r="E278" i="3"/>
  <c r="E286" i="3"/>
  <c r="E329" i="3"/>
  <c r="E350" i="3"/>
  <c r="E358" i="3"/>
  <c r="E401" i="3"/>
  <c r="E422" i="3"/>
  <c r="E430" i="3"/>
  <c r="E473" i="3"/>
  <c r="E494" i="3"/>
  <c r="E502" i="3"/>
  <c r="E545" i="3"/>
  <c r="E566" i="3"/>
  <c r="E574" i="3"/>
  <c r="E617" i="3"/>
  <c r="E638" i="3"/>
  <c r="E646" i="3"/>
  <c r="E689" i="3"/>
  <c r="E730" i="3"/>
  <c r="E758" i="3"/>
  <c r="E763" i="3"/>
  <c r="E787" i="3"/>
  <c r="E833" i="3"/>
  <c r="E871" i="3"/>
  <c r="E895" i="3"/>
  <c r="E44" i="5"/>
  <c r="E183" i="5"/>
  <c r="E197" i="5"/>
  <c r="E210" i="5"/>
  <c r="E209" i="5"/>
  <c r="E222" i="5"/>
  <c r="E237" i="5"/>
  <c r="E251" i="5"/>
  <c r="E264" i="5"/>
  <c r="E263" i="5"/>
  <c r="E276" i="5"/>
  <c r="E291" i="5"/>
  <c r="E305" i="5"/>
  <c r="E318" i="5"/>
  <c r="E317" i="5"/>
  <c r="E330" i="5"/>
  <c r="E345" i="5"/>
  <c r="E359" i="5"/>
  <c r="E372" i="5"/>
  <c r="E371" i="5"/>
  <c r="E384" i="5"/>
  <c r="E399" i="5"/>
  <c r="E420" i="5"/>
  <c r="E431" i="5"/>
  <c r="E453" i="5"/>
  <c r="E474" i="5"/>
  <c r="E485" i="5"/>
  <c r="E507" i="5"/>
  <c r="E528" i="5"/>
  <c r="E539" i="5"/>
  <c r="E561" i="5"/>
  <c r="E124" i="7"/>
  <c r="E125" i="7"/>
  <c r="E196" i="7"/>
  <c r="E197" i="7"/>
  <c r="E268" i="7"/>
  <c r="E269" i="7"/>
  <c r="E340" i="7"/>
  <c r="E341" i="7"/>
  <c r="E591" i="7"/>
  <c r="E590" i="7"/>
  <c r="E241" i="8"/>
  <c r="E240" i="8"/>
  <c r="E351" i="8"/>
  <c r="E352" i="8"/>
  <c r="E384" i="8"/>
  <c r="E383" i="8"/>
  <c r="E458" i="8"/>
  <c r="E457" i="8"/>
  <c r="E498" i="8"/>
  <c r="E497" i="8"/>
  <c r="F206" i="10"/>
  <c r="F205" i="10"/>
  <c r="F350" i="10"/>
  <c r="F349" i="10"/>
  <c r="F466" i="10"/>
  <c r="F465" i="10"/>
  <c r="F950" i="10"/>
  <c r="F949" i="10"/>
  <c r="F1140" i="10"/>
  <c r="F1187" i="10"/>
  <c r="E117" i="11"/>
  <c r="E116" i="11"/>
  <c r="E153" i="11"/>
  <c r="E152" i="11"/>
  <c r="E225" i="11"/>
  <c r="E224" i="11"/>
  <c r="E246" i="11"/>
  <c r="E245" i="11"/>
  <c r="E394" i="2"/>
  <c r="E402" i="2"/>
  <c r="E420" i="2"/>
  <c r="E432" i="2"/>
  <c r="E440" i="2"/>
  <c r="E450" i="2"/>
  <c r="E457" i="2"/>
  <c r="E475" i="2"/>
  <c r="E478" i="2"/>
  <c r="E489" i="2"/>
  <c r="E501" i="2"/>
  <c r="E544" i="2"/>
  <c r="E572" i="2"/>
  <c r="E574" i="2"/>
  <c r="E577" i="2"/>
  <c r="E606" i="2"/>
  <c r="E629" i="2"/>
  <c r="E654" i="2"/>
  <c r="E659" i="2"/>
  <c r="E674" i="2"/>
  <c r="E684" i="2"/>
  <c r="E692" i="2"/>
  <c r="E710" i="2"/>
  <c r="E712" i="2"/>
  <c r="E723" i="2"/>
  <c r="E728" i="2"/>
  <c r="E4" i="3"/>
  <c r="E25" i="3"/>
  <c r="E36" i="3"/>
  <c r="E41" i="3"/>
  <c r="E52" i="3"/>
  <c r="E57" i="3"/>
  <c r="E73" i="3"/>
  <c r="E82" i="3"/>
  <c r="E86" i="3"/>
  <c r="E94" i="3"/>
  <c r="E161" i="3"/>
  <c r="E182" i="3"/>
  <c r="E214" i="3"/>
  <c r="E290" i="3"/>
  <c r="E295" i="3"/>
  <c r="E339" i="3"/>
  <c r="E347" i="3"/>
  <c r="E362" i="3"/>
  <c r="E367" i="3"/>
  <c r="E411" i="3"/>
  <c r="E419" i="3"/>
  <c r="E434" i="3"/>
  <c r="E439" i="3"/>
  <c r="E483" i="3"/>
  <c r="E491" i="3"/>
  <c r="E506" i="3"/>
  <c r="E511" i="3"/>
  <c r="E555" i="3"/>
  <c r="E563" i="3"/>
  <c r="E578" i="3"/>
  <c r="E583" i="3"/>
  <c r="E627" i="3"/>
  <c r="E635" i="3"/>
  <c r="E650" i="3"/>
  <c r="E655" i="3"/>
  <c r="E699" i="3"/>
  <c r="E723" i="3"/>
  <c r="E734" i="3"/>
  <c r="E743" i="3"/>
  <c r="E755" i="3"/>
  <c r="E766" i="3"/>
  <c r="E775" i="3"/>
  <c r="E778" i="3"/>
  <c r="E790" i="3"/>
  <c r="E843" i="3"/>
  <c r="E5" i="5"/>
  <c r="E18" i="5"/>
  <c r="E22" i="5"/>
  <c r="E34" i="5"/>
  <c r="E50" i="5"/>
  <c r="E182" i="5"/>
  <c r="E194" i="5"/>
  <c r="E221" i="5"/>
  <c r="E234" i="5"/>
  <c r="E236" i="5"/>
  <c r="E248" i="5"/>
  <c r="E275" i="5"/>
  <c r="E288" i="5"/>
  <c r="E290" i="5"/>
  <c r="E302" i="5"/>
  <c r="E329" i="5"/>
  <c r="E342" i="5"/>
  <c r="E344" i="5"/>
  <c r="E356" i="5"/>
  <c r="E383" i="5"/>
  <c r="E396" i="5"/>
  <c r="E398" i="5"/>
  <c r="E419" i="5"/>
  <c r="E429" i="5"/>
  <c r="E428" i="5"/>
  <c r="E452" i="5"/>
  <c r="E473" i="5"/>
  <c r="E483" i="5"/>
  <c r="E482" i="5"/>
  <c r="E506" i="5"/>
  <c r="E527" i="5"/>
  <c r="E537" i="5"/>
  <c r="E536" i="5"/>
  <c r="E560" i="5"/>
  <c r="E104" i="7"/>
  <c r="E105" i="7"/>
  <c r="E120" i="7"/>
  <c r="E121" i="7"/>
  <c r="E176" i="7"/>
  <c r="E177" i="7"/>
  <c r="E192" i="7"/>
  <c r="E193" i="7"/>
  <c r="E248" i="7"/>
  <c r="E249" i="7"/>
  <c r="E264" i="7"/>
  <c r="E265" i="7"/>
  <c r="E320" i="7"/>
  <c r="E321" i="7"/>
  <c r="E336" i="7"/>
  <c r="E337" i="7"/>
  <c r="E452" i="7"/>
  <c r="E453" i="7"/>
  <c r="E491" i="7"/>
  <c r="E581" i="7"/>
  <c r="E580" i="7"/>
  <c r="E25" i="8"/>
  <c r="E31" i="8"/>
  <c r="E73" i="8"/>
  <c r="E74" i="8"/>
  <c r="E91" i="8"/>
  <c r="E153" i="8"/>
  <c r="E191" i="8"/>
  <c r="E337" i="8"/>
  <c r="E447" i="8"/>
  <c r="E448" i="8"/>
  <c r="E454" i="8"/>
  <c r="E453" i="8"/>
  <c r="E613" i="8"/>
  <c r="E618" i="8"/>
  <c r="E619" i="8"/>
  <c r="F993" i="10"/>
  <c r="F1139" i="10"/>
  <c r="F1220" i="10"/>
  <c r="F1225" i="10"/>
  <c r="E33" i="11"/>
  <c r="E44" i="11"/>
  <c r="E138" i="11"/>
  <c r="E137" i="11"/>
  <c r="E303" i="11"/>
  <c r="E302" i="11"/>
  <c r="E408" i="5"/>
  <c r="E426" i="5"/>
  <c r="E444" i="5"/>
  <c r="E462" i="5"/>
  <c r="E480" i="5"/>
  <c r="E498" i="5"/>
  <c r="E516" i="5"/>
  <c r="E534" i="5"/>
  <c r="E552" i="5"/>
  <c r="E570" i="5"/>
  <c r="E16" i="7"/>
  <c r="E68" i="7"/>
  <c r="E69" i="7"/>
  <c r="E92" i="7"/>
  <c r="E93" i="7"/>
  <c r="E116" i="7"/>
  <c r="E117" i="7"/>
  <c r="E140" i="7"/>
  <c r="E141" i="7"/>
  <c r="E164" i="7"/>
  <c r="E165" i="7"/>
  <c r="E188" i="7"/>
  <c r="E189" i="7"/>
  <c r="E212" i="7"/>
  <c r="E213" i="7"/>
  <c r="E236" i="7"/>
  <c r="E237" i="7"/>
  <c r="E260" i="7"/>
  <c r="E261" i="7"/>
  <c r="E284" i="7"/>
  <c r="E285" i="7"/>
  <c r="E308" i="7"/>
  <c r="E309" i="7"/>
  <c r="E332" i="7"/>
  <c r="E333" i="7"/>
  <c r="E416" i="7"/>
  <c r="E417" i="7"/>
  <c r="E470" i="7"/>
  <c r="E564" i="7"/>
  <c r="E565" i="7"/>
  <c r="E620" i="7"/>
  <c r="E621" i="7"/>
  <c r="E107" i="8"/>
  <c r="E131" i="8"/>
  <c r="E156" i="8"/>
  <c r="E310" i="8"/>
  <c r="F578" i="10"/>
  <c r="F577" i="10"/>
  <c r="F902" i="10"/>
  <c r="F901" i="10"/>
  <c r="E207" i="11"/>
  <c r="E206" i="11"/>
  <c r="E315" i="11"/>
  <c r="E314" i="11"/>
  <c r="E632" i="11"/>
  <c r="E631" i="11"/>
  <c r="E189" i="5"/>
  <c r="E207" i="5"/>
  <c r="E225" i="5"/>
  <c r="E243" i="5"/>
  <c r="E261" i="5"/>
  <c r="E279" i="5"/>
  <c r="E297" i="5"/>
  <c r="E315" i="5"/>
  <c r="E333" i="5"/>
  <c r="E351" i="5"/>
  <c r="E369" i="5"/>
  <c r="E387" i="5"/>
  <c r="E405" i="5"/>
  <c r="E407" i="5"/>
  <c r="E423" i="5"/>
  <c r="E425" i="5"/>
  <c r="E441" i="5"/>
  <c r="E443" i="5"/>
  <c r="E459" i="5"/>
  <c r="E461" i="5"/>
  <c r="E477" i="5"/>
  <c r="E479" i="5"/>
  <c r="E495" i="5"/>
  <c r="E497" i="5"/>
  <c r="E513" i="5"/>
  <c r="E515" i="5"/>
  <c r="E531" i="5"/>
  <c r="E533" i="5"/>
  <c r="E549" i="5"/>
  <c r="E551" i="5"/>
  <c r="E567" i="5"/>
  <c r="E569" i="5"/>
  <c r="E6" i="7"/>
  <c r="E15" i="7"/>
  <c r="E27" i="7"/>
  <c r="E64" i="7"/>
  <c r="E65" i="7"/>
  <c r="E88" i="7"/>
  <c r="E89" i="7"/>
  <c r="E112" i="7"/>
  <c r="E113" i="7"/>
  <c r="E136" i="7"/>
  <c r="E137" i="7"/>
  <c r="E160" i="7"/>
  <c r="E161" i="7"/>
  <c r="E184" i="7"/>
  <c r="E185" i="7"/>
  <c r="E208" i="7"/>
  <c r="E209" i="7"/>
  <c r="E232" i="7"/>
  <c r="E233" i="7"/>
  <c r="E256" i="7"/>
  <c r="E257" i="7"/>
  <c r="E280" i="7"/>
  <c r="E281" i="7"/>
  <c r="E304" i="7"/>
  <c r="E305" i="7"/>
  <c r="E328" i="7"/>
  <c r="E329" i="7"/>
  <c r="E406" i="7"/>
  <c r="E407" i="7"/>
  <c r="E469" i="7"/>
  <c r="E35" i="8"/>
  <c r="E106" i="8"/>
  <c r="E130" i="8"/>
  <c r="E155" i="8"/>
  <c r="E189" i="8"/>
  <c r="E213" i="8"/>
  <c r="E309" i="8"/>
  <c r="E313" i="8"/>
  <c r="E360" i="8"/>
  <c r="E363" i="8"/>
  <c r="E364" i="8"/>
  <c r="E431" i="8"/>
  <c r="E450" i="8"/>
  <c r="E449" i="8"/>
  <c r="E474" i="8"/>
  <c r="E479" i="8"/>
  <c r="F104" i="10"/>
  <c r="F134" i="10"/>
  <c r="F133" i="10"/>
  <c r="F248" i="10"/>
  <c r="F278" i="10"/>
  <c r="F277" i="10"/>
  <c r="F506" i="10"/>
  <c r="F505" i="10"/>
  <c r="F781" i="10"/>
  <c r="F785" i="10"/>
  <c r="E171" i="11"/>
  <c r="E170" i="11"/>
  <c r="E192" i="11"/>
  <c r="E191" i="11"/>
  <c r="E279" i="11"/>
  <c r="E278" i="11"/>
  <c r="E300" i="11"/>
  <c r="E299" i="11"/>
  <c r="E387" i="11"/>
  <c r="E386" i="11"/>
  <c r="E422" i="11"/>
  <c r="E421" i="11"/>
  <c r="E612" i="11"/>
  <c r="E611" i="11"/>
  <c r="E987" i="11"/>
  <c r="E991" i="11"/>
  <c r="E1001" i="11"/>
  <c r="E1056" i="11"/>
  <c r="E1055" i="11"/>
  <c r="E45" i="7"/>
  <c r="E60" i="7"/>
  <c r="E61" i="7"/>
  <c r="E84" i="7"/>
  <c r="E85" i="7"/>
  <c r="E108" i="7"/>
  <c r="E109" i="7"/>
  <c r="E132" i="7"/>
  <c r="E133" i="7"/>
  <c r="E156" i="7"/>
  <c r="E157" i="7"/>
  <c r="E180" i="7"/>
  <c r="E181" i="7"/>
  <c r="E204" i="7"/>
  <c r="E205" i="7"/>
  <c r="E228" i="7"/>
  <c r="E229" i="7"/>
  <c r="E252" i="7"/>
  <c r="E253" i="7"/>
  <c r="E276" i="7"/>
  <c r="E277" i="7"/>
  <c r="E300" i="7"/>
  <c r="E301" i="7"/>
  <c r="E324" i="7"/>
  <c r="E325" i="7"/>
  <c r="E348" i="7"/>
  <c r="E349" i="7"/>
  <c r="E435" i="7"/>
  <c r="E444" i="7"/>
  <c r="E445" i="7"/>
  <c r="E495" i="7"/>
  <c r="E521" i="7"/>
  <c r="E556" i="7"/>
  <c r="E578" i="7"/>
  <c r="E629" i="7"/>
  <c r="E634" i="7"/>
  <c r="E30" i="8"/>
  <c r="E68" i="8"/>
  <c r="E152" i="8"/>
  <c r="E176" i="8"/>
  <c r="E200" i="8"/>
  <c r="E253" i="8"/>
  <c r="E265" i="8"/>
  <c r="E301" i="8"/>
  <c r="E423" i="8"/>
  <c r="E424" i="8"/>
  <c r="F8" i="10"/>
  <c r="F82" i="10"/>
  <c r="F88" i="10"/>
  <c r="F232" i="10"/>
  <c r="F238" i="10"/>
  <c r="F376" i="10"/>
  <c r="F382" i="10"/>
  <c r="F434" i="10"/>
  <c r="F433" i="10"/>
  <c r="E608" i="11"/>
  <c r="E607" i="11"/>
  <c r="E354" i="7"/>
  <c r="E358" i="7"/>
  <c r="E392" i="7"/>
  <c r="E396" i="7"/>
  <c r="E492" i="7"/>
  <c r="E500" i="7"/>
  <c r="E540" i="7"/>
  <c r="E548" i="7"/>
  <c r="E17" i="8"/>
  <c r="F1126" i="10"/>
  <c r="F1125" i="10"/>
  <c r="E410" i="11"/>
  <c r="E409" i="11"/>
  <c r="E482" i="11"/>
  <c r="E481" i="11"/>
  <c r="E833" i="11"/>
  <c r="E834" i="11"/>
  <c r="E855" i="11"/>
  <c r="E856" i="11"/>
  <c r="E911" i="11"/>
  <c r="E912" i="11"/>
  <c r="E927" i="11"/>
  <c r="E928" i="11"/>
  <c r="E14" i="7"/>
  <c r="E24" i="7"/>
  <c r="E34" i="7"/>
  <c r="E48" i="7"/>
  <c r="E53" i="7"/>
  <c r="E374" i="7"/>
  <c r="E515" i="7"/>
  <c r="E563" i="7"/>
  <c r="E567" i="7"/>
  <c r="E588" i="7"/>
  <c r="E596" i="7"/>
  <c r="E615" i="7"/>
  <c r="E14" i="8"/>
  <c r="E19" i="8"/>
  <c r="E28" i="8"/>
  <c r="E37" i="8"/>
  <c r="E42" i="8"/>
  <c r="E58" i="8"/>
  <c r="E61" i="8"/>
  <c r="E90" i="8"/>
  <c r="E126" i="8"/>
  <c r="E157" i="8"/>
  <c r="E174" i="8"/>
  <c r="E193" i="8"/>
  <c r="E210" i="8"/>
  <c r="E217" i="8"/>
  <c r="E284" i="8"/>
  <c r="E343" i="8"/>
  <c r="E349" i="8"/>
  <c r="E377" i="8"/>
  <c r="E399" i="8"/>
  <c r="E455" i="8"/>
  <c r="E482" i="8"/>
  <c r="E500" i="8"/>
  <c r="E510" i="8"/>
  <c r="E524" i="8"/>
  <c r="E573" i="8"/>
  <c r="E579" i="8"/>
  <c r="E584" i="8"/>
  <c r="E626" i="8"/>
  <c r="E632" i="8"/>
  <c r="E638" i="8"/>
  <c r="F45" i="10"/>
  <c r="F50" i="10"/>
  <c r="F108" i="10"/>
  <c r="F180" i="10"/>
  <c r="F252" i="10"/>
  <c r="F324" i="10"/>
  <c r="F402" i="10"/>
  <c r="F496" i="10"/>
  <c r="F568" i="10"/>
  <c r="F672" i="10"/>
  <c r="F710" i="10"/>
  <c r="F762" i="10"/>
  <c r="F814" i="10"/>
  <c r="F823" i="10"/>
  <c r="F829" i="10"/>
  <c r="F866" i="10"/>
  <c r="F887" i="10"/>
  <c r="F959" i="10"/>
  <c r="F1016" i="10"/>
  <c r="F1026" i="10"/>
  <c r="F1031" i="10"/>
  <c r="F1078" i="10"/>
  <c r="F1088" i="10"/>
  <c r="F1093" i="10"/>
  <c r="F1201" i="10"/>
  <c r="E122" i="11"/>
  <c r="E135" i="11"/>
  <c r="E134" i="11"/>
  <c r="E176" i="11"/>
  <c r="E189" i="11"/>
  <c r="E188" i="11"/>
  <c r="E230" i="11"/>
  <c r="E243" i="11"/>
  <c r="E242" i="11"/>
  <c r="E284" i="11"/>
  <c r="E297" i="11"/>
  <c r="E296" i="11"/>
  <c r="E338" i="11"/>
  <c r="E351" i="11"/>
  <c r="E350" i="11"/>
  <c r="E392" i="11"/>
  <c r="E460" i="11"/>
  <c r="E532" i="11"/>
  <c r="E577" i="11"/>
  <c r="E578" i="11"/>
  <c r="E739" i="11"/>
  <c r="E749" i="11"/>
  <c r="E10" i="7"/>
  <c r="E20" i="7"/>
  <c r="E30" i="7"/>
  <c r="E49" i="7"/>
  <c r="E54" i="7"/>
  <c r="E58" i="7"/>
  <c r="E62" i="7"/>
  <c r="E66" i="7"/>
  <c r="E70" i="7"/>
  <c r="E74" i="7"/>
  <c r="E78" i="7"/>
  <c r="E82" i="7"/>
  <c r="E86" i="7"/>
  <c r="E90" i="7"/>
  <c r="E94" i="7"/>
  <c r="E98" i="7"/>
  <c r="E102" i="7"/>
  <c r="E106" i="7"/>
  <c r="E110" i="7"/>
  <c r="E114" i="7"/>
  <c r="E118" i="7"/>
  <c r="E122" i="7"/>
  <c r="E126" i="7"/>
  <c r="E130" i="7"/>
  <c r="E134" i="7"/>
  <c r="E138" i="7"/>
  <c r="E142" i="7"/>
  <c r="E146" i="7"/>
  <c r="E150" i="7"/>
  <c r="E154" i="7"/>
  <c r="E158" i="7"/>
  <c r="E162" i="7"/>
  <c r="E166" i="7"/>
  <c r="E170" i="7"/>
  <c r="E174" i="7"/>
  <c r="E178" i="7"/>
  <c r="E182" i="7"/>
  <c r="E186" i="7"/>
  <c r="E190" i="7"/>
  <c r="E194" i="7"/>
  <c r="E198" i="7"/>
  <c r="E202" i="7"/>
  <c r="E206" i="7"/>
  <c r="E210" i="7"/>
  <c r="E214" i="7"/>
  <c r="E218" i="7"/>
  <c r="E222" i="7"/>
  <c r="E226" i="7"/>
  <c r="E230" i="7"/>
  <c r="E234" i="7"/>
  <c r="E238" i="7"/>
  <c r="E242" i="7"/>
  <c r="E246" i="7"/>
  <c r="E250" i="7"/>
  <c r="E254" i="7"/>
  <c r="E258" i="7"/>
  <c r="E262" i="7"/>
  <c r="E266" i="7"/>
  <c r="E270" i="7"/>
  <c r="E274" i="7"/>
  <c r="E278" i="7"/>
  <c r="E282" i="7"/>
  <c r="E286" i="7"/>
  <c r="E290" i="7"/>
  <c r="E294" i="7"/>
  <c r="E298" i="7"/>
  <c r="E302" i="7"/>
  <c r="E306" i="7"/>
  <c r="E310" i="7"/>
  <c r="E314" i="7"/>
  <c r="E318" i="7"/>
  <c r="E322" i="7"/>
  <c r="E326" i="7"/>
  <c r="E330" i="7"/>
  <c r="E334" i="7"/>
  <c r="E338" i="7"/>
  <c r="E342" i="7"/>
  <c r="E346" i="7"/>
  <c r="E350" i="7"/>
  <c r="E355" i="7"/>
  <c r="E359" i="7"/>
  <c r="E370" i="7"/>
  <c r="E380" i="7"/>
  <c r="E384" i="7"/>
  <c r="E393" i="7"/>
  <c r="E418" i="7"/>
  <c r="E422" i="7"/>
  <c r="E447" i="7"/>
  <c r="E493" i="7"/>
  <c r="E501" i="7"/>
  <c r="E541" i="7"/>
  <c r="E549" i="7"/>
  <c r="E18" i="8"/>
  <c r="E24" i="8"/>
  <c r="E43" i="8"/>
  <c r="E49" i="8"/>
  <c r="E75" i="8"/>
  <c r="E85" i="8"/>
  <c r="E102" i="8"/>
  <c r="E121" i="8"/>
  <c r="E138" i="8"/>
  <c r="E145" i="8"/>
  <c r="E169" i="8"/>
  <c r="E181" i="8"/>
  <c r="E205" i="8"/>
  <c r="E224" i="8"/>
  <c r="E236" i="8"/>
  <c r="E248" i="8"/>
  <c r="E316" i="8"/>
  <c r="E341" i="8"/>
  <c r="E345" i="8"/>
  <c r="E368" i="8"/>
  <c r="E373" i="8"/>
  <c r="E392" i="8"/>
  <c r="E478" i="8"/>
  <c r="E529" i="8"/>
  <c r="E557" i="8"/>
  <c r="E562" i="8"/>
  <c r="E571" i="8"/>
  <c r="E628" i="8"/>
  <c r="F23" i="10"/>
  <c r="F28" i="10"/>
  <c r="F109" i="10"/>
  <c r="F170" i="10"/>
  <c r="F181" i="10"/>
  <c r="F242" i="10"/>
  <c r="F253" i="10"/>
  <c r="F314" i="10"/>
  <c r="F325" i="10"/>
  <c r="F386" i="10"/>
  <c r="F397" i="10"/>
  <c r="F470" i="10"/>
  <c r="F486" i="10"/>
  <c r="F542" i="10"/>
  <c r="F558" i="10"/>
  <c r="F614" i="10"/>
  <c r="F630" i="10"/>
  <c r="F635" i="10"/>
  <c r="F706" i="10"/>
  <c r="F810" i="10"/>
  <c r="F815" i="10"/>
  <c r="F862" i="10"/>
  <c r="F872" i="10"/>
  <c r="F1197" i="10"/>
  <c r="E65" i="11"/>
  <c r="E71" i="11"/>
  <c r="E82" i="11"/>
  <c r="E87" i="11"/>
  <c r="E98" i="11"/>
  <c r="E173" i="11"/>
  <c r="E227" i="11"/>
  <c r="E281" i="11"/>
  <c r="E335" i="11"/>
  <c r="E389" i="11"/>
  <c r="E458" i="11"/>
  <c r="E457" i="11"/>
  <c r="E530" i="11"/>
  <c r="E529" i="11"/>
  <c r="E667" i="11"/>
  <c r="E671" i="11"/>
  <c r="E684" i="11"/>
  <c r="E683" i="11"/>
  <c r="E736" i="11"/>
  <c r="E735" i="11"/>
  <c r="F4" i="10"/>
  <c r="E562" i="11"/>
  <c r="E561" i="11"/>
  <c r="E811" i="11"/>
  <c r="E812" i="11"/>
  <c r="E823" i="11"/>
  <c r="E824" i="11"/>
  <c r="E839" i="11"/>
  <c r="E840" i="11"/>
  <c r="E845" i="11"/>
  <c r="E846" i="11"/>
  <c r="E272" i="8"/>
  <c r="E435" i="8"/>
  <c r="E471" i="8"/>
  <c r="E488" i="8"/>
  <c r="E512" i="8"/>
  <c r="E545" i="8"/>
  <c r="E581" i="8"/>
  <c r="E586" i="8"/>
  <c r="E591" i="8"/>
  <c r="E615" i="8"/>
  <c r="E620" i="8"/>
  <c r="F21" i="10"/>
  <c r="F31" i="10"/>
  <c r="F91" i="10"/>
  <c r="F122" i="10"/>
  <c r="F132" i="10"/>
  <c r="F158" i="10"/>
  <c r="F194" i="10"/>
  <c r="F230" i="10"/>
  <c r="F266" i="10"/>
  <c r="F302" i="10"/>
  <c r="F338" i="10"/>
  <c r="F374" i="10"/>
  <c r="F410" i="10"/>
  <c r="F426" i="10"/>
  <c r="F432" i="10"/>
  <c r="F458" i="10"/>
  <c r="F494" i="10"/>
  <c r="F530" i="10"/>
  <c r="F566" i="10"/>
  <c r="F602" i="10"/>
  <c r="F642" i="10"/>
  <c r="F656" i="10"/>
  <c r="F666" i="10"/>
  <c r="F670" i="10"/>
  <c r="F680" i="10"/>
  <c r="F718" i="10"/>
  <c r="F722" i="10"/>
  <c r="F746" i="10"/>
  <c r="F756" i="10"/>
  <c r="F766" i="10"/>
  <c r="F770" i="10"/>
  <c r="F780" i="10"/>
  <c r="F798" i="10"/>
  <c r="F804" i="10"/>
  <c r="F846" i="10"/>
  <c r="F860" i="10"/>
  <c r="F875" i="10"/>
  <c r="F922" i="10"/>
  <c r="F1040" i="10"/>
  <c r="F1050" i="10"/>
  <c r="F1055" i="10"/>
  <c r="F1105" i="10"/>
  <c r="F1115" i="10"/>
  <c r="F1164" i="10"/>
  <c r="F1169" i="10"/>
  <c r="E9" i="11"/>
  <c r="E102" i="11"/>
  <c r="E113" i="11"/>
  <c r="E131" i="11"/>
  <c r="E149" i="11"/>
  <c r="E167" i="11"/>
  <c r="E185" i="11"/>
  <c r="E203" i="11"/>
  <c r="E221" i="11"/>
  <c r="E239" i="11"/>
  <c r="E257" i="11"/>
  <c r="E275" i="11"/>
  <c r="E293" i="11"/>
  <c r="E311" i="11"/>
  <c r="E329" i="11"/>
  <c r="E347" i="11"/>
  <c r="E365" i="11"/>
  <c r="E383" i="11"/>
  <c r="E406" i="11"/>
  <c r="E442" i="11"/>
  <c r="E478" i="11"/>
  <c r="E514" i="11"/>
  <c r="E279" i="8"/>
  <c r="E296" i="8"/>
  <c r="E308" i="8"/>
  <c r="E320" i="8"/>
  <c r="E390" i="8"/>
  <c r="E414" i="8"/>
  <c r="E459" i="8"/>
  <c r="E476" i="8"/>
  <c r="E483" i="8"/>
  <c r="E495" i="8"/>
  <c r="E519" i="8"/>
  <c r="E536" i="8"/>
  <c r="E560" i="8"/>
  <c r="E569" i="8"/>
  <c r="E596" i="8"/>
  <c r="E607" i="8"/>
  <c r="F13" i="10"/>
  <c r="F37" i="10"/>
  <c r="F49" i="10"/>
  <c r="F64" i="10"/>
  <c r="F81" i="10"/>
  <c r="F86" i="10"/>
  <c r="F112" i="10"/>
  <c r="F118" i="10"/>
  <c r="F128" i="10"/>
  <c r="F144" i="10"/>
  <c r="F148" i="10"/>
  <c r="F154" i="10"/>
  <c r="F164" i="10"/>
  <c r="F184" i="10"/>
  <c r="F190" i="10"/>
  <c r="F200" i="10"/>
  <c r="F216" i="10"/>
  <c r="F220" i="10"/>
  <c r="F226" i="10"/>
  <c r="F236" i="10"/>
  <c r="F256" i="10"/>
  <c r="F262" i="10"/>
  <c r="F272" i="10"/>
  <c r="F288" i="10"/>
  <c r="F292" i="10"/>
  <c r="F298" i="10"/>
  <c r="F308" i="10"/>
  <c r="F328" i="10"/>
  <c r="F334" i="10"/>
  <c r="F344" i="10"/>
  <c r="F360" i="10"/>
  <c r="F364" i="10"/>
  <c r="F370" i="10"/>
  <c r="F380" i="10"/>
  <c r="F390" i="10"/>
  <c r="F400" i="10"/>
  <c r="F422" i="10"/>
  <c r="F438" i="10"/>
  <c r="F448" i="10"/>
  <c r="F474" i="10"/>
  <c r="F480" i="10"/>
  <c r="F484" i="10"/>
  <c r="F490" i="10"/>
  <c r="F510" i="10"/>
  <c r="F520" i="10"/>
  <c r="F546" i="10"/>
  <c r="F552" i="10"/>
  <c r="F556" i="10"/>
  <c r="F562" i="10"/>
  <c r="F582" i="10"/>
  <c r="F592" i="10"/>
  <c r="F618" i="10"/>
  <c r="F624" i="10"/>
  <c r="F628" i="10"/>
  <c r="F634" i="10"/>
  <c r="F638" i="10"/>
  <c r="F662" i="10"/>
  <c r="F690" i="10"/>
  <c r="F714" i="10"/>
  <c r="F728" i="10"/>
  <c r="F738" i="10"/>
  <c r="F742" i="10"/>
  <c r="F752" i="10"/>
  <c r="F790" i="10"/>
  <c r="F794" i="10"/>
  <c r="F818" i="10"/>
  <c r="F828" i="10"/>
  <c r="F838" i="10"/>
  <c r="F842" i="10"/>
  <c r="F852" i="10"/>
  <c r="F876" i="10"/>
  <c r="F906" i="10"/>
  <c r="F912" i="10"/>
  <c r="F1030" i="10"/>
  <c r="F1045" i="10"/>
  <c r="F1082" i="10"/>
  <c r="F1102" i="10"/>
  <c r="E86" i="11"/>
  <c r="E97" i="11"/>
  <c r="E103" i="11"/>
  <c r="E404" i="11"/>
  <c r="E403" i="11"/>
  <c r="E428" i="11"/>
  <c r="E440" i="11"/>
  <c r="E439" i="11"/>
  <c r="E464" i="11"/>
  <c r="E476" i="11"/>
  <c r="E475" i="11"/>
  <c r="E500" i="11"/>
  <c r="E512" i="11"/>
  <c r="E511" i="11"/>
  <c r="E536" i="11"/>
  <c r="F890" i="10"/>
  <c r="F900" i="10"/>
  <c r="F910" i="10"/>
  <c r="F914" i="10"/>
  <c r="F924" i="10"/>
  <c r="F948" i="10"/>
  <c r="F1028" i="10"/>
  <c r="F1080" i="10"/>
  <c r="F1104" i="10"/>
  <c r="F1118" i="10"/>
  <c r="F1128" i="10"/>
  <c r="F1138" i="10"/>
  <c r="F1142" i="10"/>
  <c r="F1166" i="10"/>
  <c r="F1194" i="10"/>
  <c r="F1218" i="10"/>
  <c r="E6" i="11"/>
  <c r="E16" i="11"/>
  <c r="E21" i="11"/>
  <c r="E31" i="11"/>
  <c r="E36" i="11"/>
  <c r="E46" i="11"/>
  <c r="E51" i="11"/>
  <c r="E57" i="11"/>
  <c r="E63" i="11"/>
  <c r="E68" i="11"/>
  <c r="E74" i="11"/>
  <c r="E94" i="11"/>
  <c r="E401" i="11"/>
  <c r="E419" i="11"/>
  <c r="E437" i="11"/>
  <c r="E455" i="11"/>
  <c r="E473" i="11"/>
  <c r="E491" i="11"/>
  <c r="E509" i="11"/>
  <c r="E527" i="11"/>
  <c r="E575" i="11"/>
  <c r="E702" i="11"/>
  <c r="E707" i="11"/>
  <c r="E732" i="11"/>
  <c r="E731" i="11"/>
  <c r="E903" i="11"/>
  <c r="E904" i="11"/>
  <c r="E923" i="11"/>
  <c r="E924" i="11"/>
  <c r="E1085" i="11"/>
  <c r="E1181" i="11"/>
  <c r="E1207" i="11"/>
  <c r="E924" i="3"/>
  <c r="E918" i="3"/>
  <c r="F882" i="10"/>
  <c r="F886" i="10"/>
  <c r="F896" i="10"/>
  <c r="F934" i="10"/>
  <c r="F938" i="10"/>
  <c r="F962" i="10"/>
  <c r="F972" i="10"/>
  <c r="F982" i="10"/>
  <c r="F986" i="10"/>
  <c r="F996" i="10"/>
  <c r="F1020" i="10"/>
  <c r="F1062" i="10"/>
  <c r="F1076" i="10"/>
  <c r="F1100" i="10"/>
  <c r="F1114" i="10"/>
  <c r="F1124" i="10"/>
  <c r="F1152" i="10"/>
  <c r="F1176" i="10"/>
  <c r="F1190" i="10"/>
  <c r="F1200" i="10"/>
  <c r="F1210" i="10"/>
  <c r="F1214" i="10"/>
  <c r="E22" i="11"/>
  <c r="E27" i="11"/>
  <c r="E47" i="11"/>
  <c r="E52" i="11"/>
  <c r="E58" i="11"/>
  <c r="E69" i="11"/>
  <c r="E75" i="11"/>
  <c r="E85" i="11"/>
  <c r="E90" i="11"/>
  <c r="E95" i="11"/>
  <c r="E100" i="11"/>
  <c r="E398" i="11"/>
  <c r="E416" i="11"/>
  <c r="E434" i="11"/>
  <c r="E452" i="11"/>
  <c r="E470" i="11"/>
  <c r="E488" i="11"/>
  <c r="E506" i="11"/>
  <c r="E524" i="11"/>
  <c r="E569" i="11"/>
  <c r="E570" i="11"/>
  <c r="E792" i="11"/>
  <c r="E801" i="11"/>
  <c r="E802" i="11"/>
  <c r="E813" i="11"/>
  <c r="E814" i="11"/>
  <c r="F944" i="10"/>
  <c r="F954" i="10"/>
  <c r="F958" i="10"/>
  <c r="F968" i="10"/>
  <c r="F1006" i="10"/>
  <c r="F1010" i="10"/>
  <c r="F1034" i="10"/>
  <c r="F1044" i="10"/>
  <c r="F1054" i="10"/>
  <c r="F1058" i="10"/>
  <c r="F1068" i="10"/>
  <c r="F1086" i="10"/>
  <c r="F1092" i="10"/>
  <c r="F1134" i="10"/>
  <c r="F1148" i="10"/>
  <c r="F1172" i="10"/>
  <c r="F1186" i="10"/>
  <c r="F1224" i="10"/>
  <c r="E32" i="11"/>
  <c r="E43" i="11"/>
  <c r="E53" i="11"/>
  <c r="E64" i="11"/>
  <c r="E70" i="11"/>
  <c r="E76" i="11"/>
  <c r="E81" i="11"/>
  <c r="E395" i="11"/>
  <c r="E413" i="11"/>
  <c r="E431" i="11"/>
  <c r="E449" i="11"/>
  <c r="E467" i="11"/>
  <c r="E485" i="11"/>
  <c r="E503" i="11"/>
  <c r="E521" i="11"/>
  <c r="E539" i="11"/>
  <c r="E565" i="11"/>
  <c r="E566" i="11"/>
  <c r="E625" i="11"/>
  <c r="E688" i="11"/>
  <c r="E754" i="11"/>
  <c r="E763" i="11"/>
  <c r="E797" i="11"/>
  <c r="E798" i="11"/>
  <c r="E887" i="11"/>
  <c r="E888" i="11"/>
  <c r="E996" i="11"/>
  <c r="E1025" i="11"/>
  <c r="E1075" i="11"/>
  <c r="E1167" i="11"/>
  <c r="E593" i="11"/>
  <c r="E873" i="11"/>
  <c r="E973" i="11"/>
  <c r="E974" i="11"/>
  <c r="E983" i="11"/>
  <c r="E984" i="11"/>
  <c r="E586" i="11"/>
  <c r="E624" i="11"/>
  <c r="E627" i="11"/>
  <c r="E679" i="11"/>
  <c r="E685" i="11"/>
  <c r="E709" i="11"/>
  <c r="E733" i="11"/>
  <c r="E762" i="11"/>
  <c r="E780" i="11"/>
  <c r="E785" i="11"/>
  <c r="E825" i="11"/>
  <c r="E826" i="11"/>
  <c r="E863" i="11"/>
  <c r="E893" i="11"/>
  <c r="E894" i="11"/>
  <c r="E899" i="11"/>
  <c r="E900" i="11"/>
  <c r="E945" i="11"/>
  <c r="E969" i="11"/>
  <c r="E970" i="11"/>
  <c r="E1024" i="11"/>
  <c r="E1027" i="11"/>
  <c r="E1037" i="11"/>
  <c r="E1133" i="11"/>
  <c r="E1216" i="11"/>
  <c r="E550" i="11"/>
  <c r="E555" i="11"/>
  <c r="E563" i="11"/>
  <c r="E587" i="11"/>
  <c r="E590" i="11"/>
  <c r="E602" i="11"/>
  <c r="E620" i="11"/>
  <c r="E629" i="11"/>
  <c r="E658" i="11"/>
  <c r="E676" i="11"/>
  <c r="E681" i="11"/>
  <c r="E706" i="11"/>
  <c r="E724" i="11"/>
  <c r="E758" i="11"/>
  <c r="E796" i="11"/>
  <c r="E810" i="11"/>
  <c r="E821" i="11"/>
  <c r="E822" i="11"/>
  <c r="E858" i="11"/>
  <c r="E869" i="11"/>
  <c r="E870" i="11"/>
  <c r="E874" i="11"/>
  <c r="E959" i="11"/>
  <c r="E960" i="11"/>
  <c r="E1020" i="11"/>
  <c r="E1039" i="11"/>
  <c r="E1139" i="11"/>
  <c r="E1205" i="11"/>
  <c r="E1211" i="11"/>
  <c r="E1217" i="11"/>
  <c r="E584" i="11"/>
  <c r="E596" i="11"/>
  <c r="E618" i="11"/>
  <c r="E644" i="11"/>
  <c r="E648" i="11"/>
  <c r="E674" i="11"/>
  <c r="E696" i="11"/>
  <c r="E700" i="11"/>
  <c r="E704" i="11"/>
  <c r="E726" i="11"/>
  <c r="E752" i="11"/>
  <c r="E756" i="11"/>
  <c r="E782" i="11"/>
  <c r="E851" i="11"/>
  <c r="E875" i="11"/>
  <c r="E885" i="11"/>
  <c r="E909" i="11"/>
  <c r="E933" i="11"/>
  <c r="E937" i="11"/>
  <c r="E947" i="11"/>
  <c r="E951" i="11"/>
  <c r="E1008" i="11"/>
  <c r="E1050" i="11"/>
  <c r="E1229" i="11"/>
  <c r="E606" i="11"/>
  <c r="E610" i="11"/>
  <c r="E614" i="11"/>
  <c r="E636" i="11"/>
  <c r="E640" i="11"/>
  <c r="E662" i="11"/>
  <c r="E666" i="11"/>
  <c r="E670" i="11"/>
  <c r="E692" i="11"/>
  <c r="E714" i="11"/>
  <c r="E718" i="11"/>
  <c r="E722" i="11"/>
  <c r="E744" i="11"/>
  <c r="E748" i="11"/>
  <c r="E770" i="11"/>
  <c r="E774" i="11"/>
  <c r="E778" i="11"/>
  <c r="E799" i="11"/>
  <c r="E803" i="11"/>
  <c r="E837" i="11"/>
  <c r="E891" i="11"/>
  <c r="E905" i="11"/>
  <c r="E957" i="11"/>
  <c r="E961" i="11"/>
  <c r="E971" i="11"/>
  <c r="E975" i="11"/>
  <c r="E990" i="11"/>
  <c r="E1004" i="11"/>
  <c r="E1014" i="11"/>
  <c r="E1032" i="11"/>
  <c r="E1060" i="11"/>
  <c r="E1064" i="11"/>
  <c r="E1068" i="11"/>
  <c r="E1079" i="11"/>
  <c r="E1084" i="11"/>
  <c r="E1099" i="11"/>
  <c r="E1103" i="11"/>
  <c r="E1108" i="11"/>
  <c r="E1121" i="11"/>
  <c r="E1147" i="11"/>
  <c r="E1157" i="11"/>
  <c r="E1171" i="11"/>
  <c r="E1175" i="11"/>
  <c r="E1180" i="11"/>
  <c r="E1199" i="11"/>
  <c r="E1235" i="11"/>
  <c r="E386" i="3"/>
  <c r="E387" i="3"/>
  <c r="E530" i="3"/>
  <c r="E531" i="3"/>
  <c r="E713" i="3"/>
  <c r="E712" i="3"/>
  <c r="E746" i="3"/>
  <c r="E747" i="3"/>
  <c r="E785" i="3"/>
  <c r="E784" i="3"/>
  <c r="E15" i="3"/>
  <c r="E14" i="3"/>
  <c r="E51" i="3"/>
  <c r="E50" i="3"/>
  <c r="E122" i="3"/>
  <c r="E123" i="3"/>
  <c r="E187" i="3"/>
  <c r="E186" i="3"/>
  <c r="E242" i="3"/>
  <c r="E243" i="3"/>
  <c r="E867" i="3"/>
  <c r="E866" i="3"/>
  <c r="E881" i="3"/>
  <c r="E880" i="3"/>
  <c r="E115" i="3"/>
  <c r="E114" i="3"/>
  <c r="E674" i="3"/>
  <c r="E675" i="3"/>
  <c r="E818" i="3"/>
  <c r="E819" i="3"/>
  <c r="E857" i="3"/>
  <c r="E856" i="3"/>
  <c r="E87" i="2"/>
  <c r="E141" i="2"/>
  <c r="E225" i="2"/>
  <c r="E142" i="3"/>
  <c r="E143" i="3"/>
  <c r="E194" i="3"/>
  <c r="E195" i="3"/>
  <c r="E281" i="3"/>
  <c r="E280" i="3"/>
  <c r="E319" i="3"/>
  <c r="E318" i="3"/>
  <c r="E425" i="3"/>
  <c r="E424" i="3"/>
  <c r="E463" i="3"/>
  <c r="E462" i="3"/>
  <c r="E569" i="3"/>
  <c r="E568" i="3"/>
  <c r="E607" i="3"/>
  <c r="E606" i="3"/>
  <c r="E873" i="3"/>
  <c r="E872" i="3"/>
  <c r="E891" i="3"/>
  <c r="E890" i="3"/>
  <c r="E905" i="3"/>
  <c r="E904" i="3"/>
  <c r="E11" i="5"/>
  <c r="E10" i="5"/>
  <c r="E79" i="3"/>
  <c r="E80" i="3"/>
  <c r="E314" i="3"/>
  <c r="E315" i="3"/>
  <c r="E458" i="3"/>
  <c r="E459" i="3"/>
  <c r="E602" i="3"/>
  <c r="E603" i="3"/>
  <c r="E897" i="3"/>
  <c r="E896" i="3"/>
  <c r="E33" i="3"/>
  <c r="E32" i="3"/>
  <c r="E441" i="2"/>
  <c r="E588" i="2"/>
  <c r="E149" i="3"/>
  <c r="E148" i="3"/>
  <c r="E247" i="3"/>
  <c r="E246" i="3"/>
  <c r="E353" i="3"/>
  <c r="E352" i="3"/>
  <c r="E391" i="3"/>
  <c r="E390" i="3"/>
  <c r="E497" i="3"/>
  <c r="E496" i="3"/>
  <c r="E535" i="3"/>
  <c r="E534" i="3"/>
  <c r="E641" i="3"/>
  <c r="E640" i="3"/>
  <c r="E679" i="3"/>
  <c r="E678" i="3"/>
  <c r="E751" i="3"/>
  <c r="E750" i="3"/>
  <c r="E823" i="3"/>
  <c r="E822" i="3"/>
  <c r="E56" i="7"/>
  <c r="E55" i="7"/>
  <c r="E78" i="8"/>
  <c r="E77" i="8"/>
  <c r="E352" i="7"/>
  <c r="E353" i="7"/>
  <c r="E455" i="7"/>
  <c r="E454" i="7"/>
  <c r="E486" i="7"/>
  <c r="E487" i="7"/>
  <c r="E505" i="7"/>
  <c r="E504" i="7"/>
  <c r="E599" i="7"/>
  <c r="E598" i="7"/>
  <c r="E630" i="7"/>
  <c r="E631" i="7"/>
  <c r="E252" i="8"/>
  <c r="E251" i="8"/>
  <c r="F1048" i="10"/>
  <c r="F1047" i="10"/>
  <c r="E47" i="8"/>
  <c r="E46" i="8"/>
  <c r="E324" i="8"/>
  <c r="E323" i="8"/>
  <c r="E392" i="2"/>
  <c r="E417" i="2"/>
  <c r="E431" i="2"/>
  <c r="E461" i="2"/>
  <c r="E470" i="2"/>
  <c r="E500" i="2"/>
  <c r="E525" i="2"/>
  <c r="E539" i="2"/>
  <c r="E569" i="2"/>
  <c r="E578" i="2"/>
  <c r="E608" i="2"/>
  <c r="E633" i="2"/>
  <c r="E647" i="2"/>
  <c r="E677" i="2"/>
  <c r="E686" i="2"/>
  <c r="E716" i="2"/>
  <c r="E88" i="3"/>
  <c r="E111" i="3"/>
  <c r="E126" i="3"/>
  <c r="E131" i="3"/>
  <c r="E160" i="3"/>
  <c r="E183" i="3"/>
  <c r="E198" i="3"/>
  <c r="E203" i="3"/>
  <c r="E234" i="3"/>
  <c r="E268" i="3"/>
  <c r="E306" i="3"/>
  <c r="E340" i="3"/>
  <c r="E378" i="3"/>
  <c r="E412" i="3"/>
  <c r="E450" i="3"/>
  <c r="E484" i="3"/>
  <c r="E522" i="3"/>
  <c r="E556" i="3"/>
  <c r="E594" i="3"/>
  <c r="E628" i="3"/>
  <c r="E666" i="3"/>
  <c r="E700" i="3"/>
  <c r="E738" i="3"/>
  <c r="E772" i="3"/>
  <c r="E810" i="3"/>
  <c r="E844" i="3"/>
  <c r="E28" i="5"/>
  <c r="E41" i="7"/>
  <c r="E40" i="7"/>
  <c r="E51" i="7"/>
  <c r="E450" i="7"/>
  <c r="E451" i="7"/>
  <c r="E594" i="7"/>
  <c r="E595" i="7"/>
  <c r="E11" i="2"/>
  <c r="E17" i="2"/>
  <c r="E23" i="2"/>
  <c r="E29" i="2"/>
  <c r="E35" i="2"/>
  <c r="E41" i="2"/>
  <c r="E47" i="2"/>
  <c r="E53" i="2"/>
  <c r="E59" i="2"/>
  <c r="E65" i="2"/>
  <c r="E83" i="2"/>
  <c r="E101" i="2"/>
  <c r="E119" i="2"/>
  <c r="E137" i="2"/>
  <c r="E155" i="2"/>
  <c r="E173" i="2"/>
  <c r="E194" i="2"/>
  <c r="E219" i="2"/>
  <c r="E233" i="2"/>
  <c r="E263" i="2"/>
  <c r="E272" i="2"/>
  <c r="E302" i="2"/>
  <c r="E327" i="2"/>
  <c r="E341" i="2"/>
  <c r="E371" i="2"/>
  <c r="E380" i="2"/>
  <c r="E410" i="2"/>
  <c r="E435" i="2"/>
  <c r="E449" i="2"/>
  <c r="E479" i="2"/>
  <c r="E488" i="2"/>
  <c r="E518" i="2"/>
  <c r="E543" i="2"/>
  <c r="E557" i="2"/>
  <c r="E587" i="2"/>
  <c r="E596" i="2"/>
  <c r="E626" i="2"/>
  <c r="E651" i="2"/>
  <c r="E665" i="2"/>
  <c r="E695" i="2"/>
  <c r="E704" i="2"/>
  <c r="E734" i="2"/>
  <c r="E6" i="3"/>
  <c r="E19" i="3"/>
  <c r="E24" i="3"/>
  <c r="E37" i="3"/>
  <c r="E42" i="3"/>
  <c r="E55" i="3"/>
  <c r="E60" i="3"/>
  <c r="E231" i="3"/>
  <c r="E303" i="3"/>
  <c r="E375" i="3"/>
  <c r="E447" i="3"/>
  <c r="E519" i="3"/>
  <c r="E591" i="3"/>
  <c r="E663" i="3"/>
  <c r="E735" i="3"/>
  <c r="E807" i="3"/>
  <c r="E548" i="8"/>
  <c r="E547" i="8"/>
  <c r="E582" i="8"/>
  <c r="E583" i="8"/>
  <c r="E617" i="8"/>
  <c r="E616" i="8"/>
  <c r="E10" i="2"/>
  <c r="E16" i="2"/>
  <c r="E22" i="2"/>
  <c r="E28" i="2"/>
  <c r="E34" i="2"/>
  <c r="E40" i="2"/>
  <c r="E46" i="2"/>
  <c r="E52" i="2"/>
  <c r="E58" i="2"/>
  <c r="E64" i="2"/>
  <c r="E80" i="2"/>
  <c r="E98" i="2"/>
  <c r="E116" i="2"/>
  <c r="E134" i="2"/>
  <c r="E152" i="2"/>
  <c r="E170" i="2"/>
  <c r="E182" i="2"/>
  <c r="E212" i="2"/>
  <c r="E237" i="2"/>
  <c r="E251" i="2"/>
  <c r="E281" i="2"/>
  <c r="E290" i="2"/>
  <c r="E320" i="2"/>
  <c r="E345" i="2"/>
  <c r="E359" i="2"/>
  <c r="E389" i="2"/>
  <c r="E398" i="2"/>
  <c r="E428" i="2"/>
  <c r="E453" i="2"/>
  <c r="E467" i="2"/>
  <c r="E497" i="2"/>
  <c r="E506" i="2"/>
  <c r="E536" i="2"/>
  <c r="E561" i="2"/>
  <c r="E575" i="2"/>
  <c r="E605" i="2"/>
  <c r="E614" i="2"/>
  <c r="E644" i="2"/>
  <c r="E669" i="2"/>
  <c r="E683" i="2"/>
  <c r="E713" i="2"/>
  <c r="E722" i="2"/>
  <c r="E69" i="3"/>
  <c r="E75" i="3"/>
  <c r="E83" i="3"/>
  <c r="E135" i="3"/>
  <c r="E155" i="3"/>
  <c r="E207" i="3"/>
  <c r="E244" i="3"/>
  <c r="E372" i="7"/>
  <c r="E373" i="7"/>
  <c r="E433" i="7"/>
  <c r="E432" i="7"/>
  <c r="E527" i="7"/>
  <c r="E526" i="7"/>
  <c r="E558" i="7"/>
  <c r="E559" i="7"/>
  <c r="E577" i="7"/>
  <c r="E576" i="7"/>
  <c r="E396" i="8"/>
  <c r="E395" i="8"/>
  <c r="E15" i="2"/>
  <c r="E21" i="2"/>
  <c r="E27" i="2"/>
  <c r="E33" i="2"/>
  <c r="E39" i="2"/>
  <c r="E45" i="2"/>
  <c r="E51" i="2"/>
  <c r="E57" i="2"/>
  <c r="E63" i="2"/>
  <c r="E77" i="2"/>
  <c r="E95" i="2"/>
  <c r="E113" i="2"/>
  <c r="E131" i="2"/>
  <c r="E149" i="2"/>
  <c r="E167" i="2"/>
  <c r="E191" i="2"/>
  <c r="E200" i="2"/>
  <c r="E230" i="2"/>
  <c r="E255" i="2"/>
  <c r="E269" i="2"/>
  <c r="E299" i="2"/>
  <c r="E308" i="2"/>
  <c r="E338" i="2"/>
  <c r="E363" i="2"/>
  <c r="E377" i="2"/>
  <c r="E407" i="2"/>
  <c r="E416" i="2"/>
  <c r="E446" i="2"/>
  <c r="E471" i="2"/>
  <c r="E485" i="2"/>
  <c r="E515" i="2"/>
  <c r="E524" i="2"/>
  <c r="E554" i="2"/>
  <c r="E579" i="2"/>
  <c r="E593" i="2"/>
  <c r="E623" i="2"/>
  <c r="E632" i="2"/>
  <c r="E662" i="2"/>
  <c r="E687" i="2"/>
  <c r="E701" i="2"/>
  <c r="E731" i="2"/>
  <c r="E702" i="3"/>
  <c r="E711" i="3"/>
  <c r="E736" i="3"/>
  <c r="E774" i="3"/>
  <c r="E783" i="3"/>
  <c r="E808" i="3"/>
  <c r="E846" i="3"/>
  <c r="E855" i="3"/>
  <c r="E522" i="7"/>
  <c r="E523" i="7"/>
  <c r="E150" i="8"/>
  <c r="E149" i="8"/>
  <c r="F63" i="10"/>
  <c r="F62" i="10"/>
  <c r="E366" i="7"/>
  <c r="E367" i="7"/>
  <c r="E388" i="7"/>
  <c r="E389" i="7"/>
  <c r="E408" i="7"/>
  <c r="E409" i="7"/>
  <c r="E465" i="7"/>
  <c r="E464" i="7"/>
  <c r="E481" i="7"/>
  <c r="E480" i="7"/>
  <c r="E537" i="7"/>
  <c r="E536" i="7"/>
  <c r="E553" i="7"/>
  <c r="E552" i="7"/>
  <c r="E609" i="7"/>
  <c r="E608" i="7"/>
  <c r="E625" i="7"/>
  <c r="E624" i="7"/>
  <c r="E70" i="8"/>
  <c r="E69" i="8"/>
  <c r="E294" i="8"/>
  <c r="E293" i="8"/>
  <c r="E444" i="8"/>
  <c r="E443" i="8"/>
  <c r="E502" i="8"/>
  <c r="E501" i="8"/>
  <c r="E622" i="8"/>
  <c r="E621" i="8"/>
  <c r="F750" i="10"/>
  <c r="F749" i="10"/>
  <c r="E74" i="3"/>
  <c r="E441" i="7"/>
  <c r="E440" i="7"/>
  <c r="E513" i="7"/>
  <c r="E512" i="7"/>
  <c r="E585" i="7"/>
  <c r="E584" i="7"/>
  <c r="E100" i="8"/>
  <c r="E99" i="8"/>
  <c r="E140" i="8"/>
  <c r="E139" i="8"/>
  <c r="E222" i="8"/>
  <c r="E221" i="8"/>
  <c r="E534" i="8"/>
  <c r="E533" i="8"/>
  <c r="F700" i="10"/>
  <c r="F699" i="10"/>
  <c r="E402" i="7"/>
  <c r="E403" i="7"/>
  <c r="E424" i="7"/>
  <c r="E425" i="7"/>
  <c r="E467" i="7"/>
  <c r="E466" i="7"/>
  <c r="E539" i="7"/>
  <c r="E538" i="7"/>
  <c r="E611" i="7"/>
  <c r="E610" i="7"/>
  <c r="E54" i="8"/>
  <c r="E53" i="8"/>
  <c r="E375" i="8"/>
  <c r="E376" i="8"/>
  <c r="E430" i="8"/>
  <c r="E429" i="8"/>
  <c r="F34" i="10"/>
  <c r="F33" i="10"/>
  <c r="F440" i="10"/>
  <c r="F439" i="10"/>
  <c r="F502" i="10"/>
  <c r="F501" i="10"/>
  <c r="F512" i="10"/>
  <c r="F511" i="10"/>
  <c r="F574" i="10"/>
  <c r="F573" i="10"/>
  <c r="F584" i="10"/>
  <c r="F583" i="10"/>
  <c r="E185" i="2"/>
  <c r="E203" i="2"/>
  <c r="E221" i="2"/>
  <c r="E239" i="2"/>
  <c r="E257" i="2"/>
  <c r="E275" i="2"/>
  <c r="E293" i="2"/>
  <c r="E311" i="2"/>
  <c r="E329" i="2"/>
  <c r="E347" i="2"/>
  <c r="E365" i="2"/>
  <c r="E383" i="2"/>
  <c r="E401" i="2"/>
  <c r="E419" i="2"/>
  <c r="E437" i="2"/>
  <c r="E455" i="2"/>
  <c r="E473" i="2"/>
  <c r="E491" i="2"/>
  <c r="E509" i="2"/>
  <c r="E527" i="2"/>
  <c r="E545" i="2"/>
  <c r="E563" i="2"/>
  <c r="E581" i="2"/>
  <c r="E599" i="2"/>
  <c r="E617" i="2"/>
  <c r="E635" i="2"/>
  <c r="E653" i="2"/>
  <c r="E671" i="2"/>
  <c r="E689" i="2"/>
  <c r="E707" i="2"/>
  <c r="E725" i="2"/>
  <c r="E12" i="3"/>
  <c r="E30" i="3"/>
  <c r="E48" i="3"/>
  <c r="E66" i="3"/>
  <c r="E861" i="3"/>
  <c r="E860" i="3"/>
  <c r="E868" i="3"/>
  <c r="E876" i="3"/>
  <c r="E885" i="3"/>
  <c r="E884" i="3"/>
  <c r="E892" i="3"/>
  <c r="E900" i="3"/>
  <c r="E909" i="3"/>
  <c r="E908" i="3"/>
  <c r="E7" i="5"/>
  <c r="E12" i="5"/>
  <c r="E25" i="5"/>
  <c r="E30" i="5"/>
  <c r="E4" i="7"/>
  <c r="E3" i="7"/>
  <c r="F3" i="7" s="1"/>
  <c r="E44" i="7"/>
  <c r="E82" i="8"/>
  <c r="E81" i="8"/>
  <c r="E172" i="8"/>
  <c r="E171" i="8"/>
  <c r="E212" i="8"/>
  <c r="E211" i="8"/>
  <c r="F404" i="10"/>
  <c r="F403" i="10"/>
  <c r="E15" i="5"/>
  <c r="E33" i="5"/>
  <c r="E376" i="7"/>
  <c r="E377" i="7"/>
  <c r="E412" i="7"/>
  <c r="E413" i="7"/>
  <c r="E426" i="7"/>
  <c r="E427" i="7"/>
  <c r="E431" i="7"/>
  <c r="E430" i="7"/>
  <c r="E462" i="7"/>
  <c r="E463" i="7"/>
  <c r="E498" i="7"/>
  <c r="E499" i="7"/>
  <c r="E503" i="7"/>
  <c r="E502" i="7"/>
  <c r="E534" i="7"/>
  <c r="E535" i="7"/>
  <c r="E570" i="7"/>
  <c r="E571" i="7"/>
  <c r="E575" i="7"/>
  <c r="E574" i="7"/>
  <c r="E606" i="7"/>
  <c r="E607" i="7"/>
  <c r="E262" i="8"/>
  <c r="E261" i="8"/>
  <c r="E366" i="8"/>
  <c r="E365" i="8"/>
  <c r="F430" i="10"/>
  <c r="F429" i="10"/>
  <c r="F492" i="10"/>
  <c r="F491" i="10"/>
  <c r="F564" i="10"/>
  <c r="F563" i="10"/>
  <c r="F908" i="10"/>
  <c r="F907" i="10"/>
  <c r="F1192" i="10"/>
  <c r="F1191" i="10"/>
  <c r="E35" i="5"/>
  <c r="E39" i="5"/>
  <c r="E41" i="5"/>
  <c r="E45" i="5"/>
  <c r="E47" i="5"/>
  <c r="E51" i="5"/>
  <c r="E457" i="7"/>
  <c r="E456" i="7"/>
  <c r="E489" i="7"/>
  <c r="E488" i="7"/>
  <c r="E529" i="7"/>
  <c r="E528" i="7"/>
  <c r="E561" i="7"/>
  <c r="E560" i="7"/>
  <c r="E601" i="7"/>
  <c r="E600" i="7"/>
  <c r="E633" i="7"/>
  <c r="E632" i="7"/>
  <c r="E6" i="8"/>
  <c r="E5" i="8"/>
  <c r="E41" i="8"/>
  <c r="E40" i="8"/>
  <c r="E114" i="8"/>
  <c r="E113" i="8"/>
  <c r="E136" i="8"/>
  <c r="E135" i="8"/>
  <c r="E186" i="8"/>
  <c r="E185" i="8"/>
  <c r="E208" i="8"/>
  <c r="E207" i="8"/>
  <c r="E231" i="8"/>
  <c r="E232" i="8"/>
  <c r="E334" i="8"/>
  <c r="E333" i="8"/>
  <c r="E462" i="8"/>
  <c r="E461" i="8"/>
  <c r="E516" i="8"/>
  <c r="E515" i="8"/>
  <c r="E78" i="3"/>
  <c r="E9" i="5"/>
  <c r="E27" i="5"/>
  <c r="E5" i="7"/>
  <c r="E7" i="7"/>
  <c r="E11" i="7"/>
  <c r="E13" i="7"/>
  <c r="E17" i="7"/>
  <c r="E19" i="7"/>
  <c r="E23" i="7"/>
  <c r="E25" i="7"/>
  <c r="E37" i="7"/>
  <c r="E361" i="7"/>
  <c r="E364" i="7"/>
  <c r="E365" i="7"/>
  <c r="E397" i="7"/>
  <c r="E400" i="7"/>
  <c r="E401" i="7"/>
  <c r="E438" i="7"/>
  <c r="E439" i="7"/>
  <c r="E442" i="7"/>
  <c r="E474" i="7"/>
  <c r="E475" i="7"/>
  <c r="E479" i="7"/>
  <c r="E478" i="7"/>
  <c r="E510" i="7"/>
  <c r="E511" i="7"/>
  <c r="E514" i="7"/>
  <c r="E546" i="7"/>
  <c r="E547" i="7"/>
  <c r="E551" i="7"/>
  <c r="E550" i="7"/>
  <c r="E582" i="7"/>
  <c r="E583" i="7"/>
  <c r="E586" i="7"/>
  <c r="E618" i="7"/>
  <c r="E619" i="7"/>
  <c r="E623" i="7"/>
  <c r="E622" i="7"/>
  <c r="E303" i="8"/>
  <c r="E304" i="8"/>
  <c r="E406" i="8"/>
  <c r="E405" i="8"/>
  <c r="E552" i="8"/>
  <c r="E551" i="8"/>
  <c r="E3" i="8"/>
  <c r="F3" i="8" s="1"/>
  <c r="E88" i="8"/>
  <c r="E87" i="8"/>
  <c r="E124" i="8"/>
  <c r="E123" i="8"/>
  <c r="E160" i="8"/>
  <c r="E159" i="8"/>
  <c r="E196" i="8"/>
  <c r="E195" i="8"/>
  <c r="E576" i="8"/>
  <c r="E575" i="8"/>
  <c r="F39" i="10"/>
  <c r="F38" i="10"/>
  <c r="F396" i="10"/>
  <c r="F395" i="10"/>
  <c r="F478" i="10"/>
  <c r="F477" i="10"/>
  <c r="F488" i="10"/>
  <c r="F487" i="10"/>
  <c r="F550" i="10"/>
  <c r="F549" i="10"/>
  <c r="F560" i="10"/>
  <c r="F559" i="10"/>
  <c r="F622" i="10"/>
  <c r="F621" i="10"/>
  <c r="F632" i="10"/>
  <c r="F631" i="10"/>
  <c r="F730" i="10"/>
  <c r="F729" i="10"/>
  <c r="E8" i="8"/>
  <c r="E29" i="8"/>
  <c r="E276" i="8"/>
  <c r="E275" i="8"/>
  <c r="E348" i="8"/>
  <c r="E347" i="8"/>
  <c r="E420" i="8"/>
  <c r="E419" i="8"/>
  <c r="E492" i="8"/>
  <c r="E491" i="8"/>
  <c r="E597" i="8"/>
  <c r="F76" i="10"/>
  <c r="F77" i="10"/>
  <c r="F392" i="10"/>
  <c r="F391" i="10"/>
  <c r="F416" i="10"/>
  <c r="F415" i="10"/>
  <c r="F468" i="10"/>
  <c r="F467" i="10"/>
  <c r="F540" i="10"/>
  <c r="F539" i="10"/>
  <c r="F612" i="10"/>
  <c r="F611" i="10"/>
  <c r="F776" i="10"/>
  <c r="F775" i="10"/>
  <c r="E14" i="11"/>
  <c r="E13" i="11"/>
  <c r="E27" i="8"/>
  <c r="E64" i="8"/>
  <c r="E76" i="8"/>
  <c r="E101" i="8"/>
  <c r="E112" i="8"/>
  <c r="E111" i="8"/>
  <c r="E137" i="8"/>
  <c r="E148" i="8"/>
  <c r="E147" i="8"/>
  <c r="E173" i="8"/>
  <c r="E184" i="8"/>
  <c r="E183" i="8"/>
  <c r="E209" i="8"/>
  <c r="E220" i="8"/>
  <c r="E219" i="8"/>
  <c r="E245" i="8"/>
  <c r="E256" i="8"/>
  <c r="E285" i="8"/>
  <c r="E317" i="8"/>
  <c r="E328" i="8"/>
  <c r="E357" i="8"/>
  <c r="E389" i="8"/>
  <c r="E400" i="8"/>
  <c r="E437" i="8"/>
  <c r="E477" i="8"/>
  <c r="E509" i="8"/>
  <c r="E568" i="8"/>
  <c r="F454" i="10"/>
  <c r="F453" i="10"/>
  <c r="F464" i="10"/>
  <c r="F463" i="10"/>
  <c r="F526" i="10"/>
  <c r="F525" i="10"/>
  <c r="F536" i="10"/>
  <c r="F535" i="10"/>
  <c r="F598" i="10"/>
  <c r="F597" i="10"/>
  <c r="F608" i="10"/>
  <c r="F607" i="10"/>
  <c r="F874" i="10"/>
  <c r="F873" i="10"/>
  <c r="F1144" i="10"/>
  <c r="F1143" i="10"/>
  <c r="F1158" i="10"/>
  <c r="F1157" i="10"/>
  <c r="E42" i="7"/>
  <c r="E351" i="7"/>
  <c r="E363" i="7"/>
  <c r="E375" i="7"/>
  <c r="E387" i="7"/>
  <c r="E399" i="7"/>
  <c r="E411" i="7"/>
  <c r="E423" i="7"/>
  <c r="E11" i="8"/>
  <c r="E44" i="8"/>
  <c r="E67" i="8"/>
  <c r="E79" i="8"/>
  <c r="E115" i="8"/>
  <c r="E151" i="8"/>
  <c r="E187" i="8"/>
  <c r="E223" i="8"/>
  <c r="E228" i="8"/>
  <c r="E227" i="8"/>
  <c r="E295" i="8"/>
  <c r="E300" i="8"/>
  <c r="E299" i="8"/>
  <c r="E367" i="8"/>
  <c r="E372" i="8"/>
  <c r="E371" i="8"/>
  <c r="E468" i="8"/>
  <c r="E467" i="8"/>
  <c r="E643" i="8"/>
  <c r="E642" i="8"/>
  <c r="F56" i="10"/>
  <c r="F444" i="10"/>
  <c r="F443" i="10"/>
  <c r="F516" i="10"/>
  <c r="F515" i="10"/>
  <c r="F588" i="10"/>
  <c r="F587" i="10"/>
  <c r="F1000" i="10"/>
  <c r="F999" i="10"/>
  <c r="F1014" i="10"/>
  <c r="F1013" i="10"/>
  <c r="F1052" i="10"/>
  <c r="F1051" i="10"/>
  <c r="E588" i="8"/>
  <c r="E587" i="8"/>
  <c r="E612" i="8"/>
  <c r="E611" i="8"/>
  <c r="F93" i="10"/>
  <c r="F92" i="10"/>
  <c r="F114" i="10"/>
  <c r="F113" i="10"/>
  <c r="F138" i="10"/>
  <c r="F137" i="10"/>
  <c r="F162" i="10"/>
  <c r="F161" i="10"/>
  <c r="F186" i="10"/>
  <c r="F185" i="10"/>
  <c r="F210" i="10"/>
  <c r="F209" i="10"/>
  <c r="F234" i="10"/>
  <c r="F233" i="10"/>
  <c r="F258" i="10"/>
  <c r="F257" i="10"/>
  <c r="F282" i="10"/>
  <c r="F281" i="10"/>
  <c r="F306" i="10"/>
  <c r="F305" i="10"/>
  <c r="F330" i="10"/>
  <c r="F329" i="10"/>
  <c r="F354" i="10"/>
  <c r="F353" i="10"/>
  <c r="F378" i="10"/>
  <c r="F377" i="10"/>
  <c r="F764" i="10"/>
  <c r="F763" i="10"/>
  <c r="F856" i="10"/>
  <c r="F855" i="10"/>
  <c r="F870" i="10"/>
  <c r="F869" i="10"/>
  <c r="F904" i="10"/>
  <c r="F903" i="10"/>
  <c r="E20" i="8"/>
  <c r="E38" i="8"/>
  <c r="E56" i="8"/>
  <c r="E235" i="8"/>
  <c r="E259" i="8"/>
  <c r="E283" i="8"/>
  <c r="E307" i="8"/>
  <c r="E331" i="8"/>
  <c r="E355" i="8"/>
  <c r="E379" i="8"/>
  <c r="E403" i="8"/>
  <c r="E427" i="8"/>
  <c r="E451" i="8"/>
  <c r="E475" i="8"/>
  <c r="E499" i="8"/>
  <c r="E523" i="8"/>
  <c r="E594" i="8"/>
  <c r="E604" i="8"/>
  <c r="E633" i="8"/>
  <c r="F22" i="10"/>
  <c r="F107" i="10"/>
  <c r="F117" i="10"/>
  <c r="F131" i="10"/>
  <c r="F141" i="10"/>
  <c r="F155" i="10"/>
  <c r="F165" i="10"/>
  <c r="F179" i="10"/>
  <c r="F189" i="10"/>
  <c r="F203" i="10"/>
  <c r="F213" i="10"/>
  <c r="F227" i="10"/>
  <c r="F237" i="10"/>
  <c r="F251" i="10"/>
  <c r="F261" i="10"/>
  <c r="F275" i="10"/>
  <c r="F285" i="10"/>
  <c r="F299" i="10"/>
  <c r="F309" i="10"/>
  <c r="F323" i="10"/>
  <c r="F333" i="10"/>
  <c r="F347" i="10"/>
  <c r="F357" i="10"/>
  <c r="F371" i="10"/>
  <c r="F381" i="10"/>
  <c r="F406" i="10"/>
  <c r="F405" i="10"/>
  <c r="F417" i="10"/>
  <c r="F431" i="10"/>
  <c r="F712" i="10"/>
  <c r="F711" i="10"/>
  <c r="F726" i="10"/>
  <c r="F725" i="10"/>
  <c r="F760" i="10"/>
  <c r="F759" i="10"/>
  <c r="F1132" i="10"/>
  <c r="F1131" i="10"/>
  <c r="F1182" i="10"/>
  <c r="F1181" i="10"/>
  <c r="F1208" i="10"/>
  <c r="F1207" i="10"/>
  <c r="E436" i="8"/>
  <c r="E460" i="8"/>
  <c r="E484" i="8"/>
  <c r="E508" i="8"/>
  <c r="E532" i="8"/>
  <c r="E624" i="8"/>
  <c r="E623" i="8"/>
  <c r="E631" i="8"/>
  <c r="F5" i="10"/>
  <c r="F70" i="10"/>
  <c r="F69" i="10"/>
  <c r="F428" i="10"/>
  <c r="F427" i="10"/>
  <c r="F988" i="10"/>
  <c r="F987" i="10"/>
  <c r="F1038" i="10"/>
  <c r="F1037" i="10"/>
  <c r="F1064" i="10"/>
  <c r="F1063" i="10"/>
  <c r="F1162" i="10"/>
  <c r="F1161" i="10"/>
  <c r="E8" i="11"/>
  <c r="E7" i="11"/>
  <c r="E543" i="8"/>
  <c r="E544" i="8"/>
  <c r="F9" i="10"/>
  <c r="F40" i="10"/>
  <c r="F41" i="10"/>
  <c r="F58" i="10"/>
  <c r="F94" i="10"/>
  <c r="F126" i="10"/>
  <c r="F125" i="10"/>
  <c r="F150" i="10"/>
  <c r="F149" i="10"/>
  <c r="F174" i="10"/>
  <c r="F173" i="10"/>
  <c r="F198" i="10"/>
  <c r="F197" i="10"/>
  <c r="F222" i="10"/>
  <c r="F221" i="10"/>
  <c r="F246" i="10"/>
  <c r="F245" i="10"/>
  <c r="F270" i="10"/>
  <c r="F269" i="10"/>
  <c r="F294" i="10"/>
  <c r="F293" i="10"/>
  <c r="F318" i="10"/>
  <c r="F317" i="10"/>
  <c r="F342" i="10"/>
  <c r="F341" i="10"/>
  <c r="F366" i="10"/>
  <c r="F365" i="10"/>
  <c r="F420" i="10"/>
  <c r="F419" i="10"/>
  <c r="F844" i="10"/>
  <c r="F843" i="10"/>
  <c r="F894" i="10"/>
  <c r="F893" i="10"/>
  <c r="F920" i="10"/>
  <c r="F919" i="10"/>
  <c r="F1018" i="10"/>
  <c r="F1017" i="10"/>
  <c r="F1196" i="10"/>
  <c r="F1195" i="10"/>
  <c r="F99" i="10"/>
  <c r="F658" i="10"/>
  <c r="F657" i="10"/>
  <c r="F688" i="10"/>
  <c r="F687" i="10"/>
  <c r="F772" i="10"/>
  <c r="F771" i="10"/>
  <c r="F802" i="10"/>
  <c r="F801" i="10"/>
  <c r="F832" i="10"/>
  <c r="F831" i="10"/>
  <c r="F916" i="10"/>
  <c r="F915" i="10"/>
  <c r="F946" i="10"/>
  <c r="F945" i="10"/>
  <c r="F976" i="10"/>
  <c r="F975" i="10"/>
  <c r="F1060" i="10"/>
  <c r="F1059" i="10"/>
  <c r="F1090" i="10"/>
  <c r="F1089" i="10"/>
  <c r="F1120" i="10"/>
  <c r="F1119" i="10"/>
  <c r="F1204" i="10"/>
  <c r="F1203" i="10"/>
  <c r="E66" i="11"/>
  <c r="E96" i="11"/>
  <c r="E564" i="8"/>
  <c r="E563" i="8"/>
  <c r="E600" i="8"/>
  <c r="E599" i="8"/>
  <c r="E636" i="8"/>
  <c r="E635" i="8"/>
  <c r="F27" i="10"/>
  <c r="F75" i="10"/>
  <c r="F74" i="10"/>
  <c r="F98" i="10"/>
  <c r="F115" i="10"/>
  <c r="F127" i="10"/>
  <c r="F139" i="10"/>
  <c r="F151" i="10"/>
  <c r="F163" i="10"/>
  <c r="F175" i="10"/>
  <c r="F187" i="10"/>
  <c r="F199" i="10"/>
  <c r="F211" i="10"/>
  <c r="F223" i="10"/>
  <c r="F235" i="10"/>
  <c r="F247" i="10"/>
  <c r="F259" i="10"/>
  <c r="F271" i="10"/>
  <c r="F283" i="10"/>
  <c r="F295" i="10"/>
  <c r="F307" i="10"/>
  <c r="F319" i="10"/>
  <c r="F331" i="10"/>
  <c r="F343" i="10"/>
  <c r="F355" i="10"/>
  <c r="F367" i="10"/>
  <c r="F379" i="10"/>
  <c r="F653" i="10"/>
  <c r="F691" i="10"/>
  <c r="F797" i="10"/>
  <c r="F835" i="10"/>
  <c r="F941" i="10"/>
  <c r="F979" i="10"/>
  <c r="F1085" i="10"/>
  <c r="F1123" i="10"/>
  <c r="F452" i="10"/>
  <c r="F451" i="10"/>
  <c r="F476" i="10"/>
  <c r="F475" i="10"/>
  <c r="F500" i="10"/>
  <c r="F499" i="10"/>
  <c r="F524" i="10"/>
  <c r="F523" i="10"/>
  <c r="F548" i="10"/>
  <c r="F547" i="10"/>
  <c r="F572" i="10"/>
  <c r="F571" i="10"/>
  <c r="F596" i="10"/>
  <c r="F595" i="10"/>
  <c r="F620" i="10"/>
  <c r="F619" i="10"/>
  <c r="F640" i="10"/>
  <c r="F639" i="10"/>
  <c r="F678" i="10"/>
  <c r="F677" i="10"/>
  <c r="F704" i="10"/>
  <c r="F703" i="10"/>
  <c r="F784" i="10"/>
  <c r="F783" i="10"/>
  <c r="F822" i="10"/>
  <c r="F821" i="10"/>
  <c r="F848" i="10"/>
  <c r="F847" i="10"/>
  <c r="F928" i="10"/>
  <c r="F927" i="10"/>
  <c r="F966" i="10"/>
  <c r="F965" i="10"/>
  <c r="F992" i="10"/>
  <c r="F991" i="10"/>
  <c r="F1072" i="10"/>
  <c r="F1071" i="10"/>
  <c r="F1110" i="10"/>
  <c r="F1109" i="10"/>
  <c r="F1136" i="10"/>
  <c r="F1135" i="10"/>
  <c r="F1216" i="10"/>
  <c r="F1215" i="10"/>
  <c r="F652" i="10"/>
  <c r="F651" i="10"/>
  <c r="F724" i="10"/>
  <c r="F723" i="10"/>
  <c r="F796" i="10"/>
  <c r="F795" i="10"/>
  <c r="F868" i="10"/>
  <c r="F867" i="10"/>
  <c r="F940" i="10"/>
  <c r="F939" i="10"/>
  <c r="F1012" i="10"/>
  <c r="F1011" i="10"/>
  <c r="F1084" i="10"/>
  <c r="F1083" i="10"/>
  <c r="F1156" i="10"/>
  <c r="F1155" i="10"/>
  <c r="F389" i="10"/>
  <c r="F401" i="10"/>
  <c r="F413" i="10"/>
  <c r="F425" i="10"/>
  <c r="F437" i="10"/>
  <c r="F449" i="10"/>
  <c r="F461" i="10"/>
  <c r="F473" i="10"/>
  <c r="F485" i="10"/>
  <c r="F497" i="10"/>
  <c r="F509" i="10"/>
  <c r="F521" i="10"/>
  <c r="F533" i="10"/>
  <c r="F545" i="10"/>
  <c r="F557" i="10"/>
  <c r="F569" i="10"/>
  <c r="F581" i="10"/>
  <c r="F593" i="10"/>
  <c r="F605" i="10"/>
  <c r="F617" i="10"/>
  <c r="F629" i="10"/>
  <c r="F643" i="10"/>
  <c r="F664" i="10"/>
  <c r="F663" i="10"/>
  <c r="F669" i="10"/>
  <c r="F689" i="10"/>
  <c r="F715" i="10"/>
  <c r="F736" i="10"/>
  <c r="F735" i="10"/>
  <c r="F741" i="10"/>
  <c r="F761" i="10"/>
  <c r="F787" i="10"/>
  <c r="F808" i="10"/>
  <c r="F807" i="10"/>
  <c r="F813" i="10"/>
  <c r="F833" i="10"/>
  <c r="F859" i="10"/>
  <c r="F880" i="10"/>
  <c r="F879" i="10"/>
  <c r="F885" i="10"/>
  <c r="F905" i="10"/>
  <c r="F931" i="10"/>
  <c r="F952" i="10"/>
  <c r="F951" i="10"/>
  <c r="F957" i="10"/>
  <c r="F977" i="10"/>
  <c r="F1003" i="10"/>
  <c r="F1024" i="10"/>
  <c r="F1023" i="10"/>
  <c r="F1029" i="10"/>
  <c r="F1049" i="10"/>
  <c r="F1075" i="10"/>
  <c r="F1096" i="10"/>
  <c r="F1095" i="10"/>
  <c r="F1101" i="10"/>
  <c r="F1121" i="10"/>
  <c r="F1147" i="10"/>
  <c r="F1168" i="10"/>
  <c r="F1167" i="10"/>
  <c r="F1173" i="10"/>
  <c r="F1193" i="10"/>
  <c r="F1219" i="10"/>
  <c r="F87" i="10"/>
  <c r="F103" i="10"/>
  <c r="F111" i="10"/>
  <c r="F123" i="10"/>
  <c r="F135" i="10"/>
  <c r="F147" i="10"/>
  <c r="F159" i="10"/>
  <c r="F171" i="10"/>
  <c r="F183" i="10"/>
  <c r="F195" i="10"/>
  <c r="F207" i="10"/>
  <c r="F219" i="10"/>
  <c r="F231" i="10"/>
  <c r="F243" i="10"/>
  <c r="F255" i="10"/>
  <c r="F267" i="10"/>
  <c r="F279" i="10"/>
  <c r="F291" i="10"/>
  <c r="F303" i="10"/>
  <c r="F315" i="10"/>
  <c r="F327" i="10"/>
  <c r="F339" i="10"/>
  <c r="F351" i="10"/>
  <c r="F363" i="10"/>
  <c r="F375" i="10"/>
  <c r="F387" i="10"/>
  <c r="F399" i="10"/>
  <c r="F411" i="10"/>
  <c r="F423" i="10"/>
  <c r="F435" i="10"/>
  <c r="F447" i="10"/>
  <c r="F459" i="10"/>
  <c r="F471" i="10"/>
  <c r="F483" i="10"/>
  <c r="F495" i="10"/>
  <c r="F507" i="10"/>
  <c r="F519" i="10"/>
  <c r="F531" i="10"/>
  <c r="F543" i="10"/>
  <c r="F555" i="10"/>
  <c r="F567" i="10"/>
  <c r="F579" i="10"/>
  <c r="F591" i="10"/>
  <c r="F603" i="10"/>
  <c r="F615" i="10"/>
  <c r="F627" i="10"/>
  <c r="F655" i="10"/>
  <c r="F676" i="10"/>
  <c r="F675" i="10"/>
  <c r="F681" i="10"/>
  <c r="F701" i="10"/>
  <c r="F727" i="10"/>
  <c r="F748" i="10"/>
  <c r="F747" i="10"/>
  <c r="F753" i="10"/>
  <c r="F773" i="10"/>
  <c r="F799" i="10"/>
  <c r="F820" i="10"/>
  <c r="F819" i="10"/>
  <c r="F825" i="10"/>
  <c r="F845" i="10"/>
  <c r="F871" i="10"/>
  <c r="F892" i="10"/>
  <c r="F891" i="10"/>
  <c r="F897" i="10"/>
  <c r="F917" i="10"/>
  <c r="F943" i="10"/>
  <c r="F964" i="10"/>
  <c r="F963" i="10"/>
  <c r="F969" i="10"/>
  <c r="F989" i="10"/>
  <c r="F1015" i="10"/>
  <c r="F1036" i="10"/>
  <c r="F1035" i="10"/>
  <c r="F1041" i="10"/>
  <c r="F1061" i="10"/>
  <c r="F1087" i="10"/>
  <c r="F1108" i="10"/>
  <c r="F1107" i="10"/>
  <c r="F1113" i="10"/>
  <c r="F1133" i="10"/>
  <c r="F1159" i="10"/>
  <c r="F1180" i="10"/>
  <c r="F1179" i="10"/>
  <c r="F1185" i="10"/>
  <c r="F1205" i="10"/>
  <c r="E42" i="11"/>
  <c r="F17" i="10"/>
  <c r="F35" i="10"/>
  <c r="F53" i="10"/>
  <c r="F71" i="10"/>
  <c r="F89" i="10"/>
  <c r="E49" i="11"/>
  <c r="E35" i="11"/>
  <c r="E89" i="11"/>
  <c r="F7" i="10"/>
  <c r="F25" i="10"/>
  <c r="F43" i="10"/>
  <c r="F61" i="10"/>
  <c r="F79" i="10"/>
  <c r="F97" i="10"/>
  <c r="E10" i="11"/>
  <c r="E19" i="11"/>
  <c r="E23" i="11"/>
  <c r="E37" i="11"/>
  <c r="E41" i="11"/>
  <c r="E55" i="11"/>
  <c r="E59" i="11"/>
  <c r="E73" i="11"/>
  <c r="E77" i="11"/>
  <c r="E91" i="11"/>
  <c r="E4" i="11"/>
  <c r="E12" i="11"/>
  <c r="E17" i="11"/>
  <c r="E101" i="11"/>
  <c r="E622" i="11"/>
  <c r="E621" i="11"/>
  <c r="E1123" i="11"/>
  <c r="E1122" i="11"/>
  <c r="E1231" i="11"/>
  <c r="E1230" i="11"/>
  <c r="E819" i="11"/>
  <c r="E820" i="11"/>
  <c r="E1072" i="11"/>
  <c r="E1071" i="11"/>
  <c r="E549" i="11"/>
  <c r="E815" i="11"/>
  <c r="E816" i="11"/>
  <c r="E843" i="11"/>
  <c r="E844" i="11"/>
  <c r="E877" i="11"/>
  <c r="E878" i="11"/>
  <c r="E545" i="11"/>
  <c r="E546" i="11"/>
  <c r="E572" i="11"/>
  <c r="E571" i="11"/>
  <c r="E604" i="11"/>
  <c r="E603" i="11"/>
  <c r="E831" i="11"/>
  <c r="E832" i="11"/>
  <c r="E835" i="11"/>
  <c r="E836" i="11"/>
  <c r="E861" i="11"/>
  <c r="E862" i="11"/>
  <c r="E895" i="11"/>
  <c r="E896" i="11"/>
  <c r="E1006" i="11"/>
  <c r="E1005" i="11"/>
  <c r="E1036" i="11"/>
  <c r="E1035" i="11"/>
  <c r="E1144" i="11"/>
  <c r="E1143" i="11"/>
  <c r="E639" i="11"/>
  <c r="E657" i="11"/>
  <c r="E675" i="11"/>
  <c r="E693" i="11"/>
  <c r="E711" i="11"/>
  <c r="E729" i="11"/>
  <c r="E747" i="11"/>
  <c r="E765" i="11"/>
  <c r="E783" i="11"/>
  <c r="E853" i="11"/>
  <c r="E854" i="11"/>
  <c r="E879" i="11"/>
  <c r="E880" i="11"/>
  <c r="E913" i="11"/>
  <c r="E914" i="11"/>
  <c r="E1135" i="11"/>
  <c r="E1134" i="11"/>
  <c r="E105" i="11"/>
  <c r="E559" i="11"/>
  <c r="E597" i="11"/>
  <c r="E828" i="11"/>
  <c r="E850" i="11"/>
  <c r="E871" i="11"/>
  <c r="E872" i="11"/>
  <c r="E897" i="11"/>
  <c r="E898" i="11"/>
  <c r="E1204" i="11"/>
  <c r="E1203" i="11"/>
  <c r="E1218" i="11"/>
  <c r="E1227" i="11"/>
  <c r="E547" i="11"/>
  <c r="E585" i="11"/>
  <c r="E594" i="11"/>
  <c r="E615" i="11"/>
  <c r="E633" i="11"/>
  <c r="E651" i="11"/>
  <c r="E669" i="11"/>
  <c r="E687" i="11"/>
  <c r="E705" i="11"/>
  <c r="E723" i="11"/>
  <c r="E741" i="11"/>
  <c r="E759" i="11"/>
  <c r="E777" i="11"/>
  <c r="E795" i="11"/>
  <c r="E841" i="11"/>
  <c r="E842" i="11"/>
  <c r="E868" i="11"/>
  <c r="E889" i="11"/>
  <c r="E890" i="11"/>
  <c r="E915" i="11"/>
  <c r="E916" i="11"/>
  <c r="E931" i="11"/>
  <c r="E932" i="11"/>
  <c r="E939" i="11"/>
  <c r="E940" i="11"/>
  <c r="E955" i="11"/>
  <c r="E956" i="11"/>
  <c r="E963" i="11"/>
  <c r="E964" i="11"/>
  <c r="E979" i="11"/>
  <c r="E980" i="11"/>
  <c r="E1042" i="11"/>
  <c r="E1041" i="11"/>
  <c r="E1054" i="11"/>
  <c r="E1053" i="11"/>
  <c r="E1195" i="11"/>
  <c r="E1194" i="11"/>
  <c r="E573" i="11"/>
  <c r="E582" i="11"/>
  <c r="E807" i="11"/>
  <c r="E808" i="11"/>
  <c r="E859" i="11"/>
  <c r="E860" i="11"/>
  <c r="E886" i="11"/>
  <c r="E907" i="11"/>
  <c r="E908" i="11"/>
  <c r="E1146" i="11"/>
  <c r="E1155" i="11"/>
  <c r="E919" i="11"/>
  <c r="E920" i="11"/>
  <c r="E943" i="11"/>
  <c r="E944" i="11"/>
  <c r="E967" i="11"/>
  <c r="E968" i="11"/>
  <c r="E1000" i="11"/>
  <c r="E999" i="11"/>
  <c r="E1018" i="11"/>
  <c r="E1017" i="11"/>
  <c r="E805" i="11"/>
  <c r="E806" i="11"/>
  <c r="E817" i="11"/>
  <c r="E818" i="11"/>
  <c r="E829" i="11"/>
  <c r="E830" i="11"/>
  <c r="E847" i="11"/>
  <c r="E848" i="11"/>
  <c r="E865" i="11"/>
  <c r="E866" i="11"/>
  <c r="E883" i="11"/>
  <c r="E884" i="11"/>
  <c r="E901" i="11"/>
  <c r="E902" i="11"/>
  <c r="E1095" i="11"/>
  <c r="E1206" i="11"/>
  <c r="E1215" i="11"/>
  <c r="E1011" i="11"/>
  <c r="E1074" i="11"/>
  <c r="E1083" i="11"/>
  <c r="E1132" i="11"/>
  <c r="E1131" i="11"/>
  <c r="E917" i="11"/>
  <c r="E918" i="11"/>
  <c r="E929" i="11"/>
  <c r="E930" i="11"/>
  <c r="E941" i="11"/>
  <c r="E942" i="11"/>
  <c r="E953" i="11"/>
  <c r="E954" i="11"/>
  <c r="E965" i="11"/>
  <c r="E966" i="11"/>
  <c r="E977" i="11"/>
  <c r="E978" i="11"/>
  <c r="E994" i="11"/>
  <c r="E993" i="11"/>
  <c r="E1030" i="11"/>
  <c r="E1029" i="11"/>
  <c r="E1182" i="11"/>
  <c r="E986" i="11"/>
  <c r="E985" i="11"/>
  <c r="E998" i="11"/>
  <c r="E997" i="11"/>
  <c r="E1010" i="11"/>
  <c r="E1009" i="11"/>
  <c r="E1022" i="11"/>
  <c r="E1021" i="11"/>
  <c r="E1034" i="11"/>
  <c r="E1033" i="11"/>
  <c r="E1046" i="11"/>
  <c r="E1045" i="11"/>
  <c r="E1058" i="11"/>
  <c r="E1057" i="11"/>
  <c r="E1070" i="11"/>
  <c r="E1069" i="11"/>
  <c r="E1082" i="11"/>
  <c r="E1081" i="11"/>
  <c r="E1094" i="11"/>
  <c r="E1093" i="11"/>
  <c r="E1106" i="11"/>
  <c r="E1105" i="11"/>
  <c r="E1118" i="11"/>
  <c r="E1117" i="11"/>
  <c r="E1130" i="11"/>
  <c r="E1129" i="11"/>
  <c r="E1142" i="11"/>
  <c r="E1141" i="11"/>
  <c r="E1154" i="11"/>
  <c r="E1153" i="11"/>
  <c r="E1166" i="11"/>
  <c r="E1165" i="11"/>
  <c r="E1178" i="11"/>
  <c r="E1177" i="11"/>
  <c r="E1190" i="11"/>
  <c r="E1189" i="11"/>
  <c r="E1202" i="11"/>
  <c r="E1201" i="11"/>
  <c r="E1214" i="11"/>
  <c r="E1213" i="11"/>
  <c r="E1226" i="11"/>
  <c r="E1225" i="11"/>
  <c r="E1238" i="11"/>
  <c r="E1237" i="11"/>
  <c r="E1078" i="11"/>
  <c r="E1090" i="11"/>
  <c r="E1102" i="11"/>
  <c r="E1114" i="11"/>
  <c r="E1126" i="11"/>
  <c r="E1138" i="11"/>
  <c r="E1150" i="11"/>
  <c r="E1162" i="11"/>
  <c r="E1174" i="11"/>
  <c r="E1186" i="11"/>
  <c r="E1198" i="11"/>
  <c r="E1210" i="11"/>
  <c r="E1222" i="11"/>
  <c r="E1234" i="11"/>
  <c r="E1067" i="11"/>
  <c r="E1077" i="11"/>
  <c r="E1089" i="11"/>
  <c r="E1101" i="11"/>
  <c r="E1113" i="11"/>
  <c r="E1125" i="11"/>
  <c r="E1137" i="11"/>
  <c r="E1149" i="11"/>
  <c r="E1161" i="11"/>
  <c r="E1173" i="11"/>
  <c r="E1185" i="11"/>
  <c r="E1197" i="11"/>
  <c r="E1209" i="11"/>
  <c r="E1221" i="11"/>
  <c r="E1233" i="11"/>
  <c r="G4" i="10" l="1"/>
  <c r="F4" i="8"/>
  <c r="G3" i="4"/>
  <c r="F4" i="5"/>
  <c r="F5" i="5" s="1"/>
  <c r="F4" i="1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5" i="8"/>
  <c r="F6" i="8" s="1"/>
  <c r="F7" i="8" s="1"/>
  <c r="D14" i="9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G5" i="10"/>
  <c r="G6" i="10" s="1"/>
  <c r="G7" i="10" s="1"/>
  <c r="G8" i="10" s="1"/>
  <c r="G9" i="10" s="1"/>
  <c r="G10" i="10" s="1"/>
  <c r="G11" i="10" s="1"/>
  <c r="G12" i="10" s="1"/>
  <c r="G13" i="10" s="1"/>
  <c r="J3" i="10" s="1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4" i="7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D14" i="6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G3" i="6"/>
  <c r="N10" i="2"/>
  <c r="M6" i="2"/>
  <c r="M9" i="2"/>
  <c r="M8" i="2"/>
  <c r="M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N9" i="2"/>
  <c r="N8" i="2"/>
  <c r="N7" i="2"/>
  <c r="N6" i="2"/>
  <c r="D18" i="4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G4" i="4"/>
  <c r="H4" i="4" l="1"/>
  <c r="I3" i="7"/>
  <c r="I4" i="11"/>
  <c r="J4" i="11" s="1"/>
  <c r="G4" i="9"/>
  <c r="H4" i="9" s="1"/>
  <c r="G14" i="10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J4" i="10" s="1"/>
  <c r="K4" i="10" s="1"/>
  <c r="F6" i="5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I3" i="5"/>
  <c r="F26" i="7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I4" i="7"/>
  <c r="F15" i="2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I4" i="2"/>
  <c r="J4" i="2" s="1"/>
  <c r="D26" i="6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G4" i="6"/>
  <c r="H4" i="6" s="1"/>
  <c r="F15" i="3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I4" i="3"/>
  <c r="J4" i="3" s="1"/>
  <c r="D38" i="9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G5" i="9"/>
  <c r="D30" i="4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G5" i="4"/>
  <c r="H5" i="4" s="1"/>
  <c r="F8" i="8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I3" i="8"/>
  <c r="F27" i="1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I5" i="11"/>
  <c r="G26" i="10" l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J4" i="7"/>
  <c r="J5" i="11"/>
  <c r="H5" i="9"/>
  <c r="I4" i="5"/>
  <c r="J4" i="5" s="1"/>
  <c r="F18" i="5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G5" i="6"/>
  <c r="H5" i="6" s="1"/>
  <c r="D38" i="6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F20" i="8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I4" i="8"/>
  <c r="J4" i="8" s="1"/>
  <c r="G6" i="4"/>
  <c r="H6" i="4" s="1"/>
  <c r="D42" i="4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I5" i="3"/>
  <c r="J5" i="3" s="1"/>
  <c r="F27" i="3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I5" i="2"/>
  <c r="J5" i="2" s="1"/>
  <c r="F27" i="2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I6" i="11"/>
  <c r="J6" i="11" s="1"/>
  <c r="F39" i="1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G6" i="9"/>
  <c r="H6" i="9" s="1"/>
  <c r="D50" i="9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I5" i="7"/>
  <c r="J5" i="7" s="1"/>
  <c r="F38" i="7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J5" i="10" l="1"/>
  <c r="K5" i="10" s="1"/>
  <c r="F30" i="5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I5" i="5"/>
  <c r="J5" i="5" s="1"/>
  <c r="G50" i="10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J6" i="10"/>
  <c r="F32" i="8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I5" i="8"/>
  <c r="J5" i="8" s="1"/>
  <c r="D62" i="9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G7" i="9"/>
  <c r="H7" i="9" s="1"/>
  <c r="F39" i="3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I6" i="3"/>
  <c r="J6" i="3" s="1"/>
  <c r="G6" i="6"/>
  <c r="H6" i="6" s="1"/>
  <c r="D50" i="6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I6" i="2"/>
  <c r="J6" i="2" s="1"/>
  <c r="F39" i="2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I6" i="7"/>
  <c r="J6" i="7" s="1"/>
  <c r="F50" i="7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I7" i="11"/>
  <c r="J7" i="11" s="1"/>
  <c r="F51" i="1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D54" i="4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G7" i="4"/>
  <c r="H7" i="4" s="1"/>
  <c r="K6" i="10" l="1"/>
  <c r="F42" i="5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I6" i="5"/>
  <c r="J6" i="5" s="1"/>
  <c r="D74" i="9"/>
  <c r="D75" i="9" s="1"/>
  <c r="D76" i="9" s="1"/>
  <c r="D77" i="9" s="1"/>
  <c r="D78" i="9" s="1"/>
  <c r="D79" i="9" s="1"/>
  <c r="D80" i="9" s="1"/>
  <c r="D81" i="9" s="1"/>
  <c r="D82" i="9" s="1"/>
  <c r="D83" i="9" s="1"/>
  <c r="D84" i="9" s="1"/>
  <c r="D85" i="9" s="1"/>
  <c r="G8" i="9"/>
  <c r="H8" i="9" s="1"/>
  <c r="F63" i="1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I8" i="11"/>
  <c r="J8" i="11" s="1"/>
  <c r="D62" i="6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G7" i="6"/>
  <c r="H7" i="6" s="1"/>
  <c r="I7" i="2"/>
  <c r="J7" i="2" s="1"/>
  <c r="F51" i="2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44" i="8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I6" i="8"/>
  <c r="J6" i="8" s="1"/>
  <c r="D66" i="4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G8" i="4"/>
  <c r="H8" i="4" s="1"/>
  <c r="I7" i="7"/>
  <c r="J7" i="7" s="1"/>
  <c r="F62" i="7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51" i="3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I7" i="3"/>
  <c r="J7" i="3" s="1"/>
  <c r="G62" i="10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J7" i="10"/>
  <c r="K7" i="10" s="1"/>
  <c r="F54" i="5" l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I7" i="5"/>
  <c r="J7" i="5" s="1"/>
  <c r="G8" i="6"/>
  <c r="H8" i="6" s="1"/>
  <c r="D74" i="6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F56" i="8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I7" i="8"/>
  <c r="J7" i="8" s="1"/>
  <c r="F75" i="1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I9" i="11"/>
  <c r="J9" i="11" s="1"/>
  <c r="I8" i="3"/>
  <c r="J8" i="3" s="1"/>
  <c r="F63" i="3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4" i="7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I8" i="7"/>
  <c r="J8" i="7" s="1"/>
  <c r="I8" i="2"/>
  <c r="J8" i="2" s="1"/>
  <c r="F63" i="2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G9" i="4"/>
  <c r="H9" i="4" s="1"/>
  <c r="D78" i="4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G74" i="10"/>
  <c r="G75" i="10" s="1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J8" i="10"/>
  <c r="K8" i="10" s="1"/>
  <c r="D86" i="9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G9" i="9"/>
  <c r="H9" i="9" s="1"/>
  <c r="I8" i="5" l="1"/>
  <c r="J8" i="5" s="1"/>
  <c r="F66" i="5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G86" i="10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J9" i="10"/>
  <c r="K9" i="10" s="1"/>
  <c r="I9" i="7"/>
  <c r="J9" i="7" s="1"/>
  <c r="F86" i="7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68" i="8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I8" i="8"/>
  <c r="J8" i="8" s="1"/>
  <c r="G10" i="9"/>
  <c r="H10" i="9" s="1"/>
  <c r="D98" i="9"/>
  <c r="D99" i="9" s="1"/>
  <c r="D100" i="9" s="1"/>
  <c r="D101" i="9" s="1"/>
  <c r="D102" i="9" s="1"/>
  <c r="D103" i="9" s="1"/>
  <c r="D104" i="9" s="1"/>
  <c r="D105" i="9" s="1"/>
  <c r="D106" i="9" s="1"/>
  <c r="D107" i="9" s="1"/>
  <c r="D108" i="9" s="1"/>
  <c r="D109" i="9" s="1"/>
  <c r="D90" i="4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G10" i="4"/>
  <c r="H10" i="4" s="1"/>
  <c r="I9" i="3"/>
  <c r="J9" i="3" s="1"/>
  <c r="F75" i="3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I9" i="2"/>
  <c r="J9" i="2" s="1"/>
  <c r="F75" i="2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D86" i="6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G9" i="6"/>
  <c r="H9" i="6" s="1"/>
  <c r="I10" i="11"/>
  <c r="J10" i="11" s="1"/>
  <c r="F87" i="1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78" i="5" l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I9" i="5"/>
  <c r="J9" i="5" s="1"/>
  <c r="F87" i="3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I10" i="3"/>
  <c r="J10" i="3" s="1"/>
  <c r="D98" i="6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G10" i="6"/>
  <c r="H10" i="6" s="1"/>
  <c r="I9" i="8"/>
  <c r="J9" i="8" s="1"/>
  <c r="F80" i="8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8" i="7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I10" i="7"/>
  <c r="J10" i="7" s="1"/>
  <c r="D102" i="4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G11" i="4"/>
  <c r="H11" i="4" s="1"/>
  <c r="F99" i="11"/>
  <c r="F100" i="11" s="1"/>
  <c r="F101" i="11" s="1"/>
  <c r="F102" i="11" s="1"/>
  <c r="F103" i="11" s="1"/>
  <c r="F104" i="11" s="1"/>
  <c r="F105" i="11" s="1"/>
  <c r="F106" i="11" s="1"/>
  <c r="F107" i="11" s="1"/>
  <c r="F108" i="11" s="1"/>
  <c r="F109" i="11" s="1"/>
  <c r="F110" i="11" s="1"/>
  <c r="I11" i="11"/>
  <c r="J11" i="11" s="1"/>
  <c r="D110" i="9"/>
  <c r="D111" i="9" s="1"/>
  <c r="D112" i="9" s="1"/>
  <c r="D113" i="9" s="1"/>
  <c r="D114" i="9" s="1"/>
  <c r="D115" i="9" s="1"/>
  <c r="D116" i="9" s="1"/>
  <c r="D117" i="9" s="1"/>
  <c r="D118" i="9" s="1"/>
  <c r="D119" i="9" s="1"/>
  <c r="D120" i="9" s="1"/>
  <c r="D121" i="9" s="1"/>
  <c r="G11" i="9"/>
  <c r="H11" i="9" s="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I10" i="2"/>
  <c r="J10" i="2" s="1"/>
  <c r="G98" i="10"/>
  <c r="G99" i="10" s="1"/>
  <c r="G100" i="10" s="1"/>
  <c r="G101" i="10" s="1"/>
  <c r="G102" i="10" s="1"/>
  <c r="G103" i="10" s="1"/>
  <c r="G104" i="10" s="1"/>
  <c r="G105" i="10" s="1"/>
  <c r="G106" i="10" s="1"/>
  <c r="G107" i="10" s="1"/>
  <c r="G108" i="10" s="1"/>
  <c r="G109" i="10" s="1"/>
  <c r="J10" i="10"/>
  <c r="K10" i="10" s="1"/>
  <c r="I10" i="5" l="1"/>
  <c r="J10" i="5" s="1"/>
  <c r="F90" i="5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I10" i="8"/>
  <c r="J10" i="8" s="1"/>
  <c r="F92" i="8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99" i="2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I11" i="2"/>
  <c r="J11" i="2" s="1"/>
  <c r="F111" i="11"/>
  <c r="F112" i="11" s="1"/>
  <c r="F113" i="11" s="1"/>
  <c r="F114" i="11" s="1"/>
  <c r="F115" i="11" s="1"/>
  <c r="F116" i="11" s="1"/>
  <c r="F117" i="11" s="1"/>
  <c r="F118" i="11" s="1"/>
  <c r="F119" i="11" s="1"/>
  <c r="F120" i="11" s="1"/>
  <c r="F121" i="11" s="1"/>
  <c r="F122" i="11" s="1"/>
  <c r="I12" i="11"/>
  <c r="J12" i="11" s="1"/>
  <c r="D122" i="9"/>
  <c r="D123" i="9" s="1"/>
  <c r="D124" i="9" s="1"/>
  <c r="D125" i="9" s="1"/>
  <c r="D126" i="9" s="1"/>
  <c r="D127" i="9" s="1"/>
  <c r="D128" i="9" s="1"/>
  <c r="D129" i="9" s="1"/>
  <c r="D130" i="9" s="1"/>
  <c r="D131" i="9" s="1"/>
  <c r="D132" i="9" s="1"/>
  <c r="D133" i="9" s="1"/>
  <c r="G12" i="9"/>
  <c r="H12" i="9" s="1"/>
  <c r="G12" i="4"/>
  <c r="H12" i="4" s="1"/>
  <c r="D114" i="4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G11" i="6"/>
  <c r="H11" i="6" s="1"/>
  <c r="D110" i="6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J11" i="10"/>
  <c r="K11" i="10" s="1"/>
  <c r="G110" i="10"/>
  <c r="G111" i="10" s="1"/>
  <c r="G112" i="10" s="1"/>
  <c r="G113" i="10" s="1"/>
  <c r="G114" i="10" s="1"/>
  <c r="G115" i="10" s="1"/>
  <c r="G116" i="10" s="1"/>
  <c r="G117" i="10" s="1"/>
  <c r="G118" i="10" s="1"/>
  <c r="G119" i="10" s="1"/>
  <c r="G120" i="10" s="1"/>
  <c r="G121" i="10" s="1"/>
  <c r="I11" i="7"/>
  <c r="J11" i="7" s="1"/>
  <c r="F110" i="7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F99" i="3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I11" i="3"/>
  <c r="J11" i="3" s="1"/>
  <c r="F102" i="5" l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I11" i="5"/>
  <c r="J11" i="5" s="1"/>
  <c r="I12" i="7"/>
  <c r="J12" i="7" s="1"/>
  <c r="F122" i="7"/>
  <c r="F123" i="7" s="1"/>
  <c r="F124" i="7" s="1"/>
  <c r="F125" i="7" s="1"/>
  <c r="F126" i="7" s="1"/>
  <c r="F127" i="7" s="1"/>
  <c r="F128" i="7" s="1"/>
  <c r="F129" i="7" s="1"/>
  <c r="F130" i="7" s="1"/>
  <c r="F131" i="7" s="1"/>
  <c r="F132" i="7" s="1"/>
  <c r="F133" i="7" s="1"/>
  <c r="F123" i="11"/>
  <c r="F124" i="11" s="1"/>
  <c r="F125" i="11" s="1"/>
  <c r="F126" i="11" s="1"/>
  <c r="F127" i="11" s="1"/>
  <c r="F128" i="11" s="1"/>
  <c r="F129" i="11" s="1"/>
  <c r="F130" i="11" s="1"/>
  <c r="F131" i="11" s="1"/>
  <c r="F132" i="11" s="1"/>
  <c r="F133" i="11" s="1"/>
  <c r="F134" i="11" s="1"/>
  <c r="I13" i="11"/>
  <c r="J13" i="11" s="1"/>
  <c r="D122" i="6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G12" i="6"/>
  <c r="H12" i="6" s="1"/>
  <c r="D126" i="4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G13" i="4"/>
  <c r="H13" i="4" s="1"/>
  <c r="I12" i="2"/>
  <c r="J12" i="2" s="1"/>
  <c r="F111" i="2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J12" i="10"/>
  <c r="K12" i="10" s="1"/>
  <c r="G122" i="10"/>
  <c r="G123" i="10" s="1"/>
  <c r="G124" i="10" s="1"/>
  <c r="G125" i="10" s="1"/>
  <c r="G126" i="10" s="1"/>
  <c r="G127" i="10" s="1"/>
  <c r="G128" i="10" s="1"/>
  <c r="G129" i="10" s="1"/>
  <c r="G130" i="10" s="1"/>
  <c r="G131" i="10" s="1"/>
  <c r="G132" i="10" s="1"/>
  <c r="G133" i="10" s="1"/>
  <c r="F104" i="8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I11" i="8"/>
  <c r="J11" i="8" s="1"/>
  <c r="F111" i="3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I12" i="3"/>
  <c r="J12" i="3" s="1"/>
  <c r="D134" i="9"/>
  <c r="D135" i="9" s="1"/>
  <c r="D136" i="9" s="1"/>
  <c r="D137" i="9" s="1"/>
  <c r="D138" i="9" s="1"/>
  <c r="D139" i="9" s="1"/>
  <c r="D140" i="9" s="1"/>
  <c r="D141" i="9" s="1"/>
  <c r="D142" i="9" s="1"/>
  <c r="D143" i="9" s="1"/>
  <c r="D144" i="9" s="1"/>
  <c r="D145" i="9" s="1"/>
  <c r="G13" i="9"/>
  <c r="H13" i="9" s="1"/>
  <c r="F114" i="5" l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I12" i="5"/>
  <c r="J12" i="5" s="1"/>
  <c r="I13" i="2"/>
  <c r="J13" i="2" s="1"/>
  <c r="F123" i="2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23" i="3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I13" i="3"/>
  <c r="J13" i="3" s="1"/>
  <c r="D134" i="6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G13" i="6"/>
  <c r="H13" i="6" s="1"/>
  <c r="F116" i="8"/>
  <c r="F117" i="8" s="1"/>
  <c r="F118" i="8" s="1"/>
  <c r="F119" i="8" s="1"/>
  <c r="F120" i="8" s="1"/>
  <c r="F121" i="8" s="1"/>
  <c r="F122" i="8" s="1"/>
  <c r="F123" i="8" s="1"/>
  <c r="F124" i="8" s="1"/>
  <c r="F125" i="8" s="1"/>
  <c r="F126" i="8" s="1"/>
  <c r="F127" i="8" s="1"/>
  <c r="I12" i="8"/>
  <c r="J12" i="8" s="1"/>
  <c r="F135" i="11"/>
  <c r="F136" i="11" s="1"/>
  <c r="F137" i="11" s="1"/>
  <c r="F138" i="11" s="1"/>
  <c r="F139" i="11" s="1"/>
  <c r="F140" i="11" s="1"/>
  <c r="F141" i="11" s="1"/>
  <c r="F142" i="11" s="1"/>
  <c r="F143" i="11" s="1"/>
  <c r="F144" i="11" s="1"/>
  <c r="F145" i="11" s="1"/>
  <c r="F146" i="11" s="1"/>
  <c r="I14" i="11"/>
  <c r="J14" i="11" s="1"/>
  <c r="I13" i="7"/>
  <c r="J13" i="7" s="1"/>
  <c r="F134" i="7"/>
  <c r="F135" i="7" s="1"/>
  <c r="F136" i="7" s="1"/>
  <c r="F137" i="7" s="1"/>
  <c r="F138" i="7" s="1"/>
  <c r="F139" i="7" s="1"/>
  <c r="F140" i="7" s="1"/>
  <c r="F141" i="7" s="1"/>
  <c r="F142" i="7" s="1"/>
  <c r="F143" i="7" s="1"/>
  <c r="F144" i="7" s="1"/>
  <c r="F145" i="7" s="1"/>
  <c r="G134" i="10"/>
  <c r="G135" i="10" s="1"/>
  <c r="G136" i="10" s="1"/>
  <c r="G137" i="10" s="1"/>
  <c r="G138" i="10" s="1"/>
  <c r="G139" i="10" s="1"/>
  <c r="G140" i="10" s="1"/>
  <c r="G141" i="10" s="1"/>
  <c r="G142" i="10" s="1"/>
  <c r="G143" i="10" s="1"/>
  <c r="G144" i="10" s="1"/>
  <c r="G145" i="10" s="1"/>
  <c r="J13" i="10"/>
  <c r="K13" i="10" s="1"/>
  <c r="D146" i="9"/>
  <c r="D147" i="9" s="1"/>
  <c r="D148" i="9" s="1"/>
  <c r="D149" i="9" s="1"/>
  <c r="D150" i="9" s="1"/>
  <c r="D151" i="9" s="1"/>
  <c r="D152" i="9" s="1"/>
  <c r="D153" i="9" s="1"/>
  <c r="D154" i="9" s="1"/>
  <c r="D155" i="9" s="1"/>
  <c r="D156" i="9" s="1"/>
  <c r="D157" i="9" s="1"/>
  <c r="G14" i="9"/>
  <c r="H14" i="9" s="1"/>
  <c r="D138" i="4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G14" i="4"/>
  <c r="H14" i="4" s="1"/>
  <c r="I13" i="5" l="1"/>
  <c r="J13" i="5" s="1"/>
  <c r="F126" i="5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G14" i="6"/>
  <c r="H14" i="6" s="1"/>
  <c r="D146" i="6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J14" i="10"/>
  <c r="K14" i="10" s="1"/>
  <c r="G146" i="10"/>
  <c r="G147" i="10" s="1"/>
  <c r="G148" i="10" s="1"/>
  <c r="G149" i="10" s="1"/>
  <c r="G150" i="10" s="1"/>
  <c r="G151" i="10" s="1"/>
  <c r="G152" i="10" s="1"/>
  <c r="G153" i="10" s="1"/>
  <c r="G154" i="10" s="1"/>
  <c r="G155" i="10" s="1"/>
  <c r="G156" i="10" s="1"/>
  <c r="G157" i="10" s="1"/>
  <c r="I14" i="3"/>
  <c r="J14" i="3" s="1"/>
  <c r="F135" i="3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11"/>
  <c r="F148" i="11" s="1"/>
  <c r="F149" i="11" s="1"/>
  <c r="F150" i="11" s="1"/>
  <c r="F151" i="11" s="1"/>
  <c r="F152" i="11" s="1"/>
  <c r="F153" i="11" s="1"/>
  <c r="F154" i="11" s="1"/>
  <c r="F155" i="11" s="1"/>
  <c r="F156" i="11" s="1"/>
  <c r="F157" i="11" s="1"/>
  <c r="F158" i="11" s="1"/>
  <c r="I15" i="11"/>
  <c r="J15" i="11" s="1"/>
  <c r="F146" i="7"/>
  <c r="F147" i="7" s="1"/>
  <c r="F148" i="7" s="1"/>
  <c r="F149" i="7" s="1"/>
  <c r="F150" i="7" s="1"/>
  <c r="F151" i="7" s="1"/>
  <c r="F152" i="7" s="1"/>
  <c r="F153" i="7" s="1"/>
  <c r="F154" i="7" s="1"/>
  <c r="F155" i="7" s="1"/>
  <c r="F156" i="7" s="1"/>
  <c r="F157" i="7" s="1"/>
  <c r="I14" i="7"/>
  <c r="J14" i="7" s="1"/>
  <c r="F135" i="2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I14" i="2"/>
  <c r="J14" i="2" s="1"/>
  <c r="G15" i="9"/>
  <c r="H15" i="9" s="1"/>
  <c r="D158" i="9"/>
  <c r="D159" i="9" s="1"/>
  <c r="D160" i="9" s="1"/>
  <c r="D161" i="9" s="1"/>
  <c r="D162" i="9" s="1"/>
  <c r="D163" i="9" s="1"/>
  <c r="D164" i="9" s="1"/>
  <c r="D165" i="9" s="1"/>
  <c r="D166" i="9" s="1"/>
  <c r="D167" i="9" s="1"/>
  <c r="D168" i="9" s="1"/>
  <c r="D169" i="9" s="1"/>
  <c r="G15" i="4"/>
  <c r="H15" i="4" s="1"/>
  <c r="D150" i="4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F128" i="8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I13" i="8"/>
  <c r="J13" i="8" s="1"/>
  <c r="F138" i="5" l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I14" i="5"/>
  <c r="J14" i="5" s="1"/>
  <c r="D170" i="9"/>
  <c r="D171" i="9" s="1"/>
  <c r="D172" i="9" s="1"/>
  <c r="D173" i="9" s="1"/>
  <c r="D174" i="9" s="1"/>
  <c r="D175" i="9" s="1"/>
  <c r="D176" i="9" s="1"/>
  <c r="D177" i="9" s="1"/>
  <c r="D178" i="9" s="1"/>
  <c r="D179" i="9" s="1"/>
  <c r="D180" i="9" s="1"/>
  <c r="D181" i="9" s="1"/>
  <c r="G16" i="9"/>
  <c r="H16" i="9" s="1"/>
  <c r="J15" i="10"/>
  <c r="K15" i="10" s="1"/>
  <c r="G158" i="10"/>
  <c r="G159" i="10" s="1"/>
  <c r="G160" i="10" s="1"/>
  <c r="G161" i="10" s="1"/>
  <c r="G162" i="10" s="1"/>
  <c r="G163" i="10" s="1"/>
  <c r="G164" i="10" s="1"/>
  <c r="G165" i="10" s="1"/>
  <c r="G166" i="10" s="1"/>
  <c r="G167" i="10" s="1"/>
  <c r="G168" i="10" s="1"/>
  <c r="G169" i="10" s="1"/>
  <c r="I15" i="7"/>
  <c r="J15" i="7" s="1"/>
  <c r="F158" i="7"/>
  <c r="F159" i="7" s="1"/>
  <c r="F160" i="7" s="1"/>
  <c r="F161" i="7" s="1"/>
  <c r="F162" i="7" s="1"/>
  <c r="F163" i="7" s="1"/>
  <c r="F164" i="7" s="1"/>
  <c r="F165" i="7" s="1"/>
  <c r="F166" i="7" s="1"/>
  <c r="F167" i="7" s="1"/>
  <c r="F168" i="7" s="1"/>
  <c r="F169" i="7" s="1"/>
  <c r="F159" i="11"/>
  <c r="F160" i="11" s="1"/>
  <c r="F161" i="11" s="1"/>
  <c r="F162" i="11" s="1"/>
  <c r="F163" i="11" s="1"/>
  <c r="F164" i="11" s="1"/>
  <c r="F165" i="11" s="1"/>
  <c r="F166" i="11" s="1"/>
  <c r="F167" i="11" s="1"/>
  <c r="F168" i="11" s="1"/>
  <c r="F169" i="11" s="1"/>
  <c r="F170" i="11" s="1"/>
  <c r="I16" i="11"/>
  <c r="J16" i="11" s="1"/>
  <c r="F147" i="3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I15" i="3"/>
  <c r="J15" i="3" s="1"/>
  <c r="G15" i="6"/>
  <c r="H15" i="6" s="1"/>
  <c r="D158" i="6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62" i="4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G16" i="4"/>
  <c r="H16" i="4" s="1"/>
  <c r="F140" i="8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I14" i="8"/>
  <c r="J14" i="8" s="1"/>
  <c r="I15" i="2"/>
  <c r="J15" i="2" s="1"/>
  <c r="F147" i="2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0" i="5" l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I15" i="5"/>
  <c r="J15" i="5" s="1"/>
  <c r="F170" i="7"/>
  <c r="F171" i="7" s="1"/>
  <c r="F172" i="7" s="1"/>
  <c r="F173" i="7" s="1"/>
  <c r="F174" i="7" s="1"/>
  <c r="F175" i="7" s="1"/>
  <c r="F176" i="7" s="1"/>
  <c r="F177" i="7" s="1"/>
  <c r="F178" i="7" s="1"/>
  <c r="F179" i="7" s="1"/>
  <c r="F180" i="7" s="1"/>
  <c r="F181" i="7" s="1"/>
  <c r="I16" i="7"/>
  <c r="J16" i="7" s="1"/>
  <c r="J16" i="10"/>
  <c r="K16" i="10" s="1"/>
  <c r="G170" i="10"/>
  <c r="G171" i="10" s="1"/>
  <c r="G172" i="10" s="1"/>
  <c r="G173" i="10" s="1"/>
  <c r="G174" i="10" s="1"/>
  <c r="G175" i="10" s="1"/>
  <c r="G176" i="10" s="1"/>
  <c r="G177" i="10" s="1"/>
  <c r="G178" i="10" s="1"/>
  <c r="G179" i="10" s="1"/>
  <c r="G180" i="10" s="1"/>
  <c r="G181" i="10" s="1"/>
  <c r="G16" i="6"/>
  <c r="H16" i="6" s="1"/>
  <c r="D170" i="6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I16" i="2"/>
  <c r="J16" i="2" s="1"/>
  <c r="F159" i="2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I15" i="8"/>
  <c r="J15" i="8" s="1"/>
  <c r="F152" i="8"/>
  <c r="F153" i="8" s="1"/>
  <c r="F154" i="8" s="1"/>
  <c r="F155" i="8" s="1"/>
  <c r="F156" i="8" s="1"/>
  <c r="F157" i="8" s="1"/>
  <c r="F158" i="8" s="1"/>
  <c r="F159" i="8" s="1"/>
  <c r="F160" i="8" s="1"/>
  <c r="F161" i="8" s="1"/>
  <c r="F162" i="8" s="1"/>
  <c r="F163" i="8" s="1"/>
  <c r="F159" i="3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I16" i="3"/>
  <c r="J16" i="3" s="1"/>
  <c r="D174" i="4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G17" i="4"/>
  <c r="H17" i="4" s="1"/>
  <c r="F171" i="11"/>
  <c r="F172" i="11" s="1"/>
  <c r="F173" i="11" s="1"/>
  <c r="F174" i="11" s="1"/>
  <c r="F175" i="11" s="1"/>
  <c r="F176" i="11" s="1"/>
  <c r="F177" i="11" s="1"/>
  <c r="F178" i="11" s="1"/>
  <c r="F179" i="11" s="1"/>
  <c r="F180" i="11" s="1"/>
  <c r="F181" i="11" s="1"/>
  <c r="F182" i="11" s="1"/>
  <c r="I17" i="11"/>
  <c r="J17" i="11" s="1"/>
  <c r="D182" i="9"/>
  <c r="D183" i="9" s="1"/>
  <c r="D184" i="9" s="1"/>
  <c r="D185" i="9" s="1"/>
  <c r="D186" i="9" s="1"/>
  <c r="D187" i="9" s="1"/>
  <c r="D188" i="9" s="1"/>
  <c r="D189" i="9" s="1"/>
  <c r="D190" i="9" s="1"/>
  <c r="D191" i="9" s="1"/>
  <c r="D192" i="9" s="1"/>
  <c r="D193" i="9" s="1"/>
  <c r="G17" i="9"/>
  <c r="H17" i="9" s="1"/>
  <c r="F162" i="5" l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I16" i="5"/>
  <c r="J16" i="5" s="1"/>
  <c r="J17" i="10"/>
  <c r="K17" i="10" s="1"/>
  <c r="G182" i="10"/>
  <c r="G183" i="10" s="1"/>
  <c r="G184" i="10" s="1"/>
  <c r="G185" i="10" s="1"/>
  <c r="G186" i="10" s="1"/>
  <c r="G187" i="10" s="1"/>
  <c r="G188" i="10" s="1"/>
  <c r="G189" i="10" s="1"/>
  <c r="G190" i="10" s="1"/>
  <c r="G191" i="10" s="1"/>
  <c r="G192" i="10" s="1"/>
  <c r="G193" i="10" s="1"/>
  <c r="F183" i="11"/>
  <c r="F184" i="11" s="1"/>
  <c r="F185" i="11" s="1"/>
  <c r="F186" i="11" s="1"/>
  <c r="F187" i="11" s="1"/>
  <c r="F188" i="11" s="1"/>
  <c r="F189" i="11" s="1"/>
  <c r="F190" i="11" s="1"/>
  <c r="F191" i="11" s="1"/>
  <c r="F192" i="11" s="1"/>
  <c r="F193" i="11" s="1"/>
  <c r="F194" i="11" s="1"/>
  <c r="I18" i="11"/>
  <c r="J18" i="11" s="1"/>
  <c r="F171" i="2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I17" i="2"/>
  <c r="J17" i="2" s="1"/>
  <c r="I16" i="8"/>
  <c r="J16" i="8" s="1"/>
  <c r="F164" i="8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s="1"/>
  <c r="G18" i="4"/>
  <c r="H18" i="4" s="1"/>
  <c r="D186" i="4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G17" i="6"/>
  <c r="H17" i="6" s="1"/>
  <c r="D182" i="6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G18" i="9"/>
  <c r="H18" i="9" s="1"/>
  <c r="D194" i="9"/>
  <c r="D195" i="9" s="1"/>
  <c r="D196" i="9" s="1"/>
  <c r="D197" i="9" s="1"/>
  <c r="D198" i="9" s="1"/>
  <c r="D199" i="9" s="1"/>
  <c r="D200" i="9" s="1"/>
  <c r="D201" i="9" s="1"/>
  <c r="D202" i="9" s="1"/>
  <c r="D203" i="9" s="1"/>
  <c r="D204" i="9" s="1"/>
  <c r="D205" i="9" s="1"/>
  <c r="F171" i="3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I17" i="3"/>
  <c r="J17" i="3" s="1"/>
  <c r="I17" i="7"/>
  <c r="J17" i="7" s="1"/>
  <c r="F182" i="7"/>
  <c r="F183" i="7" s="1"/>
  <c r="F184" i="7" s="1"/>
  <c r="F185" i="7" s="1"/>
  <c r="F186" i="7" s="1"/>
  <c r="F187" i="7" s="1"/>
  <c r="F188" i="7" s="1"/>
  <c r="F189" i="7" s="1"/>
  <c r="F190" i="7" s="1"/>
  <c r="F191" i="7" s="1"/>
  <c r="F192" i="7" s="1"/>
  <c r="F193" i="7" s="1"/>
  <c r="F174" i="5" l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I17" i="5"/>
  <c r="J17" i="5" s="1"/>
  <c r="F183" i="3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I18" i="3"/>
  <c r="J18" i="3" s="1"/>
  <c r="I18" i="2"/>
  <c r="J18" i="2" s="1"/>
  <c r="F183" i="2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G19" i="9"/>
  <c r="H19" i="9" s="1"/>
  <c r="D206" i="9"/>
  <c r="D207" i="9" s="1"/>
  <c r="D208" i="9" s="1"/>
  <c r="D209" i="9" s="1"/>
  <c r="D210" i="9" s="1"/>
  <c r="D211" i="9" s="1"/>
  <c r="D212" i="9" s="1"/>
  <c r="D213" i="9" s="1"/>
  <c r="D214" i="9" s="1"/>
  <c r="D215" i="9" s="1"/>
  <c r="D216" i="9" s="1"/>
  <c r="D217" i="9" s="1"/>
  <c r="D198" i="4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G19" i="4"/>
  <c r="H19" i="4" s="1"/>
  <c r="F195" i="11"/>
  <c r="F196" i="11" s="1"/>
  <c r="F197" i="11" s="1"/>
  <c r="F198" i="11" s="1"/>
  <c r="F199" i="11" s="1"/>
  <c r="F200" i="11" s="1"/>
  <c r="F201" i="11" s="1"/>
  <c r="F202" i="11" s="1"/>
  <c r="F203" i="11" s="1"/>
  <c r="F204" i="11" s="1"/>
  <c r="F205" i="11" s="1"/>
  <c r="F206" i="11" s="1"/>
  <c r="I19" i="11"/>
  <c r="J19" i="11" s="1"/>
  <c r="I18" i="7"/>
  <c r="J18" i="7" s="1"/>
  <c r="F194" i="7"/>
  <c r="F195" i="7" s="1"/>
  <c r="F196" i="7" s="1"/>
  <c r="F197" i="7" s="1"/>
  <c r="F198" i="7" s="1"/>
  <c r="F199" i="7" s="1"/>
  <c r="F200" i="7" s="1"/>
  <c r="F201" i="7" s="1"/>
  <c r="F202" i="7" s="1"/>
  <c r="F203" i="7" s="1"/>
  <c r="F204" i="7" s="1"/>
  <c r="F205" i="7" s="1"/>
  <c r="G18" i="6"/>
  <c r="H18" i="6" s="1"/>
  <c r="D194" i="6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F176" i="8"/>
  <c r="F177" i="8" s="1"/>
  <c r="F178" i="8" s="1"/>
  <c r="F179" i="8" s="1"/>
  <c r="F180" i="8" s="1"/>
  <c r="F181" i="8" s="1"/>
  <c r="F182" i="8" s="1"/>
  <c r="F183" i="8" s="1"/>
  <c r="F184" i="8" s="1"/>
  <c r="F185" i="8" s="1"/>
  <c r="F186" i="8" s="1"/>
  <c r="F187" i="8" s="1"/>
  <c r="I17" i="8"/>
  <c r="J17" i="8" s="1"/>
  <c r="G194" i="10"/>
  <c r="G195" i="10" s="1"/>
  <c r="G196" i="10" s="1"/>
  <c r="G197" i="10" s="1"/>
  <c r="G198" i="10" s="1"/>
  <c r="G199" i="10" s="1"/>
  <c r="G200" i="10" s="1"/>
  <c r="G201" i="10" s="1"/>
  <c r="G202" i="10" s="1"/>
  <c r="G203" i="10" s="1"/>
  <c r="G204" i="10" s="1"/>
  <c r="G205" i="10" s="1"/>
  <c r="J18" i="10"/>
  <c r="K18" i="10" s="1"/>
  <c r="F186" i="5" l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I18" i="5"/>
  <c r="J18" i="5" s="1"/>
  <c r="I19" i="2"/>
  <c r="J19" i="2" s="1"/>
  <c r="F195" i="2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188" i="8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I18" i="8"/>
  <c r="J18" i="8" s="1"/>
  <c r="F207" i="11"/>
  <c r="F208" i="11" s="1"/>
  <c r="F209" i="11" s="1"/>
  <c r="F210" i="11" s="1"/>
  <c r="F211" i="11" s="1"/>
  <c r="F212" i="11" s="1"/>
  <c r="F213" i="11" s="1"/>
  <c r="F214" i="11" s="1"/>
  <c r="F215" i="11" s="1"/>
  <c r="F216" i="11" s="1"/>
  <c r="F217" i="11" s="1"/>
  <c r="F218" i="11" s="1"/>
  <c r="I20" i="11"/>
  <c r="J20" i="11" s="1"/>
  <c r="D210" i="4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G20" i="4"/>
  <c r="H20" i="4" s="1"/>
  <c r="I19" i="7"/>
  <c r="J19" i="7" s="1"/>
  <c r="F206" i="7"/>
  <c r="F207" i="7" s="1"/>
  <c r="F208" i="7" s="1"/>
  <c r="F209" i="7" s="1"/>
  <c r="F210" i="7" s="1"/>
  <c r="F211" i="7" s="1"/>
  <c r="F212" i="7" s="1"/>
  <c r="F213" i="7" s="1"/>
  <c r="F214" i="7" s="1"/>
  <c r="F215" i="7" s="1"/>
  <c r="F216" i="7" s="1"/>
  <c r="F217" i="7" s="1"/>
  <c r="D218" i="9"/>
  <c r="D219" i="9" s="1"/>
  <c r="D220" i="9" s="1"/>
  <c r="D221" i="9" s="1"/>
  <c r="D222" i="9" s="1"/>
  <c r="D223" i="9" s="1"/>
  <c r="D224" i="9" s="1"/>
  <c r="D225" i="9" s="1"/>
  <c r="D226" i="9" s="1"/>
  <c r="D227" i="9" s="1"/>
  <c r="D228" i="9" s="1"/>
  <c r="D229" i="9" s="1"/>
  <c r="G20" i="9"/>
  <c r="H20" i="9" s="1"/>
  <c r="D206" i="6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G19" i="6"/>
  <c r="H19" i="6" s="1"/>
  <c r="G206" i="10"/>
  <c r="G207" i="10" s="1"/>
  <c r="G208" i="10" s="1"/>
  <c r="G209" i="10" s="1"/>
  <c r="G210" i="10" s="1"/>
  <c r="G211" i="10" s="1"/>
  <c r="G212" i="10" s="1"/>
  <c r="G213" i="10" s="1"/>
  <c r="G214" i="10" s="1"/>
  <c r="G215" i="10" s="1"/>
  <c r="G216" i="10" s="1"/>
  <c r="G217" i="10" s="1"/>
  <c r="J19" i="10"/>
  <c r="K19" i="10" s="1"/>
  <c r="F195" i="3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I19" i="3"/>
  <c r="J19" i="3" s="1"/>
  <c r="F198" i="5" l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I19" i="5"/>
  <c r="J19" i="5" s="1"/>
  <c r="F218" i="7"/>
  <c r="F219" i="7" s="1"/>
  <c r="F220" i="7" s="1"/>
  <c r="F221" i="7" s="1"/>
  <c r="F222" i="7" s="1"/>
  <c r="F223" i="7" s="1"/>
  <c r="F224" i="7" s="1"/>
  <c r="F225" i="7" s="1"/>
  <c r="F226" i="7" s="1"/>
  <c r="F227" i="7" s="1"/>
  <c r="F228" i="7" s="1"/>
  <c r="F229" i="7" s="1"/>
  <c r="I20" i="7"/>
  <c r="J20" i="7" s="1"/>
  <c r="J20" i="10"/>
  <c r="K20" i="10" s="1"/>
  <c r="G218" i="10"/>
  <c r="G219" i="10" s="1"/>
  <c r="G220" i="10" s="1"/>
  <c r="G221" i="10" s="1"/>
  <c r="G222" i="10" s="1"/>
  <c r="G223" i="10" s="1"/>
  <c r="G224" i="10" s="1"/>
  <c r="G225" i="10" s="1"/>
  <c r="G226" i="10" s="1"/>
  <c r="G227" i="10" s="1"/>
  <c r="G228" i="10" s="1"/>
  <c r="G229" i="10" s="1"/>
  <c r="F219" i="11"/>
  <c r="F220" i="11" s="1"/>
  <c r="F221" i="11" s="1"/>
  <c r="F222" i="11" s="1"/>
  <c r="F223" i="11" s="1"/>
  <c r="F224" i="11" s="1"/>
  <c r="F225" i="11" s="1"/>
  <c r="F226" i="11" s="1"/>
  <c r="F227" i="11" s="1"/>
  <c r="F228" i="11" s="1"/>
  <c r="F229" i="11" s="1"/>
  <c r="F230" i="11" s="1"/>
  <c r="I21" i="11"/>
  <c r="J21" i="11" s="1"/>
  <c r="F200" i="8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I19" i="8"/>
  <c r="J19" i="8" s="1"/>
  <c r="I20" i="2"/>
  <c r="J20" i="2" s="1"/>
  <c r="F207" i="2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G20" i="6"/>
  <c r="H20" i="6" s="1"/>
  <c r="D218" i="6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I20" i="3"/>
  <c r="J20" i="3" s="1"/>
  <c r="F207" i="3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D230" i="9"/>
  <c r="D231" i="9" s="1"/>
  <c r="D232" i="9" s="1"/>
  <c r="D233" i="9" s="1"/>
  <c r="D234" i="9" s="1"/>
  <c r="D235" i="9" s="1"/>
  <c r="D236" i="9" s="1"/>
  <c r="D237" i="9" s="1"/>
  <c r="D238" i="9" s="1"/>
  <c r="D239" i="9" s="1"/>
  <c r="D240" i="9" s="1"/>
  <c r="D241" i="9" s="1"/>
  <c r="G21" i="9"/>
  <c r="H21" i="9" s="1"/>
  <c r="G21" i="4"/>
  <c r="H21" i="4" s="1"/>
  <c r="D222" i="4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I20" i="5" l="1"/>
  <c r="J20" i="5" s="1"/>
  <c r="F210" i="5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D242" i="9"/>
  <c r="D243" i="9" s="1"/>
  <c r="D244" i="9" s="1"/>
  <c r="D245" i="9" s="1"/>
  <c r="D246" i="9" s="1"/>
  <c r="D247" i="9" s="1"/>
  <c r="D248" i="9" s="1"/>
  <c r="D249" i="9" s="1"/>
  <c r="D250" i="9" s="1"/>
  <c r="D251" i="9" s="1"/>
  <c r="D252" i="9" s="1"/>
  <c r="D253" i="9" s="1"/>
  <c r="G22" i="9"/>
  <c r="H22" i="9" s="1"/>
  <c r="F231" i="11"/>
  <c r="F232" i="11" s="1"/>
  <c r="F233" i="11" s="1"/>
  <c r="F234" i="11" s="1"/>
  <c r="F235" i="11" s="1"/>
  <c r="F236" i="11" s="1"/>
  <c r="F237" i="11" s="1"/>
  <c r="F238" i="11" s="1"/>
  <c r="F239" i="11" s="1"/>
  <c r="F240" i="11" s="1"/>
  <c r="F241" i="11" s="1"/>
  <c r="F242" i="11" s="1"/>
  <c r="I22" i="11"/>
  <c r="J22" i="11" s="1"/>
  <c r="F219" i="3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I21" i="3"/>
  <c r="J21" i="3" s="1"/>
  <c r="J21" i="10"/>
  <c r="K21" i="10" s="1"/>
  <c r="G230" i="10"/>
  <c r="G231" i="10" s="1"/>
  <c r="G232" i="10" s="1"/>
  <c r="G233" i="10" s="1"/>
  <c r="G234" i="10" s="1"/>
  <c r="G235" i="10" s="1"/>
  <c r="G236" i="10" s="1"/>
  <c r="G237" i="10" s="1"/>
  <c r="G238" i="10" s="1"/>
  <c r="G239" i="10" s="1"/>
  <c r="G240" i="10" s="1"/>
  <c r="G241" i="10" s="1"/>
  <c r="F219" i="2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I21" i="2"/>
  <c r="J21" i="2" s="1"/>
  <c r="F212" i="8"/>
  <c r="F213" i="8" s="1"/>
  <c r="F214" i="8" s="1"/>
  <c r="F215" i="8" s="1"/>
  <c r="F216" i="8" s="1"/>
  <c r="F217" i="8" s="1"/>
  <c r="F218" i="8" s="1"/>
  <c r="F219" i="8" s="1"/>
  <c r="F220" i="8" s="1"/>
  <c r="F221" i="8" s="1"/>
  <c r="F222" i="8" s="1"/>
  <c r="F223" i="8" s="1"/>
  <c r="I20" i="8"/>
  <c r="J20" i="8" s="1"/>
  <c r="D234" i="4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G22" i="4"/>
  <c r="H22" i="4" s="1"/>
  <c r="G21" i="6"/>
  <c r="H21" i="6" s="1"/>
  <c r="D230" i="6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I21" i="7"/>
  <c r="J21" i="7" s="1"/>
  <c r="F230" i="7"/>
  <c r="F231" i="7" s="1"/>
  <c r="F232" i="7" s="1"/>
  <c r="F233" i="7" s="1"/>
  <c r="F234" i="7" s="1"/>
  <c r="F235" i="7" s="1"/>
  <c r="F236" i="7" s="1"/>
  <c r="F237" i="7" s="1"/>
  <c r="F238" i="7" s="1"/>
  <c r="F239" i="7" s="1"/>
  <c r="F240" i="7" s="1"/>
  <c r="F241" i="7" s="1"/>
  <c r="F222" i="5" l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I21" i="5"/>
  <c r="J21" i="5" s="1"/>
  <c r="I21" i="8"/>
  <c r="J21" i="8" s="1"/>
  <c r="F224" i="8"/>
  <c r="F225" i="8" s="1"/>
  <c r="F226" i="8" s="1"/>
  <c r="F227" i="8" s="1"/>
  <c r="F228" i="8" s="1"/>
  <c r="F229" i="8" s="1"/>
  <c r="F230" i="8" s="1"/>
  <c r="F231" i="8" s="1"/>
  <c r="F232" i="8" s="1"/>
  <c r="F233" i="8" s="1"/>
  <c r="F234" i="8" s="1"/>
  <c r="F235" i="8" s="1"/>
  <c r="F231" i="3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I22" i="3"/>
  <c r="J22" i="3" s="1"/>
  <c r="F231" i="2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I22" i="2"/>
  <c r="J22" i="2" s="1"/>
  <c r="F243" i="11"/>
  <c r="F244" i="11" s="1"/>
  <c r="F245" i="11" s="1"/>
  <c r="F246" i="11" s="1"/>
  <c r="F247" i="11" s="1"/>
  <c r="F248" i="11" s="1"/>
  <c r="F249" i="11" s="1"/>
  <c r="F250" i="11" s="1"/>
  <c r="F251" i="11" s="1"/>
  <c r="F252" i="11" s="1"/>
  <c r="F253" i="11" s="1"/>
  <c r="F254" i="11" s="1"/>
  <c r="I23" i="11"/>
  <c r="J23" i="11" s="1"/>
  <c r="D242" i="6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G22" i="6"/>
  <c r="H22" i="6" s="1"/>
  <c r="F242" i="7"/>
  <c r="F243" i="7" s="1"/>
  <c r="F244" i="7" s="1"/>
  <c r="F245" i="7" s="1"/>
  <c r="F246" i="7" s="1"/>
  <c r="F247" i="7" s="1"/>
  <c r="F248" i="7" s="1"/>
  <c r="F249" i="7" s="1"/>
  <c r="F250" i="7" s="1"/>
  <c r="F251" i="7" s="1"/>
  <c r="F252" i="7" s="1"/>
  <c r="F253" i="7" s="1"/>
  <c r="I22" i="7"/>
  <c r="J22" i="7" s="1"/>
  <c r="J22" i="10"/>
  <c r="K22" i="10" s="1"/>
  <c r="G242" i="10"/>
  <c r="G243" i="10" s="1"/>
  <c r="G244" i="10" s="1"/>
  <c r="G245" i="10" s="1"/>
  <c r="G246" i="10" s="1"/>
  <c r="G247" i="10" s="1"/>
  <c r="G248" i="10" s="1"/>
  <c r="G249" i="10" s="1"/>
  <c r="G250" i="10" s="1"/>
  <c r="G251" i="10" s="1"/>
  <c r="G252" i="10" s="1"/>
  <c r="G253" i="10" s="1"/>
  <c r="D246" i="4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G23" i="4"/>
  <c r="H23" i="4" s="1"/>
  <c r="D254" i="9"/>
  <c r="D255" i="9" s="1"/>
  <c r="D256" i="9" s="1"/>
  <c r="D257" i="9" s="1"/>
  <c r="D258" i="9" s="1"/>
  <c r="D259" i="9" s="1"/>
  <c r="D260" i="9" s="1"/>
  <c r="D261" i="9" s="1"/>
  <c r="D262" i="9" s="1"/>
  <c r="D263" i="9" s="1"/>
  <c r="D264" i="9" s="1"/>
  <c r="D265" i="9" s="1"/>
  <c r="G23" i="9"/>
  <c r="H23" i="9" s="1"/>
  <c r="I22" i="5" l="1"/>
  <c r="J22" i="5" s="1"/>
  <c r="F234" i="5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G24" i="4"/>
  <c r="H24" i="4" s="1"/>
  <c r="D258" i="4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I23" i="7"/>
  <c r="J23" i="7" s="1"/>
  <c r="F254" i="7"/>
  <c r="F255" i="7" s="1"/>
  <c r="F256" i="7" s="1"/>
  <c r="F257" i="7" s="1"/>
  <c r="F258" i="7" s="1"/>
  <c r="F259" i="7" s="1"/>
  <c r="F260" i="7" s="1"/>
  <c r="F261" i="7" s="1"/>
  <c r="F262" i="7" s="1"/>
  <c r="F263" i="7" s="1"/>
  <c r="F264" i="7" s="1"/>
  <c r="F265" i="7" s="1"/>
  <c r="F243" i="2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I23" i="2"/>
  <c r="J23" i="2" s="1"/>
  <c r="G23" i="6"/>
  <c r="H23" i="6" s="1"/>
  <c r="D254" i="6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F243" i="3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I23" i="3"/>
  <c r="J23" i="3" s="1"/>
  <c r="J23" i="10"/>
  <c r="K23" i="10" s="1"/>
  <c r="G254" i="10"/>
  <c r="G255" i="10" s="1"/>
  <c r="G256" i="10" s="1"/>
  <c r="G257" i="10" s="1"/>
  <c r="G258" i="10" s="1"/>
  <c r="G259" i="10" s="1"/>
  <c r="G260" i="10" s="1"/>
  <c r="G261" i="10" s="1"/>
  <c r="G262" i="10" s="1"/>
  <c r="G263" i="10" s="1"/>
  <c r="G264" i="10" s="1"/>
  <c r="G265" i="10" s="1"/>
  <c r="I22" i="8"/>
  <c r="J22" i="8" s="1"/>
  <c r="F236" i="8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G24" i="9"/>
  <c r="H24" i="9" s="1"/>
  <c r="D266" i="9"/>
  <c r="D267" i="9" s="1"/>
  <c r="D268" i="9" s="1"/>
  <c r="D269" i="9" s="1"/>
  <c r="D270" i="9" s="1"/>
  <c r="D271" i="9" s="1"/>
  <c r="D272" i="9" s="1"/>
  <c r="D273" i="9" s="1"/>
  <c r="D274" i="9" s="1"/>
  <c r="D275" i="9" s="1"/>
  <c r="D276" i="9" s="1"/>
  <c r="D277" i="9" s="1"/>
  <c r="F255" i="11"/>
  <c r="F256" i="11" s="1"/>
  <c r="F257" i="11" s="1"/>
  <c r="F258" i="11" s="1"/>
  <c r="F259" i="11" s="1"/>
  <c r="F260" i="11" s="1"/>
  <c r="F261" i="11" s="1"/>
  <c r="F262" i="11" s="1"/>
  <c r="F263" i="11" s="1"/>
  <c r="F264" i="11" s="1"/>
  <c r="F265" i="11" s="1"/>
  <c r="F266" i="11" s="1"/>
  <c r="I24" i="11"/>
  <c r="J24" i="11" s="1"/>
  <c r="F246" i="5" l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I23" i="5"/>
  <c r="J23" i="5" s="1"/>
  <c r="D278" i="9"/>
  <c r="D279" i="9" s="1"/>
  <c r="D280" i="9" s="1"/>
  <c r="D281" i="9" s="1"/>
  <c r="D282" i="9" s="1"/>
  <c r="D283" i="9" s="1"/>
  <c r="D284" i="9" s="1"/>
  <c r="D285" i="9" s="1"/>
  <c r="D286" i="9" s="1"/>
  <c r="D287" i="9" s="1"/>
  <c r="D288" i="9" s="1"/>
  <c r="D289" i="9" s="1"/>
  <c r="G25" i="9"/>
  <c r="H25" i="9" s="1"/>
  <c r="F255" i="3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I24" i="3"/>
  <c r="J24" i="3" s="1"/>
  <c r="I24" i="2"/>
  <c r="J24" i="2" s="1"/>
  <c r="F255" i="2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G24" i="6"/>
  <c r="H24" i="6" s="1"/>
  <c r="D266" i="6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I24" i="7"/>
  <c r="J24" i="7" s="1"/>
  <c r="F266" i="7"/>
  <c r="F267" i="7" s="1"/>
  <c r="F268" i="7" s="1"/>
  <c r="F269" i="7" s="1"/>
  <c r="F270" i="7" s="1"/>
  <c r="F271" i="7" s="1"/>
  <c r="F272" i="7" s="1"/>
  <c r="F273" i="7" s="1"/>
  <c r="F274" i="7" s="1"/>
  <c r="F275" i="7" s="1"/>
  <c r="F276" i="7" s="1"/>
  <c r="F277" i="7" s="1"/>
  <c r="F248" i="8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I23" i="8"/>
  <c r="J23" i="8" s="1"/>
  <c r="J24" i="10"/>
  <c r="K24" i="10" s="1"/>
  <c r="G266" i="10"/>
  <c r="G267" i="10" s="1"/>
  <c r="G268" i="10" s="1"/>
  <c r="G269" i="10" s="1"/>
  <c r="G270" i="10" s="1"/>
  <c r="G271" i="10" s="1"/>
  <c r="G272" i="10" s="1"/>
  <c r="G273" i="10" s="1"/>
  <c r="G274" i="10" s="1"/>
  <c r="G275" i="10" s="1"/>
  <c r="G276" i="10" s="1"/>
  <c r="G277" i="10" s="1"/>
  <c r="D270" i="4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G25" i="4"/>
  <c r="H25" i="4" s="1"/>
  <c r="F267" i="11"/>
  <c r="F268" i="11" s="1"/>
  <c r="F269" i="11" s="1"/>
  <c r="F270" i="11" s="1"/>
  <c r="F271" i="11" s="1"/>
  <c r="F272" i="11" s="1"/>
  <c r="F273" i="11" s="1"/>
  <c r="F274" i="11" s="1"/>
  <c r="F275" i="11" s="1"/>
  <c r="F276" i="11" s="1"/>
  <c r="F277" i="11" s="1"/>
  <c r="F278" i="11" s="1"/>
  <c r="I25" i="11"/>
  <c r="J25" i="11" s="1"/>
  <c r="F258" i="5" l="1"/>
  <c r="F259" i="5" s="1"/>
  <c r="F260" i="5" s="1"/>
  <c r="F261" i="5" s="1"/>
  <c r="F262" i="5" s="1"/>
  <c r="F263" i="5" s="1"/>
  <c r="F264" i="5" s="1"/>
  <c r="F265" i="5" s="1"/>
  <c r="F266" i="5" s="1"/>
  <c r="F267" i="5" s="1"/>
  <c r="F268" i="5" s="1"/>
  <c r="F269" i="5" s="1"/>
  <c r="I24" i="5"/>
  <c r="J24" i="5" s="1"/>
  <c r="I25" i="2"/>
  <c r="J25" i="2" s="1"/>
  <c r="F267" i="2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11"/>
  <c r="F280" i="11" s="1"/>
  <c r="F281" i="11" s="1"/>
  <c r="F282" i="11" s="1"/>
  <c r="F283" i="11" s="1"/>
  <c r="F284" i="11" s="1"/>
  <c r="F285" i="11" s="1"/>
  <c r="F286" i="11" s="1"/>
  <c r="F287" i="11" s="1"/>
  <c r="F288" i="11" s="1"/>
  <c r="F289" i="11" s="1"/>
  <c r="F290" i="11" s="1"/>
  <c r="I26" i="11"/>
  <c r="J26" i="11" s="1"/>
  <c r="I24" i="8"/>
  <c r="J24" i="8" s="1"/>
  <c r="F260" i="8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I25" i="7"/>
  <c r="J25" i="7" s="1"/>
  <c r="F278" i="7"/>
  <c r="F279" i="7" s="1"/>
  <c r="F280" i="7" s="1"/>
  <c r="F281" i="7" s="1"/>
  <c r="F282" i="7" s="1"/>
  <c r="F283" i="7" s="1"/>
  <c r="F284" i="7" s="1"/>
  <c r="F285" i="7" s="1"/>
  <c r="F286" i="7" s="1"/>
  <c r="F287" i="7" s="1"/>
  <c r="F288" i="7" s="1"/>
  <c r="F289" i="7" s="1"/>
  <c r="F267" i="3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I25" i="3"/>
  <c r="J25" i="3" s="1"/>
  <c r="J25" i="10"/>
  <c r="K25" i="10" s="1"/>
  <c r="G278" i="10"/>
  <c r="G279" i="10" s="1"/>
  <c r="G280" i="10" s="1"/>
  <c r="G281" i="10" s="1"/>
  <c r="G282" i="10" s="1"/>
  <c r="G283" i="10" s="1"/>
  <c r="G284" i="10" s="1"/>
  <c r="G285" i="10" s="1"/>
  <c r="G286" i="10" s="1"/>
  <c r="G287" i="10" s="1"/>
  <c r="G288" i="10" s="1"/>
  <c r="G289" i="10" s="1"/>
  <c r="D278" i="6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G25" i="6"/>
  <c r="H25" i="6" s="1"/>
  <c r="D282" i="4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G26" i="4"/>
  <c r="H26" i="4" s="1"/>
  <c r="D290" i="9"/>
  <c r="D291" i="9" s="1"/>
  <c r="D292" i="9" s="1"/>
  <c r="D293" i="9" s="1"/>
  <c r="D294" i="9" s="1"/>
  <c r="D295" i="9" s="1"/>
  <c r="D296" i="9" s="1"/>
  <c r="D297" i="9" s="1"/>
  <c r="D298" i="9" s="1"/>
  <c r="D299" i="9" s="1"/>
  <c r="D300" i="9" s="1"/>
  <c r="D301" i="9" s="1"/>
  <c r="G26" i="9"/>
  <c r="H26" i="9" s="1"/>
  <c r="F270" i="5" l="1"/>
  <c r="F271" i="5" s="1"/>
  <c r="F272" i="5" s="1"/>
  <c r="F273" i="5" s="1"/>
  <c r="F274" i="5" s="1"/>
  <c r="F275" i="5" s="1"/>
  <c r="F276" i="5" s="1"/>
  <c r="F277" i="5" s="1"/>
  <c r="F278" i="5" s="1"/>
  <c r="F279" i="5" s="1"/>
  <c r="F280" i="5" s="1"/>
  <c r="F281" i="5" s="1"/>
  <c r="I25" i="5"/>
  <c r="J25" i="5" s="1"/>
  <c r="G27" i="4"/>
  <c r="H27" i="4" s="1"/>
  <c r="D294" i="4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I26" i="3"/>
  <c r="J26" i="3" s="1"/>
  <c r="F279" i="3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11"/>
  <c r="F292" i="11" s="1"/>
  <c r="F293" i="11" s="1"/>
  <c r="F294" i="11" s="1"/>
  <c r="F295" i="11" s="1"/>
  <c r="F296" i="11" s="1"/>
  <c r="F297" i="11" s="1"/>
  <c r="F298" i="11" s="1"/>
  <c r="F299" i="11" s="1"/>
  <c r="F300" i="11" s="1"/>
  <c r="F301" i="11" s="1"/>
  <c r="F302" i="11" s="1"/>
  <c r="I27" i="11"/>
  <c r="J27" i="11" s="1"/>
  <c r="I25" i="8"/>
  <c r="J25" i="8" s="1"/>
  <c r="F272" i="8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I26" i="7"/>
  <c r="J26" i="7" s="1"/>
  <c r="F290" i="7"/>
  <c r="F291" i="7" s="1"/>
  <c r="F292" i="7" s="1"/>
  <c r="F293" i="7" s="1"/>
  <c r="F294" i="7" s="1"/>
  <c r="F295" i="7" s="1"/>
  <c r="F296" i="7" s="1"/>
  <c r="F297" i="7" s="1"/>
  <c r="F298" i="7" s="1"/>
  <c r="F299" i="7" s="1"/>
  <c r="F300" i="7" s="1"/>
  <c r="F301" i="7" s="1"/>
  <c r="F279" i="2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I26" i="2"/>
  <c r="J26" i="2" s="1"/>
  <c r="G290" i="10"/>
  <c r="G291" i="10" s="1"/>
  <c r="G292" i="10" s="1"/>
  <c r="G293" i="10" s="1"/>
  <c r="G294" i="10" s="1"/>
  <c r="G295" i="10" s="1"/>
  <c r="G296" i="10" s="1"/>
  <c r="G297" i="10" s="1"/>
  <c r="G298" i="10" s="1"/>
  <c r="G299" i="10" s="1"/>
  <c r="G300" i="10" s="1"/>
  <c r="G301" i="10" s="1"/>
  <c r="J26" i="10"/>
  <c r="K26" i="10" s="1"/>
  <c r="G27" i="9"/>
  <c r="H27" i="9" s="1"/>
  <c r="D302" i="9"/>
  <c r="D303" i="9" s="1"/>
  <c r="D304" i="9" s="1"/>
  <c r="D305" i="9" s="1"/>
  <c r="D306" i="9" s="1"/>
  <c r="D307" i="9" s="1"/>
  <c r="D308" i="9" s="1"/>
  <c r="D309" i="9" s="1"/>
  <c r="D310" i="9" s="1"/>
  <c r="D311" i="9" s="1"/>
  <c r="D312" i="9" s="1"/>
  <c r="D313" i="9" s="1"/>
  <c r="G26" i="6"/>
  <c r="H26" i="6" s="1"/>
  <c r="D290" i="6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F282" i="5" l="1"/>
  <c r="F283" i="5" s="1"/>
  <c r="F284" i="5" s="1"/>
  <c r="F285" i="5" s="1"/>
  <c r="F286" i="5" s="1"/>
  <c r="F287" i="5" s="1"/>
  <c r="F288" i="5" s="1"/>
  <c r="F289" i="5" s="1"/>
  <c r="F290" i="5" s="1"/>
  <c r="F291" i="5" s="1"/>
  <c r="F292" i="5" s="1"/>
  <c r="F293" i="5" s="1"/>
  <c r="I26" i="5"/>
  <c r="J26" i="5" s="1"/>
  <c r="F291" i="3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I27" i="3"/>
  <c r="J27" i="3" s="1"/>
  <c r="G28" i="9"/>
  <c r="H28" i="9" s="1"/>
  <c r="D314" i="9"/>
  <c r="D315" i="9" s="1"/>
  <c r="D316" i="9" s="1"/>
  <c r="D317" i="9" s="1"/>
  <c r="D318" i="9" s="1"/>
  <c r="D319" i="9" s="1"/>
  <c r="D320" i="9" s="1"/>
  <c r="D321" i="9" s="1"/>
  <c r="D322" i="9" s="1"/>
  <c r="D323" i="9" s="1"/>
  <c r="D324" i="9" s="1"/>
  <c r="D325" i="9" s="1"/>
  <c r="I26" i="8"/>
  <c r="J26" i="8" s="1"/>
  <c r="F284" i="8"/>
  <c r="F285" i="8" s="1"/>
  <c r="F286" i="8" s="1"/>
  <c r="F287" i="8" s="1"/>
  <c r="F288" i="8" s="1"/>
  <c r="F289" i="8" s="1"/>
  <c r="F290" i="8" s="1"/>
  <c r="F291" i="8" s="1"/>
  <c r="F292" i="8" s="1"/>
  <c r="F293" i="8" s="1"/>
  <c r="F294" i="8" s="1"/>
  <c r="F295" i="8" s="1"/>
  <c r="D306" i="4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G28" i="4"/>
  <c r="H28" i="4" s="1"/>
  <c r="I27" i="7"/>
  <c r="J27" i="7" s="1"/>
  <c r="F302" i="7"/>
  <c r="F303" i="7" s="1"/>
  <c r="F304" i="7" s="1"/>
  <c r="F305" i="7" s="1"/>
  <c r="F306" i="7" s="1"/>
  <c r="F307" i="7" s="1"/>
  <c r="F308" i="7" s="1"/>
  <c r="F309" i="7" s="1"/>
  <c r="F310" i="7" s="1"/>
  <c r="F311" i="7" s="1"/>
  <c r="F312" i="7" s="1"/>
  <c r="F313" i="7" s="1"/>
  <c r="J27" i="10"/>
  <c r="K27" i="10" s="1"/>
  <c r="G302" i="10"/>
  <c r="G303" i="10" s="1"/>
  <c r="G304" i="10" s="1"/>
  <c r="G305" i="10" s="1"/>
  <c r="G306" i="10" s="1"/>
  <c r="G307" i="10" s="1"/>
  <c r="G308" i="10" s="1"/>
  <c r="G309" i="10" s="1"/>
  <c r="G310" i="10" s="1"/>
  <c r="G311" i="10" s="1"/>
  <c r="G312" i="10" s="1"/>
  <c r="G313" i="10" s="1"/>
  <c r="D302" i="6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G27" i="6"/>
  <c r="H27" i="6" s="1"/>
  <c r="F291" i="2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I27" i="2"/>
  <c r="J27" i="2" s="1"/>
  <c r="F303" i="11"/>
  <c r="F304" i="11" s="1"/>
  <c r="F305" i="11" s="1"/>
  <c r="F306" i="11" s="1"/>
  <c r="F307" i="11" s="1"/>
  <c r="F308" i="11" s="1"/>
  <c r="F309" i="11" s="1"/>
  <c r="F310" i="11" s="1"/>
  <c r="F311" i="11" s="1"/>
  <c r="F312" i="11" s="1"/>
  <c r="F313" i="11" s="1"/>
  <c r="F314" i="11" s="1"/>
  <c r="I28" i="11"/>
  <c r="J28" i="11" s="1"/>
  <c r="F294" i="5" l="1"/>
  <c r="F295" i="5" s="1"/>
  <c r="F296" i="5" s="1"/>
  <c r="F297" i="5" s="1"/>
  <c r="F298" i="5" s="1"/>
  <c r="F299" i="5" s="1"/>
  <c r="F300" i="5" s="1"/>
  <c r="F301" i="5" s="1"/>
  <c r="F302" i="5" s="1"/>
  <c r="F303" i="5" s="1"/>
  <c r="F304" i="5" s="1"/>
  <c r="F305" i="5" s="1"/>
  <c r="I27" i="5"/>
  <c r="J27" i="5" s="1"/>
  <c r="F315" i="11"/>
  <c r="F316" i="11" s="1"/>
  <c r="F317" i="11" s="1"/>
  <c r="F318" i="11" s="1"/>
  <c r="F319" i="11" s="1"/>
  <c r="F320" i="11" s="1"/>
  <c r="F321" i="11" s="1"/>
  <c r="F322" i="11" s="1"/>
  <c r="F323" i="11" s="1"/>
  <c r="F324" i="11" s="1"/>
  <c r="F325" i="11" s="1"/>
  <c r="F326" i="11" s="1"/>
  <c r="I29" i="11"/>
  <c r="J29" i="11" s="1"/>
  <c r="I28" i="7"/>
  <c r="J28" i="7" s="1"/>
  <c r="F314" i="7"/>
  <c r="F315" i="7" s="1"/>
  <c r="F316" i="7" s="1"/>
  <c r="F317" i="7" s="1"/>
  <c r="F318" i="7" s="1"/>
  <c r="F319" i="7" s="1"/>
  <c r="F320" i="7" s="1"/>
  <c r="F321" i="7" s="1"/>
  <c r="F322" i="7" s="1"/>
  <c r="F323" i="7" s="1"/>
  <c r="F324" i="7" s="1"/>
  <c r="F325" i="7" s="1"/>
  <c r="D326" i="9"/>
  <c r="D327" i="9" s="1"/>
  <c r="D328" i="9" s="1"/>
  <c r="D329" i="9" s="1"/>
  <c r="D330" i="9" s="1"/>
  <c r="D331" i="9" s="1"/>
  <c r="D332" i="9" s="1"/>
  <c r="D333" i="9" s="1"/>
  <c r="D334" i="9" s="1"/>
  <c r="D335" i="9" s="1"/>
  <c r="D336" i="9" s="1"/>
  <c r="D337" i="9" s="1"/>
  <c r="G29" i="9"/>
  <c r="H29" i="9" s="1"/>
  <c r="J28" i="10"/>
  <c r="K28" i="10" s="1"/>
  <c r="G314" i="10"/>
  <c r="G315" i="10" s="1"/>
  <c r="G316" i="10" s="1"/>
  <c r="G317" i="10" s="1"/>
  <c r="G318" i="10" s="1"/>
  <c r="G319" i="10" s="1"/>
  <c r="G320" i="10" s="1"/>
  <c r="G321" i="10" s="1"/>
  <c r="G322" i="10" s="1"/>
  <c r="G323" i="10" s="1"/>
  <c r="G324" i="10" s="1"/>
  <c r="G325" i="10" s="1"/>
  <c r="I27" i="8"/>
  <c r="J27" i="8" s="1"/>
  <c r="F296" i="8"/>
  <c r="F297" i="8" s="1"/>
  <c r="F298" i="8" s="1"/>
  <c r="F299" i="8" s="1"/>
  <c r="F300" i="8" s="1"/>
  <c r="F301" i="8" s="1"/>
  <c r="F302" i="8" s="1"/>
  <c r="F303" i="8" s="1"/>
  <c r="F304" i="8" s="1"/>
  <c r="F305" i="8" s="1"/>
  <c r="F306" i="8" s="1"/>
  <c r="F307" i="8" s="1"/>
  <c r="F303" i="2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I28" i="2"/>
  <c r="J28" i="2" s="1"/>
  <c r="D314" i="6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G28" i="6"/>
  <c r="H28" i="6" s="1"/>
  <c r="D318" i="4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G29" i="4"/>
  <c r="H29" i="4" s="1"/>
  <c r="F303" i="3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I28" i="3"/>
  <c r="J28" i="3" s="1"/>
  <c r="I28" i="5" l="1"/>
  <c r="J28" i="5" s="1"/>
  <c r="F306" i="5"/>
  <c r="F307" i="5" s="1"/>
  <c r="F308" i="5" s="1"/>
  <c r="F309" i="5" s="1"/>
  <c r="F310" i="5" s="1"/>
  <c r="F311" i="5" s="1"/>
  <c r="F312" i="5" s="1"/>
  <c r="F313" i="5" s="1"/>
  <c r="F314" i="5" s="1"/>
  <c r="F315" i="5" s="1"/>
  <c r="F316" i="5" s="1"/>
  <c r="F317" i="5" s="1"/>
  <c r="G30" i="4"/>
  <c r="H30" i="4" s="1"/>
  <c r="D330" i="4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F315" i="2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I29" i="2"/>
  <c r="J29" i="2" s="1"/>
  <c r="G30" i="9"/>
  <c r="H30" i="9" s="1"/>
  <c r="D338" i="9"/>
  <c r="D339" i="9" s="1"/>
  <c r="D340" i="9" s="1"/>
  <c r="D341" i="9" s="1"/>
  <c r="D342" i="9" s="1"/>
  <c r="D343" i="9" s="1"/>
  <c r="D344" i="9" s="1"/>
  <c r="D345" i="9" s="1"/>
  <c r="D346" i="9" s="1"/>
  <c r="D347" i="9" s="1"/>
  <c r="D348" i="9" s="1"/>
  <c r="D349" i="9" s="1"/>
  <c r="I28" i="8"/>
  <c r="J28" i="8" s="1"/>
  <c r="F308" i="8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I29" i="7"/>
  <c r="J29" i="7" s="1"/>
  <c r="F326" i="7"/>
  <c r="F327" i="7" s="1"/>
  <c r="F328" i="7" s="1"/>
  <c r="F329" i="7" s="1"/>
  <c r="F330" i="7" s="1"/>
  <c r="F331" i="7" s="1"/>
  <c r="F332" i="7" s="1"/>
  <c r="F333" i="7" s="1"/>
  <c r="F334" i="7" s="1"/>
  <c r="F335" i="7" s="1"/>
  <c r="F336" i="7" s="1"/>
  <c r="F337" i="7" s="1"/>
  <c r="G29" i="6"/>
  <c r="H29" i="6" s="1"/>
  <c r="D326" i="6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J29" i="10"/>
  <c r="K29" i="10" s="1"/>
  <c r="G326" i="10"/>
  <c r="G327" i="10" s="1"/>
  <c r="G328" i="10" s="1"/>
  <c r="G329" i="10" s="1"/>
  <c r="G330" i="10" s="1"/>
  <c r="G331" i="10" s="1"/>
  <c r="G332" i="10" s="1"/>
  <c r="G333" i="10" s="1"/>
  <c r="G334" i="10" s="1"/>
  <c r="G335" i="10" s="1"/>
  <c r="G336" i="10" s="1"/>
  <c r="G337" i="10" s="1"/>
  <c r="F315" i="3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I29" i="3"/>
  <c r="J29" i="3" s="1"/>
  <c r="F327" i="11"/>
  <c r="F328" i="11" s="1"/>
  <c r="F329" i="11" s="1"/>
  <c r="F330" i="11" s="1"/>
  <c r="F331" i="11" s="1"/>
  <c r="F332" i="11" s="1"/>
  <c r="F333" i="11" s="1"/>
  <c r="F334" i="11" s="1"/>
  <c r="F335" i="11" s="1"/>
  <c r="F336" i="11" s="1"/>
  <c r="F337" i="11" s="1"/>
  <c r="F338" i="11" s="1"/>
  <c r="I30" i="11"/>
  <c r="J30" i="11" s="1"/>
  <c r="F318" i="5" l="1"/>
  <c r="F319" i="5" s="1"/>
  <c r="F320" i="5" s="1"/>
  <c r="F321" i="5" s="1"/>
  <c r="F322" i="5" s="1"/>
  <c r="F323" i="5" s="1"/>
  <c r="F324" i="5" s="1"/>
  <c r="F325" i="5" s="1"/>
  <c r="F326" i="5" s="1"/>
  <c r="F327" i="5" s="1"/>
  <c r="F328" i="5" s="1"/>
  <c r="F329" i="5" s="1"/>
  <c r="I29" i="5"/>
  <c r="J29" i="5" s="1"/>
  <c r="G31" i="9"/>
  <c r="H31" i="9" s="1"/>
  <c r="D350" i="9"/>
  <c r="D351" i="9" s="1"/>
  <c r="D352" i="9" s="1"/>
  <c r="D353" i="9" s="1"/>
  <c r="D354" i="9" s="1"/>
  <c r="D355" i="9" s="1"/>
  <c r="D356" i="9" s="1"/>
  <c r="D357" i="9" s="1"/>
  <c r="D358" i="9" s="1"/>
  <c r="D359" i="9" s="1"/>
  <c r="D360" i="9" s="1"/>
  <c r="D361" i="9" s="1"/>
  <c r="I30" i="7"/>
  <c r="J30" i="7" s="1"/>
  <c r="F338" i="7"/>
  <c r="F339" i="7" s="1"/>
  <c r="F340" i="7" s="1"/>
  <c r="F341" i="7" s="1"/>
  <c r="F342" i="7" s="1"/>
  <c r="F343" i="7" s="1"/>
  <c r="F344" i="7" s="1"/>
  <c r="F345" i="7" s="1"/>
  <c r="F346" i="7" s="1"/>
  <c r="F347" i="7" s="1"/>
  <c r="F348" i="7" s="1"/>
  <c r="F349" i="7" s="1"/>
  <c r="D338" i="6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G30" i="6"/>
  <c r="H30" i="6" s="1"/>
  <c r="F327" i="2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I30" i="2"/>
  <c r="J30" i="2" s="1"/>
  <c r="J30" i="10"/>
  <c r="K30" i="10" s="1"/>
  <c r="G338" i="10"/>
  <c r="G339" i="10" s="1"/>
  <c r="G340" i="10" s="1"/>
  <c r="G341" i="10" s="1"/>
  <c r="G342" i="10" s="1"/>
  <c r="G343" i="10" s="1"/>
  <c r="G344" i="10" s="1"/>
  <c r="G345" i="10" s="1"/>
  <c r="G346" i="10" s="1"/>
  <c r="G347" i="10" s="1"/>
  <c r="G348" i="10" s="1"/>
  <c r="G349" i="10" s="1"/>
  <c r="F320" i="8"/>
  <c r="F321" i="8" s="1"/>
  <c r="F322" i="8" s="1"/>
  <c r="F323" i="8" s="1"/>
  <c r="F324" i="8" s="1"/>
  <c r="F325" i="8" s="1"/>
  <c r="F326" i="8" s="1"/>
  <c r="F327" i="8" s="1"/>
  <c r="F328" i="8" s="1"/>
  <c r="F329" i="8" s="1"/>
  <c r="F330" i="8" s="1"/>
  <c r="F331" i="8" s="1"/>
  <c r="I29" i="8"/>
  <c r="J29" i="8" s="1"/>
  <c r="D342" i="4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G31" i="4"/>
  <c r="H31" i="4" s="1"/>
  <c r="F327" i="3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I30" i="3"/>
  <c r="J30" i="3" s="1"/>
  <c r="F339" i="11"/>
  <c r="F340" i="11" s="1"/>
  <c r="F341" i="11" s="1"/>
  <c r="F342" i="11" s="1"/>
  <c r="F343" i="11" s="1"/>
  <c r="F344" i="11" s="1"/>
  <c r="F345" i="11" s="1"/>
  <c r="F346" i="11" s="1"/>
  <c r="F347" i="11" s="1"/>
  <c r="F348" i="11" s="1"/>
  <c r="F349" i="11" s="1"/>
  <c r="F350" i="11" s="1"/>
  <c r="I31" i="11"/>
  <c r="J31" i="11" s="1"/>
  <c r="I30" i="5" l="1"/>
  <c r="J30" i="5" s="1"/>
  <c r="F330" i="5"/>
  <c r="F331" i="5" s="1"/>
  <c r="F332" i="5" s="1"/>
  <c r="F333" i="5" s="1"/>
  <c r="F334" i="5" s="1"/>
  <c r="F335" i="5" s="1"/>
  <c r="F336" i="5" s="1"/>
  <c r="F337" i="5" s="1"/>
  <c r="F338" i="5" s="1"/>
  <c r="F339" i="5" s="1"/>
  <c r="F340" i="5" s="1"/>
  <c r="F341" i="5" s="1"/>
  <c r="G350" i="10"/>
  <c r="G351" i="10" s="1"/>
  <c r="G352" i="10" s="1"/>
  <c r="G353" i="10" s="1"/>
  <c r="G354" i="10" s="1"/>
  <c r="G355" i="10" s="1"/>
  <c r="G356" i="10" s="1"/>
  <c r="G357" i="10" s="1"/>
  <c r="G358" i="10" s="1"/>
  <c r="G359" i="10" s="1"/>
  <c r="G360" i="10" s="1"/>
  <c r="G361" i="10" s="1"/>
  <c r="J31" i="10"/>
  <c r="K31" i="10" s="1"/>
  <c r="D354" i="4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G32" i="4"/>
  <c r="H32" i="4" s="1"/>
  <c r="F339" i="2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I31" i="2"/>
  <c r="J31" i="2" s="1"/>
  <c r="F350" i="7"/>
  <c r="F351" i="7" s="1"/>
  <c r="F352" i="7" s="1"/>
  <c r="F353" i="7" s="1"/>
  <c r="F354" i="7" s="1"/>
  <c r="F355" i="7" s="1"/>
  <c r="F356" i="7" s="1"/>
  <c r="F357" i="7" s="1"/>
  <c r="F358" i="7" s="1"/>
  <c r="F359" i="7" s="1"/>
  <c r="F360" i="7" s="1"/>
  <c r="F361" i="7" s="1"/>
  <c r="I31" i="7"/>
  <c r="J31" i="7" s="1"/>
  <c r="D362" i="9"/>
  <c r="D363" i="9" s="1"/>
  <c r="D364" i="9" s="1"/>
  <c r="D365" i="9" s="1"/>
  <c r="D366" i="9" s="1"/>
  <c r="D367" i="9" s="1"/>
  <c r="D368" i="9" s="1"/>
  <c r="D369" i="9" s="1"/>
  <c r="D370" i="9" s="1"/>
  <c r="D371" i="9" s="1"/>
  <c r="D372" i="9" s="1"/>
  <c r="D373" i="9" s="1"/>
  <c r="G32" i="9"/>
  <c r="H32" i="9" s="1"/>
  <c r="F339" i="3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I31" i="3"/>
  <c r="J31" i="3" s="1"/>
  <c r="F351" i="11"/>
  <c r="F352" i="11" s="1"/>
  <c r="F353" i="11" s="1"/>
  <c r="F354" i="11" s="1"/>
  <c r="F355" i="11" s="1"/>
  <c r="F356" i="11" s="1"/>
  <c r="F357" i="11" s="1"/>
  <c r="F358" i="11" s="1"/>
  <c r="F359" i="11" s="1"/>
  <c r="F360" i="11" s="1"/>
  <c r="F361" i="11" s="1"/>
  <c r="F362" i="11" s="1"/>
  <c r="I32" i="11"/>
  <c r="J32" i="11" s="1"/>
  <c r="I30" i="8"/>
  <c r="J30" i="8" s="1"/>
  <c r="F332" i="8"/>
  <c r="F333" i="8" s="1"/>
  <c r="F334" i="8" s="1"/>
  <c r="F335" i="8" s="1"/>
  <c r="F336" i="8" s="1"/>
  <c r="F337" i="8" s="1"/>
  <c r="F338" i="8" s="1"/>
  <c r="F339" i="8" s="1"/>
  <c r="F340" i="8" s="1"/>
  <c r="F341" i="8" s="1"/>
  <c r="F342" i="8" s="1"/>
  <c r="F343" i="8" s="1"/>
  <c r="D350" i="6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G31" i="6"/>
  <c r="H31" i="6" s="1"/>
  <c r="F342" i="5" l="1"/>
  <c r="F343" i="5" s="1"/>
  <c r="F344" i="5" s="1"/>
  <c r="F345" i="5" s="1"/>
  <c r="F346" i="5" s="1"/>
  <c r="F347" i="5" s="1"/>
  <c r="F348" i="5" s="1"/>
  <c r="F349" i="5" s="1"/>
  <c r="F350" i="5" s="1"/>
  <c r="F351" i="5" s="1"/>
  <c r="F352" i="5" s="1"/>
  <c r="F353" i="5" s="1"/>
  <c r="I31" i="5"/>
  <c r="J31" i="5" s="1"/>
  <c r="G33" i="9"/>
  <c r="H33" i="9" s="1"/>
  <c r="D374" i="9"/>
  <c r="D375" i="9" s="1"/>
  <c r="D376" i="9" s="1"/>
  <c r="D377" i="9" s="1"/>
  <c r="D378" i="9" s="1"/>
  <c r="D379" i="9" s="1"/>
  <c r="D380" i="9" s="1"/>
  <c r="D381" i="9" s="1"/>
  <c r="D382" i="9" s="1"/>
  <c r="D383" i="9" s="1"/>
  <c r="D384" i="9" s="1"/>
  <c r="D385" i="9" s="1"/>
  <c r="F351" i="2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I32" i="2"/>
  <c r="J32" i="2" s="1"/>
  <c r="F363" i="11"/>
  <c r="F364" i="11" s="1"/>
  <c r="F365" i="11" s="1"/>
  <c r="F366" i="11" s="1"/>
  <c r="F367" i="11" s="1"/>
  <c r="F368" i="11" s="1"/>
  <c r="F369" i="11" s="1"/>
  <c r="F370" i="11" s="1"/>
  <c r="F371" i="11" s="1"/>
  <c r="F372" i="11" s="1"/>
  <c r="F373" i="11" s="1"/>
  <c r="F374" i="11" s="1"/>
  <c r="I33" i="11"/>
  <c r="J33" i="11" s="1"/>
  <c r="I32" i="7"/>
  <c r="J32" i="7" s="1"/>
  <c r="F362" i="7"/>
  <c r="F363" i="7" s="1"/>
  <c r="F364" i="7" s="1"/>
  <c r="F365" i="7" s="1"/>
  <c r="F366" i="7" s="1"/>
  <c r="F367" i="7" s="1"/>
  <c r="F368" i="7" s="1"/>
  <c r="F369" i="7" s="1"/>
  <c r="F370" i="7" s="1"/>
  <c r="F371" i="7" s="1"/>
  <c r="F372" i="7" s="1"/>
  <c r="F373" i="7" s="1"/>
  <c r="G33" i="4"/>
  <c r="H33" i="4" s="1"/>
  <c r="D366" i="4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F344" i="8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I31" i="8"/>
  <c r="J31" i="8" s="1"/>
  <c r="G32" i="6"/>
  <c r="H32" i="6" s="1"/>
  <c r="D362" i="6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I32" i="3"/>
  <c r="J32" i="3" s="1"/>
  <c r="F351" i="3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J32" i="10"/>
  <c r="K32" i="10" s="1"/>
  <c r="G362" i="10"/>
  <c r="G363" i="10" s="1"/>
  <c r="G364" i="10" s="1"/>
  <c r="G365" i="10" s="1"/>
  <c r="G366" i="10" s="1"/>
  <c r="G367" i="10" s="1"/>
  <c r="G368" i="10" s="1"/>
  <c r="G369" i="10" s="1"/>
  <c r="G370" i="10" s="1"/>
  <c r="G371" i="10" s="1"/>
  <c r="G372" i="10" s="1"/>
  <c r="G373" i="10" s="1"/>
  <c r="F354" i="5" l="1"/>
  <c r="F355" i="5" s="1"/>
  <c r="F356" i="5" s="1"/>
  <c r="F357" i="5" s="1"/>
  <c r="F358" i="5" s="1"/>
  <c r="F359" i="5" s="1"/>
  <c r="F360" i="5" s="1"/>
  <c r="F361" i="5" s="1"/>
  <c r="F362" i="5" s="1"/>
  <c r="F363" i="5" s="1"/>
  <c r="F364" i="5" s="1"/>
  <c r="F365" i="5" s="1"/>
  <c r="I32" i="5"/>
  <c r="J32" i="5" s="1"/>
  <c r="F356" i="8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I32" i="8"/>
  <c r="J32" i="8" s="1"/>
  <c r="F375" i="11"/>
  <c r="F376" i="11" s="1"/>
  <c r="F377" i="11" s="1"/>
  <c r="F378" i="11" s="1"/>
  <c r="F379" i="11" s="1"/>
  <c r="F380" i="11" s="1"/>
  <c r="F381" i="11" s="1"/>
  <c r="F382" i="11" s="1"/>
  <c r="F383" i="11" s="1"/>
  <c r="F384" i="11" s="1"/>
  <c r="F385" i="11" s="1"/>
  <c r="F386" i="11" s="1"/>
  <c r="I34" i="11"/>
  <c r="J34" i="11" s="1"/>
  <c r="F363" i="3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I33" i="3"/>
  <c r="J33" i="3" s="1"/>
  <c r="D378" i="4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G34" i="4"/>
  <c r="H34" i="4" s="1"/>
  <c r="F363" i="2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I33" i="2"/>
  <c r="J33" i="2" s="1"/>
  <c r="J33" i="10"/>
  <c r="K33" i="10" s="1"/>
  <c r="G374" i="10"/>
  <c r="G375" i="10" s="1"/>
  <c r="G376" i="10" s="1"/>
  <c r="G377" i="10" s="1"/>
  <c r="G378" i="10" s="1"/>
  <c r="G379" i="10" s="1"/>
  <c r="G380" i="10" s="1"/>
  <c r="G381" i="10" s="1"/>
  <c r="G382" i="10" s="1"/>
  <c r="G383" i="10" s="1"/>
  <c r="G384" i="10" s="1"/>
  <c r="G385" i="10" s="1"/>
  <c r="G33" i="6"/>
  <c r="H33" i="6" s="1"/>
  <c r="D374" i="6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F374" i="7"/>
  <c r="F375" i="7" s="1"/>
  <c r="F376" i="7" s="1"/>
  <c r="F377" i="7" s="1"/>
  <c r="F378" i="7" s="1"/>
  <c r="F379" i="7" s="1"/>
  <c r="F380" i="7" s="1"/>
  <c r="F381" i="7" s="1"/>
  <c r="F382" i="7" s="1"/>
  <c r="F383" i="7" s="1"/>
  <c r="F384" i="7" s="1"/>
  <c r="F385" i="7" s="1"/>
  <c r="I33" i="7"/>
  <c r="J33" i="7" s="1"/>
  <c r="D386" i="9"/>
  <c r="D387" i="9" s="1"/>
  <c r="D388" i="9" s="1"/>
  <c r="D389" i="9" s="1"/>
  <c r="D390" i="9" s="1"/>
  <c r="D391" i="9" s="1"/>
  <c r="D392" i="9" s="1"/>
  <c r="D393" i="9" s="1"/>
  <c r="D394" i="9" s="1"/>
  <c r="D395" i="9" s="1"/>
  <c r="D396" i="9" s="1"/>
  <c r="D397" i="9" s="1"/>
  <c r="G34" i="9"/>
  <c r="H34" i="9" s="1"/>
  <c r="I33" i="5" l="1"/>
  <c r="J33" i="5" s="1"/>
  <c r="F366" i="5"/>
  <c r="F367" i="5" s="1"/>
  <c r="F368" i="5" s="1"/>
  <c r="F369" i="5" s="1"/>
  <c r="F370" i="5" s="1"/>
  <c r="F371" i="5" s="1"/>
  <c r="F372" i="5" s="1"/>
  <c r="F373" i="5" s="1"/>
  <c r="F374" i="5" s="1"/>
  <c r="F375" i="5" s="1"/>
  <c r="F376" i="5" s="1"/>
  <c r="F377" i="5" s="1"/>
  <c r="F386" i="7"/>
  <c r="F387" i="7" s="1"/>
  <c r="F388" i="7" s="1"/>
  <c r="F389" i="7" s="1"/>
  <c r="F390" i="7" s="1"/>
  <c r="F391" i="7" s="1"/>
  <c r="F392" i="7" s="1"/>
  <c r="F393" i="7" s="1"/>
  <c r="F394" i="7" s="1"/>
  <c r="F395" i="7" s="1"/>
  <c r="F396" i="7" s="1"/>
  <c r="F397" i="7" s="1"/>
  <c r="I34" i="7"/>
  <c r="J34" i="7" s="1"/>
  <c r="I34" i="2"/>
  <c r="J34" i="2" s="1"/>
  <c r="F375" i="2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11"/>
  <c r="F388" i="11" s="1"/>
  <c r="F389" i="11" s="1"/>
  <c r="F390" i="11" s="1"/>
  <c r="F391" i="11" s="1"/>
  <c r="F392" i="11" s="1"/>
  <c r="F393" i="11" s="1"/>
  <c r="F394" i="11" s="1"/>
  <c r="F395" i="11" s="1"/>
  <c r="F396" i="11" s="1"/>
  <c r="F397" i="11" s="1"/>
  <c r="F398" i="11" s="1"/>
  <c r="I35" i="11"/>
  <c r="J35" i="11" s="1"/>
  <c r="D390" i="4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G35" i="4"/>
  <c r="H35" i="4" s="1"/>
  <c r="I33" i="8"/>
  <c r="J33" i="8" s="1"/>
  <c r="F368" i="8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G34" i="6"/>
  <c r="H34" i="6" s="1"/>
  <c r="D386" i="6"/>
  <c r="D387" i="6" s="1"/>
  <c r="D388" i="6" s="1"/>
  <c r="D389" i="6" s="1"/>
  <c r="D390" i="6" s="1"/>
  <c r="D391" i="6" s="1"/>
  <c r="D392" i="6" s="1"/>
  <c r="D393" i="6" s="1"/>
  <c r="D394" i="6" s="1"/>
  <c r="D395" i="6" s="1"/>
  <c r="D396" i="6" s="1"/>
  <c r="D397" i="6" s="1"/>
  <c r="G386" i="10"/>
  <c r="G387" i="10" s="1"/>
  <c r="G388" i="10" s="1"/>
  <c r="G389" i="10" s="1"/>
  <c r="G390" i="10" s="1"/>
  <c r="G391" i="10" s="1"/>
  <c r="G392" i="10" s="1"/>
  <c r="G393" i="10" s="1"/>
  <c r="G394" i="10" s="1"/>
  <c r="G395" i="10" s="1"/>
  <c r="G396" i="10" s="1"/>
  <c r="G397" i="10" s="1"/>
  <c r="J34" i="10"/>
  <c r="K34" i="10" s="1"/>
  <c r="D398" i="9"/>
  <c r="D399" i="9" s="1"/>
  <c r="D400" i="9" s="1"/>
  <c r="D401" i="9" s="1"/>
  <c r="D402" i="9" s="1"/>
  <c r="D403" i="9" s="1"/>
  <c r="D404" i="9" s="1"/>
  <c r="D405" i="9" s="1"/>
  <c r="D406" i="9" s="1"/>
  <c r="D407" i="9" s="1"/>
  <c r="D408" i="9" s="1"/>
  <c r="D409" i="9" s="1"/>
  <c r="G35" i="9"/>
  <c r="H35" i="9" s="1"/>
  <c r="F375" i="3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I34" i="3"/>
  <c r="J34" i="3" s="1"/>
  <c r="I34" i="5" l="1"/>
  <c r="J34" i="5" s="1"/>
  <c r="F378" i="5"/>
  <c r="F379" i="5" s="1"/>
  <c r="F380" i="5" s="1"/>
  <c r="F381" i="5" s="1"/>
  <c r="F382" i="5" s="1"/>
  <c r="F383" i="5" s="1"/>
  <c r="F384" i="5" s="1"/>
  <c r="F385" i="5" s="1"/>
  <c r="F386" i="5" s="1"/>
  <c r="F387" i="5" s="1"/>
  <c r="F388" i="5" s="1"/>
  <c r="F389" i="5" s="1"/>
  <c r="G35" i="6"/>
  <c r="H35" i="6" s="1"/>
  <c r="D398" i="6"/>
  <c r="D399" i="6" s="1"/>
  <c r="D400" i="6" s="1"/>
  <c r="D401" i="6" s="1"/>
  <c r="D402" i="6" s="1"/>
  <c r="D403" i="6" s="1"/>
  <c r="D404" i="6" s="1"/>
  <c r="D405" i="6" s="1"/>
  <c r="D406" i="6" s="1"/>
  <c r="D407" i="6" s="1"/>
  <c r="D408" i="6" s="1"/>
  <c r="D409" i="6" s="1"/>
  <c r="F399" i="11"/>
  <c r="F400" i="11" s="1"/>
  <c r="F401" i="11" s="1"/>
  <c r="F402" i="11" s="1"/>
  <c r="F403" i="11" s="1"/>
  <c r="F404" i="11" s="1"/>
  <c r="F405" i="11" s="1"/>
  <c r="F406" i="11" s="1"/>
  <c r="F407" i="11" s="1"/>
  <c r="F408" i="11" s="1"/>
  <c r="F409" i="11" s="1"/>
  <c r="F410" i="11" s="1"/>
  <c r="I36" i="11"/>
  <c r="J36" i="11" s="1"/>
  <c r="I34" i="8"/>
  <c r="J34" i="8" s="1"/>
  <c r="F380" i="8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87" i="2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I35" i="2"/>
  <c r="J35" i="2" s="1"/>
  <c r="D410" i="9"/>
  <c r="D411" i="9" s="1"/>
  <c r="D412" i="9" s="1"/>
  <c r="D413" i="9" s="1"/>
  <c r="D414" i="9" s="1"/>
  <c r="D415" i="9" s="1"/>
  <c r="D416" i="9" s="1"/>
  <c r="D417" i="9" s="1"/>
  <c r="D418" i="9" s="1"/>
  <c r="D419" i="9" s="1"/>
  <c r="D420" i="9" s="1"/>
  <c r="D421" i="9" s="1"/>
  <c r="G36" i="9"/>
  <c r="H36" i="9" s="1"/>
  <c r="F387" i="3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I35" i="3"/>
  <c r="J35" i="3" s="1"/>
  <c r="J35" i="10"/>
  <c r="K35" i="10" s="1"/>
  <c r="G398" i="10"/>
  <c r="G399" i="10" s="1"/>
  <c r="G400" i="10" s="1"/>
  <c r="G401" i="10" s="1"/>
  <c r="G402" i="10" s="1"/>
  <c r="G403" i="10" s="1"/>
  <c r="G404" i="10" s="1"/>
  <c r="G405" i="10" s="1"/>
  <c r="G406" i="10" s="1"/>
  <c r="G407" i="10" s="1"/>
  <c r="G408" i="10" s="1"/>
  <c r="G409" i="10" s="1"/>
  <c r="G36" i="4"/>
  <c r="H36" i="4" s="1"/>
  <c r="D402" i="4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I35" i="7"/>
  <c r="J35" i="7" s="1"/>
  <c r="F398" i="7"/>
  <c r="F399" i="7" s="1"/>
  <c r="F400" i="7" s="1"/>
  <c r="F401" i="7" s="1"/>
  <c r="F402" i="7" s="1"/>
  <c r="F403" i="7" s="1"/>
  <c r="F404" i="7" s="1"/>
  <c r="F405" i="7" s="1"/>
  <c r="F406" i="7" s="1"/>
  <c r="F407" i="7" s="1"/>
  <c r="F408" i="7" s="1"/>
  <c r="F409" i="7" s="1"/>
  <c r="F390" i="5" l="1"/>
  <c r="F391" i="5" s="1"/>
  <c r="F392" i="5" s="1"/>
  <c r="F393" i="5" s="1"/>
  <c r="F394" i="5" s="1"/>
  <c r="F395" i="5" s="1"/>
  <c r="F396" i="5" s="1"/>
  <c r="F397" i="5" s="1"/>
  <c r="F398" i="5" s="1"/>
  <c r="F399" i="5" s="1"/>
  <c r="F400" i="5" s="1"/>
  <c r="F401" i="5" s="1"/>
  <c r="I35" i="5"/>
  <c r="J35" i="5" s="1"/>
  <c r="G37" i="9"/>
  <c r="H37" i="9" s="1"/>
  <c r="D422" i="9"/>
  <c r="D423" i="9" s="1"/>
  <c r="D424" i="9" s="1"/>
  <c r="D425" i="9" s="1"/>
  <c r="D426" i="9" s="1"/>
  <c r="D427" i="9" s="1"/>
  <c r="D428" i="9" s="1"/>
  <c r="D429" i="9" s="1"/>
  <c r="D430" i="9" s="1"/>
  <c r="D431" i="9" s="1"/>
  <c r="D432" i="9" s="1"/>
  <c r="D433" i="9" s="1"/>
  <c r="F411" i="11"/>
  <c r="F412" i="11" s="1"/>
  <c r="F413" i="11" s="1"/>
  <c r="F414" i="11" s="1"/>
  <c r="F415" i="11" s="1"/>
  <c r="F416" i="11" s="1"/>
  <c r="F417" i="11" s="1"/>
  <c r="F418" i="11" s="1"/>
  <c r="F419" i="11" s="1"/>
  <c r="F420" i="11" s="1"/>
  <c r="F421" i="11" s="1"/>
  <c r="F422" i="11" s="1"/>
  <c r="I37" i="11"/>
  <c r="J37" i="11" s="1"/>
  <c r="I35" i="8"/>
  <c r="J35" i="8" s="1"/>
  <c r="F392" i="8"/>
  <c r="F393" i="8" s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I36" i="7"/>
  <c r="J36" i="7" s="1"/>
  <c r="F410" i="7"/>
  <c r="F411" i="7" s="1"/>
  <c r="F412" i="7" s="1"/>
  <c r="F413" i="7" s="1"/>
  <c r="F414" i="7" s="1"/>
  <c r="F415" i="7" s="1"/>
  <c r="F416" i="7" s="1"/>
  <c r="F417" i="7" s="1"/>
  <c r="F418" i="7" s="1"/>
  <c r="F419" i="7" s="1"/>
  <c r="F420" i="7" s="1"/>
  <c r="F421" i="7" s="1"/>
  <c r="G36" i="6"/>
  <c r="H36" i="6" s="1"/>
  <c r="D410" i="6"/>
  <c r="D411" i="6" s="1"/>
  <c r="D412" i="6" s="1"/>
  <c r="D413" i="6" s="1"/>
  <c r="D414" i="6" s="1"/>
  <c r="D415" i="6" s="1"/>
  <c r="D416" i="6" s="1"/>
  <c r="D417" i="6" s="1"/>
  <c r="D418" i="6" s="1"/>
  <c r="D419" i="6" s="1"/>
  <c r="D420" i="6" s="1"/>
  <c r="D421" i="6" s="1"/>
  <c r="D414" i="4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G37" i="4"/>
  <c r="H37" i="4" s="1"/>
  <c r="G410" i="10"/>
  <c r="G411" i="10" s="1"/>
  <c r="G412" i="10" s="1"/>
  <c r="G413" i="10" s="1"/>
  <c r="G414" i="10" s="1"/>
  <c r="G415" i="10" s="1"/>
  <c r="G416" i="10" s="1"/>
  <c r="G417" i="10" s="1"/>
  <c r="G418" i="10" s="1"/>
  <c r="G419" i="10" s="1"/>
  <c r="G420" i="10" s="1"/>
  <c r="G421" i="10" s="1"/>
  <c r="J36" i="10"/>
  <c r="K36" i="10" s="1"/>
  <c r="F399" i="3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I36" i="3"/>
  <c r="J36" i="3" s="1"/>
  <c r="I36" i="2"/>
  <c r="J36" i="2" s="1"/>
  <c r="F399" i="2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I36" i="5" l="1"/>
  <c r="J36" i="5" s="1"/>
  <c r="F402" i="5"/>
  <c r="F403" i="5" s="1"/>
  <c r="F404" i="5" s="1"/>
  <c r="F405" i="5" s="1"/>
  <c r="F406" i="5" s="1"/>
  <c r="F407" i="5" s="1"/>
  <c r="F408" i="5" s="1"/>
  <c r="F409" i="5" s="1"/>
  <c r="F410" i="5" s="1"/>
  <c r="F411" i="5" s="1"/>
  <c r="F412" i="5" s="1"/>
  <c r="F413" i="5" s="1"/>
  <c r="F411" i="3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I37" i="3"/>
  <c r="J37" i="3" s="1"/>
  <c r="F423" i="11"/>
  <c r="F424" i="11" s="1"/>
  <c r="F425" i="11" s="1"/>
  <c r="F426" i="11" s="1"/>
  <c r="F427" i="11" s="1"/>
  <c r="F428" i="11" s="1"/>
  <c r="F429" i="11" s="1"/>
  <c r="F430" i="11" s="1"/>
  <c r="F431" i="11" s="1"/>
  <c r="F432" i="11" s="1"/>
  <c r="F433" i="11" s="1"/>
  <c r="F434" i="11" s="1"/>
  <c r="I38" i="11"/>
  <c r="J38" i="11" s="1"/>
  <c r="D422" i="6"/>
  <c r="D423" i="6" s="1"/>
  <c r="D424" i="6" s="1"/>
  <c r="D425" i="6" s="1"/>
  <c r="D426" i="6" s="1"/>
  <c r="D427" i="6" s="1"/>
  <c r="D428" i="6" s="1"/>
  <c r="D429" i="6" s="1"/>
  <c r="D430" i="6" s="1"/>
  <c r="D431" i="6" s="1"/>
  <c r="D432" i="6" s="1"/>
  <c r="D433" i="6" s="1"/>
  <c r="G38" i="6" s="1"/>
  <c r="G37" i="6"/>
  <c r="H37" i="6" s="1"/>
  <c r="I37" i="7"/>
  <c r="J37" i="7" s="1"/>
  <c r="F422" i="7"/>
  <c r="F423" i="7" s="1"/>
  <c r="F424" i="7" s="1"/>
  <c r="F425" i="7" s="1"/>
  <c r="F426" i="7" s="1"/>
  <c r="F427" i="7" s="1"/>
  <c r="F428" i="7" s="1"/>
  <c r="F429" i="7" s="1"/>
  <c r="F430" i="7" s="1"/>
  <c r="F431" i="7" s="1"/>
  <c r="F432" i="7" s="1"/>
  <c r="F433" i="7" s="1"/>
  <c r="D434" i="9"/>
  <c r="D435" i="9" s="1"/>
  <c r="D436" i="9" s="1"/>
  <c r="D437" i="9" s="1"/>
  <c r="D438" i="9" s="1"/>
  <c r="D439" i="9" s="1"/>
  <c r="D440" i="9" s="1"/>
  <c r="D441" i="9" s="1"/>
  <c r="D442" i="9" s="1"/>
  <c r="D443" i="9" s="1"/>
  <c r="D444" i="9" s="1"/>
  <c r="D445" i="9" s="1"/>
  <c r="G39" i="9" s="1"/>
  <c r="G38" i="9"/>
  <c r="H38" i="9" s="1"/>
  <c r="G422" i="10"/>
  <c r="G423" i="10" s="1"/>
  <c r="G424" i="10" s="1"/>
  <c r="G425" i="10" s="1"/>
  <c r="G426" i="10" s="1"/>
  <c r="G427" i="10" s="1"/>
  <c r="G428" i="10" s="1"/>
  <c r="G429" i="10" s="1"/>
  <c r="G430" i="10" s="1"/>
  <c r="G431" i="10" s="1"/>
  <c r="G432" i="10" s="1"/>
  <c r="G433" i="10" s="1"/>
  <c r="J37" i="10"/>
  <c r="K37" i="10" s="1"/>
  <c r="I37" i="2"/>
  <c r="J37" i="2" s="1"/>
  <c r="F411" i="2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I36" i="8"/>
  <c r="J36" i="8" s="1"/>
  <c r="F404" i="8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D426" i="4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G38" i="4"/>
  <c r="H38" i="4" s="1"/>
  <c r="H39" i="9" l="1"/>
  <c r="F414" i="5"/>
  <c r="F415" i="5" s="1"/>
  <c r="F416" i="5" s="1"/>
  <c r="F417" i="5" s="1"/>
  <c r="F418" i="5" s="1"/>
  <c r="F419" i="5" s="1"/>
  <c r="F420" i="5" s="1"/>
  <c r="F421" i="5" s="1"/>
  <c r="F422" i="5" s="1"/>
  <c r="F423" i="5" s="1"/>
  <c r="F424" i="5" s="1"/>
  <c r="F425" i="5" s="1"/>
  <c r="I37" i="5"/>
  <c r="J37" i="5" s="1"/>
  <c r="G434" i="10"/>
  <c r="G435" i="10" s="1"/>
  <c r="G436" i="10" s="1"/>
  <c r="G437" i="10" s="1"/>
  <c r="G438" i="10" s="1"/>
  <c r="G439" i="10" s="1"/>
  <c r="G440" i="10" s="1"/>
  <c r="G441" i="10" s="1"/>
  <c r="G442" i="10" s="1"/>
  <c r="G443" i="10" s="1"/>
  <c r="G444" i="10" s="1"/>
  <c r="G445" i="10" s="1"/>
  <c r="J38" i="10"/>
  <c r="K38" i="10" s="1"/>
  <c r="H38" i="6"/>
  <c r="F435" i="11"/>
  <c r="F436" i="11" s="1"/>
  <c r="F437" i="11" s="1"/>
  <c r="F438" i="11" s="1"/>
  <c r="F439" i="11" s="1"/>
  <c r="F440" i="11" s="1"/>
  <c r="F441" i="11" s="1"/>
  <c r="F442" i="11" s="1"/>
  <c r="F443" i="11" s="1"/>
  <c r="F444" i="11" s="1"/>
  <c r="F445" i="11" s="1"/>
  <c r="F446" i="11" s="1"/>
  <c r="I39" i="11"/>
  <c r="J39" i="11" s="1"/>
  <c r="F416" i="8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I37" i="8"/>
  <c r="J37" i="8" s="1"/>
  <c r="F423" i="2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I38" i="2"/>
  <c r="J38" i="2" s="1"/>
  <c r="I38" i="7"/>
  <c r="J38" i="7" s="1"/>
  <c r="F434" i="7"/>
  <c r="F435" i="7" s="1"/>
  <c r="F436" i="7" s="1"/>
  <c r="F437" i="7" s="1"/>
  <c r="F438" i="7" s="1"/>
  <c r="F439" i="7" s="1"/>
  <c r="F440" i="7" s="1"/>
  <c r="F441" i="7" s="1"/>
  <c r="F442" i="7" s="1"/>
  <c r="F443" i="7" s="1"/>
  <c r="F444" i="7" s="1"/>
  <c r="F445" i="7" s="1"/>
  <c r="G39" i="4"/>
  <c r="H39" i="4" s="1"/>
  <c r="D438" i="4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I38" i="3"/>
  <c r="J38" i="3" s="1"/>
  <c r="F423" i="3"/>
  <c r="F424" i="3" s="1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26" i="5" l="1"/>
  <c r="F427" i="5" s="1"/>
  <c r="F428" i="5" s="1"/>
  <c r="F429" i="5" s="1"/>
  <c r="F430" i="5" s="1"/>
  <c r="F431" i="5" s="1"/>
  <c r="F432" i="5" s="1"/>
  <c r="F433" i="5" s="1"/>
  <c r="F434" i="5" s="1"/>
  <c r="F435" i="5" s="1"/>
  <c r="F436" i="5" s="1"/>
  <c r="F437" i="5" s="1"/>
  <c r="I38" i="5"/>
  <c r="J38" i="5" s="1"/>
  <c r="F428" i="8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I38" i="8"/>
  <c r="J38" i="8" s="1"/>
  <c r="F446" i="7"/>
  <c r="F447" i="7" s="1"/>
  <c r="F448" i="7" s="1"/>
  <c r="F449" i="7" s="1"/>
  <c r="F450" i="7" s="1"/>
  <c r="F451" i="7" s="1"/>
  <c r="F452" i="7" s="1"/>
  <c r="F453" i="7" s="1"/>
  <c r="F454" i="7" s="1"/>
  <c r="F455" i="7" s="1"/>
  <c r="F456" i="7" s="1"/>
  <c r="F457" i="7" s="1"/>
  <c r="I39" i="7"/>
  <c r="J39" i="7" s="1"/>
  <c r="F447" i="11"/>
  <c r="F448" i="11" s="1"/>
  <c r="F449" i="11" s="1"/>
  <c r="F450" i="11" s="1"/>
  <c r="F451" i="11" s="1"/>
  <c r="F452" i="11" s="1"/>
  <c r="F453" i="11" s="1"/>
  <c r="F454" i="11" s="1"/>
  <c r="F455" i="11" s="1"/>
  <c r="F456" i="11" s="1"/>
  <c r="F457" i="11" s="1"/>
  <c r="F458" i="11" s="1"/>
  <c r="I40" i="11"/>
  <c r="J40" i="11" s="1"/>
  <c r="F435" i="3"/>
  <c r="F436" i="3" s="1"/>
  <c r="F437" i="3" s="1"/>
  <c r="F438" i="3" s="1"/>
  <c r="F439" i="3" s="1"/>
  <c r="F440" i="3" s="1"/>
  <c r="F441" i="3" s="1"/>
  <c r="F442" i="3" s="1"/>
  <c r="F443" i="3" s="1"/>
  <c r="F444" i="3" s="1"/>
  <c r="F445" i="3" s="1"/>
  <c r="F446" i="3" s="1"/>
  <c r="I39" i="3"/>
  <c r="J39" i="3" s="1"/>
  <c r="F435" i="2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I39" i="2"/>
  <c r="J39" i="2" s="1"/>
  <c r="D450" i="4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G40" i="4"/>
  <c r="H40" i="4" s="1"/>
  <c r="J39" i="10"/>
  <c r="K39" i="10" s="1"/>
  <c r="G446" i="10"/>
  <c r="G447" i="10" s="1"/>
  <c r="G448" i="10" s="1"/>
  <c r="G449" i="10" s="1"/>
  <c r="G450" i="10" s="1"/>
  <c r="G451" i="10" s="1"/>
  <c r="G452" i="10" s="1"/>
  <c r="G453" i="10" s="1"/>
  <c r="G454" i="10" s="1"/>
  <c r="G455" i="10" s="1"/>
  <c r="G456" i="10" s="1"/>
  <c r="G457" i="10" s="1"/>
  <c r="I39" i="5" l="1"/>
  <c r="J39" i="5" s="1"/>
  <c r="F438" i="5"/>
  <c r="F439" i="5" s="1"/>
  <c r="F440" i="5" s="1"/>
  <c r="F441" i="5" s="1"/>
  <c r="F442" i="5" s="1"/>
  <c r="F443" i="5" s="1"/>
  <c r="F444" i="5" s="1"/>
  <c r="F445" i="5" s="1"/>
  <c r="F446" i="5" s="1"/>
  <c r="F447" i="5" s="1"/>
  <c r="F448" i="5" s="1"/>
  <c r="F449" i="5" s="1"/>
  <c r="F459" i="11"/>
  <c r="F460" i="11" s="1"/>
  <c r="F461" i="11" s="1"/>
  <c r="F462" i="11" s="1"/>
  <c r="F463" i="11" s="1"/>
  <c r="F464" i="11" s="1"/>
  <c r="F465" i="11" s="1"/>
  <c r="F466" i="11" s="1"/>
  <c r="F467" i="11" s="1"/>
  <c r="F468" i="11" s="1"/>
  <c r="F469" i="11" s="1"/>
  <c r="F470" i="11" s="1"/>
  <c r="I41" i="11"/>
  <c r="J41" i="11" s="1"/>
  <c r="F447" i="2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I40" i="2"/>
  <c r="J40" i="2" s="1"/>
  <c r="F458" i="7"/>
  <c r="F459" i="7" s="1"/>
  <c r="F460" i="7" s="1"/>
  <c r="F461" i="7" s="1"/>
  <c r="F462" i="7" s="1"/>
  <c r="F463" i="7" s="1"/>
  <c r="F464" i="7" s="1"/>
  <c r="F465" i="7" s="1"/>
  <c r="F466" i="7" s="1"/>
  <c r="F467" i="7" s="1"/>
  <c r="F468" i="7" s="1"/>
  <c r="F469" i="7" s="1"/>
  <c r="I40" i="7"/>
  <c r="J40" i="7" s="1"/>
  <c r="J40" i="10"/>
  <c r="K40" i="10" s="1"/>
  <c r="G458" i="10"/>
  <c r="G459" i="10" s="1"/>
  <c r="G460" i="10" s="1"/>
  <c r="G461" i="10" s="1"/>
  <c r="G462" i="10" s="1"/>
  <c r="G463" i="10" s="1"/>
  <c r="G464" i="10" s="1"/>
  <c r="G465" i="10" s="1"/>
  <c r="G466" i="10" s="1"/>
  <c r="G467" i="10" s="1"/>
  <c r="G468" i="10" s="1"/>
  <c r="G469" i="10" s="1"/>
  <c r="D462" i="4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G41" i="4"/>
  <c r="H41" i="4" s="1"/>
  <c r="F447" i="3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I40" i="3"/>
  <c r="J40" i="3" s="1"/>
  <c r="I39" i="8"/>
  <c r="J39" i="8" s="1"/>
  <c r="F440" i="8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0" i="5" l="1"/>
  <c r="F451" i="5" s="1"/>
  <c r="F452" i="5" s="1"/>
  <c r="F453" i="5" s="1"/>
  <c r="F454" i="5" s="1"/>
  <c r="F455" i="5" s="1"/>
  <c r="F456" i="5" s="1"/>
  <c r="F457" i="5" s="1"/>
  <c r="F458" i="5" s="1"/>
  <c r="F459" i="5" s="1"/>
  <c r="F460" i="5" s="1"/>
  <c r="F461" i="5" s="1"/>
  <c r="I40" i="5"/>
  <c r="J40" i="5" s="1"/>
  <c r="G42" i="4"/>
  <c r="H42" i="4" s="1"/>
  <c r="D474" i="4"/>
  <c r="D475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F470" i="7"/>
  <c r="F471" i="7" s="1"/>
  <c r="F472" i="7" s="1"/>
  <c r="F473" i="7" s="1"/>
  <c r="F474" i="7" s="1"/>
  <c r="F475" i="7" s="1"/>
  <c r="F476" i="7" s="1"/>
  <c r="F477" i="7" s="1"/>
  <c r="F478" i="7" s="1"/>
  <c r="F479" i="7" s="1"/>
  <c r="F480" i="7" s="1"/>
  <c r="F481" i="7" s="1"/>
  <c r="I41" i="7"/>
  <c r="J41" i="7" s="1"/>
  <c r="F459" i="2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I41" i="2"/>
  <c r="J41" i="2" s="1"/>
  <c r="I40" i="8"/>
  <c r="J40" i="8" s="1"/>
  <c r="F452" i="8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G470" i="10"/>
  <c r="G471" i="10" s="1"/>
  <c r="G472" i="10" s="1"/>
  <c r="G473" i="10" s="1"/>
  <c r="G474" i="10" s="1"/>
  <c r="G475" i="10" s="1"/>
  <c r="G476" i="10" s="1"/>
  <c r="G477" i="10" s="1"/>
  <c r="G478" i="10" s="1"/>
  <c r="G479" i="10" s="1"/>
  <c r="G480" i="10" s="1"/>
  <c r="G481" i="10" s="1"/>
  <c r="J41" i="10"/>
  <c r="K41" i="10" s="1"/>
  <c r="F459" i="3"/>
  <c r="F460" i="3" s="1"/>
  <c r="F461" i="3" s="1"/>
  <c r="F462" i="3" s="1"/>
  <c r="F463" i="3" s="1"/>
  <c r="F464" i="3" s="1"/>
  <c r="F465" i="3" s="1"/>
  <c r="F466" i="3" s="1"/>
  <c r="F467" i="3" s="1"/>
  <c r="F468" i="3" s="1"/>
  <c r="F469" i="3" s="1"/>
  <c r="F470" i="3" s="1"/>
  <c r="I41" i="3"/>
  <c r="J41" i="3" s="1"/>
  <c r="F471" i="11"/>
  <c r="F472" i="11" s="1"/>
  <c r="F473" i="11" s="1"/>
  <c r="F474" i="11" s="1"/>
  <c r="F475" i="11" s="1"/>
  <c r="F476" i="11" s="1"/>
  <c r="F477" i="11" s="1"/>
  <c r="F478" i="11" s="1"/>
  <c r="F479" i="11" s="1"/>
  <c r="F480" i="11" s="1"/>
  <c r="F481" i="11" s="1"/>
  <c r="F482" i="11" s="1"/>
  <c r="I42" i="11"/>
  <c r="J42" i="11" s="1"/>
  <c r="I41" i="5" l="1"/>
  <c r="J41" i="5" s="1"/>
  <c r="F462" i="5"/>
  <c r="F463" i="5" s="1"/>
  <c r="F464" i="5" s="1"/>
  <c r="F465" i="5" s="1"/>
  <c r="F466" i="5" s="1"/>
  <c r="F467" i="5" s="1"/>
  <c r="F468" i="5" s="1"/>
  <c r="F469" i="5" s="1"/>
  <c r="F470" i="5" s="1"/>
  <c r="F471" i="5" s="1"/>
  <c r="F472" i="5" s="1"/>
  <c r="F473" i="5" s="1"/>
  <c r="G482" i="10"/>
  <c r="G483" i="10" s="1"/>
  <c r="G484" i="10" s="1"/>
  <c r="G485" i="10" s="1"/>
  <c r="G486" i="10" s="1"/>
  <c r="G487" i="10" s="1"/>
  <c r="G488" i="10" s="1"/>
  <c r="G489" i="10" s="1"/>
  <c r="G490" i="10" s="1"/>
  <c r="G491" i="10" s="1"/>
  <c r="G492" i="10" s="1"/>
  <c r="G493" i="10" s="1"/>
  <c r="J42" i="10"/>
  <c r="K42" i="10" s="1"/>
  <c r="F464" i="8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I41" i="8"/>
  <c r="J41" i="8" s="1"/>
  <c r="F482" i="7"/>
  <c r="F483" i="7" s="1"/>
  <c r="F484" i="7" s="1"/>
  <c r="F485" i="7" s="1"/>
  <c r="F486" i="7" s="1"/>
  <c r="F487" i="7" s="1"/>
  <c r="F488" i="7" s="1"/>
  <c r="F489" i="7" s="1"/>
  <c r="F490" i="7" s="1"/>
  <c r="F491" i="7" s="1"/>
  <c r="F492" i="7" s="1"/>
  <c r="F493" i="7" s="1"/>
  <c r="I42" i="7"/>
  <c r="J42" i="7" s="1"/>
  <c r="F483" i="11"/>
  <c r="F484" i="11" s="1"/>
  <c r="F485" i="11" s="1"/>
  <c r="F486" i="11" s="1"/>
  <c r="F487" i="11" s="1"/>
  <c r="F488" i="11" s="1"/>
  <c r="F489" i="11" s="1"/>
  <c r="F490" i="11" s="1"/>
  <c r="F491" i="11" s="1"/>
  <c r="F492" i="11" s="1"/>
  <c r="F493" i="11" s="1"/>
  <c r="F494" i="11" s="1"/>
  <c r="I43" i="11"/>
  <c r="J43" i="11" s="1"/>
  <c r="D486" i="4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G43" i="4"/>
  <c r="H43" i="4" s="1"/>
  <c r="F471" i="3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I42" i="3"/>
  <c r="J42" i="3" s="1"/>
  <c r="I42" i="2"/>
  <c r="J42" i="2" s="1"/>
  <c r="F471" i="2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I42" i="5" l="1"/>
  <c r="J42" i="5" s="1"/>
  <c r="F474" i="5"/>
  <c r="F475" i="5" s="1"/>
  <c r="F476" i="5" s="1"/>
  <c r="F477" i="5" s="1"/>
  <c r="F478" i="5" s="1"/>
  <c r="F479" i="5" s="1"/>
  <c r="F480" i="5" s="1"/>
  <c r="F481" i="5" s="1"/>
  <c r="F482" i="5" s="1"/>
  <c r="F483" i="5" s="1"/>
  <c r="F484" i="5" s="1"/>
  <c r="F485" i="5" s="1"/>
  <c r="D498" i="4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G44" i="4"/>
  <c r="H44" i="4" s="1"/>
  <c r="F476" i="8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I42" i="8"/>
  <c r="J42" i="8" s="1"/>
  <c r="I43" i="2"/>
  <c r="J43" i="2" s="1"/>
  <c r="F483" i="2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11"/>
  <c r="F496" i="11" s="1"/>
  <c r="F497" i="11" s="1"/>
  <c r="F498" i="11" s="1"/>
  <c r="F499" i="11" s="1"/>
  <c r="F500" i="11" s="1"/>
  <c r="F501" i="11" s="1"/>
  <c r="F502" i="11" s="1"/>
  <c r="F503" i="11" s="1"/>
  <c r="F504" i="11" s="1"/>
  <c r="F505" i="11" s="1"/>
  <c r="F506" i="11" s="1"/>
  <c r="I44" i="11"/>
  <c r="J44" i="11" s="1"/>
  <c r="F483" i="3"/>
  <c r="F484" i="3" s="1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I43" i="3"/>
  <c r="J43" i="3" s="1"/>
  <c r="F494" i="7"/>
  <c r="F495" i="7" s="1"/>
  <c r="F496" i="7" s="1"/>
  <c r="F497" i="7" s="1"/>
  <c r="F498" i="7" s="1"/>
  <c r="F499" i="7" s="1"/>
  <c r="F500" i="7" s="1"/>
  <c r="F501" i="7" s="1"/>
  <c r="F502" i="7" s="1"/>
  <c r="F503" i="7" s="1"/>
  <c r="F504" i="7" s="1"/>
  <c r="F505" i="7" s="1"/>
  <c r="I43" i="7"/>
  <c r="J43" i="7" s="1"/>
  <c r="J43" i="10"/>
  <c r="K43" i="10" s="1"/>
  <c r="G494" i="10"/>
  <c r="G495" i="10" s="1"/>
  <c r="G496" i="10" s="1"/>
  <c r="G497" i="10" s="1"/>
  <c r="G498" i="10" s="1"/>
  <c r="G499" i="10" s="1"/>
  <c r="G500" i="10" s="1"/>
  <c r="G501" i="10" s="1"/>
  <c r="G502" i="10" s="1"/>
  <c r="G503" i="10" s="1"/>
  <c r="G504" i="10" s="1"/>
  <c r="G505" i="10" s="1"/>
  <c r="F486" i="5" l="1"/>
  <c r="F487" i="5" s="1"/>
  <c r="F488" i="5" s="1"/>
  <c r="F489" i="5" s="1"/>
  <c r="F490" i="5" s="1"/>
  <c r="F491" i="5" s="1"/>
  <c r="F492" i="5" s="1"/>
  <c r="F493" i="5" s="1"/>
  <c r="F494" i="5" s="1"/>
  <c r="F495" i="5" s="1"/>
  <c r="F496" i="5" s="1"/>
  <c r="F497" i="5" s="1"/>
  <c r="I43" i="5"/>
  <c r="J43" i="5" s="1"/>
  <c r="I44" i="3"/>
  <c r="J44" i="3" s="1"/>
  <c r="F495" i="3"/>
  <c r="F496" i="3" s="1"/>
  <c r="F497" i="3" s="1"/>
  <c r="F498" i="3" s="1"/>
  <c r="F499" i="3" s="1"/>
  <c r="F500" i="3" s="1"/>
  <c r="F501" i="3" s="1"/>
  <c r="F502" i="3" s="1"/>
  <c r="F503" i="3" s="1"/>
  <c r="F504" i="3" s="1"/>
  <c r="F505" i="3" s="1"/>
  <c r="F506" i="3" s="1"/>
  <c r="I43" i="8"/>
  <c r="J43" i="8" s="1"/>
  <c r="F488" i="8"/>
  <c r="F489" i="8" s="1"/>
  <c r="F490" i="8" s="1"/>
  <c r="F491" i="8" s="1"/>
  <c r="F492" i="8" s="1"/>
  <c r="F493" i="8" s="1"/>
  <c r="F494" i="8" s="1"/>
  <c r="F495" i="8" s="1"/>
  <c r="F496" i="8" s="1"/>
  <c r="F497" i="8" s="1"/>
  <c r="F498" i="8" s="1"/>
  <c r="F499" i="8" s="1"/>
  <c r="F495" i="2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I44" i="2"/>
  <c r="J44" i="2" s="1"/>
  <c r="G506" i="10"/>
  <c r="G507" i="10" s="1"/>
  <c r="G508" i="10" s="1"/>
  <c r="G509" i="10" s="1"/>
  <c r="G510" i="10" s="1"/>
  <c r="G511" i="10" s="1"/>
  <c r="G512" i="10" s="1"/>
  <c r="G513" i="10" s="1"/>
  <c r="G514" i="10" s="1"/>
  <c r="G515" i="10" s="1"/>
  <c r="G516" i="10" s="1"/>
  <c r="G517" i="10" s="1"/>
  <c r="J44" i="10"/>
  <c r="K44" i="10" s="1"/>
  <c r="I44" i="7"/>
  <c r="J44" i="7" s="1"/>
  <c r="F506" i="7"/>
  <c r="F507" i="7" s="1"/>
  <c r="F508" i="7" s="1"/>
  <c r="F509" i="7" s="1"/>
  <c r="F510" i="7" s="1"/>
  <c r="F511" i="7" s="1"/>
  <c r="F512" i="7" s="1"/>
  <c r="F513" i="7" s="1"/>
  <c r="F514" i="7" s="1"/>
  <c r="F515" i="7" s="1"/>
  <c r="F516" i="7" s="1"/>
  <c r="F517" i="7" s="1"/>
  <c r="F507" i="11"/>
  <c r="F508" i="11" s="1"/>
  <c r="F509" i="11" s="1"/>
  <c r="F510" i="11" s="1"/>
  <c r="F511" i="11" s="1"/>
  <c r="F512" i="11" s="1"/>
  <c r="F513" i="11" s="1"/>
  <c r="F514" i="11" s="1"/>
  <c r="F515" i="11" s="1"/>
  <c r="F516" i="11" s="1"/>
  <c r="F517" i="11" s="1"/>
  <c r="F518" i="11" s="1"/>
  <c r="I45" i="11"/>
  <c r="J45" i="11" s="1"/>
  <c r="G45" i="4"/>
  <c r="H45" i="4" s="1"/>
  <c r="D510" i="4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I44" i="5" l="1"/>
  <c r="J44" i="5" s="1"/>
  <c r="F498" i="5"/>
  <c r="F499" i="5" s="1"/>
  <c r="F500" i="5" s="1"/>
  <c r="F501" i="5" s="1"/>
  <c r="F502" i="5" s="1"/>
  <c r="F503" i="5" s="1"/>
  <c r="F504" i="5" s="1"/>
  <c r="F505" i="5" s="1"/>
  <c r="F506" i="5" s="1"/>
  <c r="F507" i="5" s="1"/>
  <c r="F508" i="5" s="1"/>
  <c r="F509" i="5" s="1"/>
  <c r="F500" i="8"/>
  <c r="F501" i="8" s="1"/>
  <c r="F502" i="8" s="1"/>
  <c r="F503" i="8" s="1"/>
  <c r="F504" i="8" s="1"/>
  <c r="F505" i="8" s="1"/>
  <c r="F506" i="8" s="1"/>
  <c r="F507" i="8" s="1"/>
  <c r="F508" i="8" s="1"/>
  <c r="F509" i="8" s="1"/>
  <c r="F510" i="8" s="1"/>
  <c r="F511" i="8" s="1"/>
  <c r="I44" i="8"/>
  <c r="J44" i="8" s="1"/>
  <c r="J45" i="10"/>
  <c r="K45" i="10" s="1"/>
  <c r="G518" i="10"/>
  <c r="G519" i="10" s="1"/>
  <c r="G520" i="10" s="1"/>
  <c r="G521" i="10" s="1"/>
  <c r="G522" i="10" s="1"/>
  <c r="G523" i="10" s="1"/>
  <c r="G524" i="10" s="1"/>
  <c r="G525" i="10" s="1"/>
  <c r="G526" i="10" s="1"/>
  <c r="G527" i="10" s="1"/>
  <c r="G528" i="10" s="1"/>
  <c r="G529" i="10" s="1"/>
  <c r="D522" i="4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G46" i="4"/>
  <c r="H46" i="4" s="1"/>
  <c r="F507" i="3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I45" i="3"/>
  <c r="J45" i="3" s="1"/>
  <c r="F518" i="7"/>
  <c r="F519" i="7" s="1"/>
  <c r="F520" i="7" s="1"/>
  <c r="F521" i="7" s="1"/>
  <c r="F522" i="7" s="1"/>
  <c r="F523" i="7" s="1"/>
  <c r="F524" i="7" s="1"/>
  <c r="F525" i="7" s="1"/>
  <c r="F526" i="7" s="1"/>
  <c r="F527" i="7" s="1"/>
  <c r="F528" i="7" s="1"/>
  <c r="F529" i="7" s="1"/>
  <c r="I45" i="7"/>
  <c r="J45" i="7" s="1"/>
  <c r="F519" i="11"/>
  <c r="F520" i="11" s="1"/>
  <c r="F521" i="11" s="1"/>
  <c r="F522" i="11" s="1"/>
  <c r="F523" i="11" s="1"/>
  <c r="F524" i="11" s="1"/>
  <c r="F525" i="11" s="1"/>
  <c r="F526" i="11" s="1"/>
  <c r="F527" i="11" s="1"/>
  <c r="F528" i="11" s="1"/>
  <c r="F529" i="11" s="1"/>
  <c r="F530" i="11" s="1"/>
  <c r="I46" i="11"/>
  <c r="J46" i="11" s="1"/>
  <c r="F507" i="2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I45" i="2"/>
  <c r="J45" i="2" s="1"/>
  <c r="F510" i="5" l="1"/>
  <c r="F511" i="5" s="1"/>
  <c r="F512" i="5" s="1"/>
  <c r="F513" i="5" s="1"/>
  <c r="F514" i="5" s="1"/>
  <c r="F515" i="5" s="1"/>
  <c r="F516" i="5" s="1"/>
  <c r="F517" i="5" s="1"/>
  <c r="F518" i="5" s="1"/>
  <c r="F519" i="5" s="1"/>
  <c r="F520" i="5" s="1"/>
  <c r="F521" i="5" s="1"/>
  <c r="I45" i="5"/>
  <c r="J45" i="5" s="1"/>
  <c r="F530" i="7"/>
  <c r="F531" i="7" s="1"/>
  <c r="F532" i="7" s="1"/>
  <c r="F533" i="7" s="1"/>
  <c r="F534" i="7" s="1"/>
  <c r="F535" i="7" s="1"/>
  <c r="F536" i="7" s="1"/>
  <c r="F537" i="7" s="1"/>
  <c r="F538" i="7" s="1"/>
  <c r="F539" i="7" s="1"/>
  <c r="F540" i="7" s="1"/>
  <c r="F541" i="7" s="1"/>
  <c r="I46" i="7"/>
  <c r="J46" i="7" s="1"/>
  <c r="J46" i="10"/>
  <c r="K46" i="10" s="1"/>
  <c r="G530" i="10"/>
  <c r="G531" i="10" s="1"/>
  <c r="G532" i="10" s="1"/>
  <c r="G533" i="10" s="1"/>
  <c r="G534" i="10" s="1"/>
  <c r="G535" i="10" s="1"/>
  <c r="G536" i="10" s="1"/>
  <c r="G537" i="10" s="1"/>
  <c r="G538" i="10" s="1"/>
  <c r="G539" i="10" s="1"/>
  <c r="G540" i="10" s="1"/>
  <c r="G541" i="10" s="1"/>
  <c r="F519" i="3"/>
  <c r="F520" i="3" s="1"/>
  <c r="F521" i="3" s="1"/>
  <c r="F522" i="3" s="1"/>
  <c r="F523" i="3" s="1"/>
  <c r="F524" i="3" s="1"/>
  <c r="F525" i="3" s="1"/>
  <c r="F526" i="3" s="1"/>
  <c r="F527" i="3" s="1"/>
  <c r="F528" i="3" s="1"/>
  <c r="F529" i="3" s="1"/>
  <c r="F530" i="3" s="1"/>
  <c r="I46" i="3"/>
  <c r="J46" i="3" s="1"/>
  <c r="F519" i="2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I46" i="2"/>
  <c r="J46" i="2" s="1"/>
  <c r="F531" i="11"/>
  <c r="F532" i="11" s="1"/>
  <c r="F533" i="11" s="1"/>
  <c r="F534" i="11" s="1"/>
  <c r="F535" i="11" s="1"/>
  <c r="F536" i="11" s="1"/>
  <c r="F537" i="11" s="1"/>
  <c r="F538" i="11" s="1"/>
  <c r="F539" i="11" s="1"/>
  <c r="F540" i="11" s="1"/>
  <c r="F541" i="11" s="1"/>
  <c r="F542" i="11" s="1"/>
  <c r="I47" i="11"/>
  <c r="J47" i="11" s="1"/>
  <c r="D534" i="4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G47" i="4"/>
  <c r="H47" i="4" s="1"/>
  <c r="I45" i="8"/>
  <c r="J45" i="8" s="1"/>
  <c r="F512" i="8"/>
  <c r="F513" i="8" s="1"/>
  <c r="F514" i="8" s="1"/>
  <c r="F515" i="8" s="1"/>
  <c r="F516" i="8" s="1"/>
  <c r="F517" i="8" s="1"/>
  <c r="F518" i="8" s="1"/>
  <c r="F519" i="8" s="1"/>
  <c r="F520" i="8" s="1"/>
  <c r="F521" i="8" s="1"/>
  <c r="F522" i="8" s="1"/>
  <c r="F523" i="8" s="1"/>
  <c r="F522" i="5" l="1"/>
  <c r="F523" i="5" s="1"/>
  <c r="F524" i="5" s="1"/>
  <c r="F525" i="5" s="1"/>
  <c r="F526" i="5" s="1"/>
  <c r="F527" i="5" s="1"/>
  <c r="F528" i="5" s="1"/>
  <c r="F529" i="5" s="1"/>
  <c r="F530" i="5" s="1"/>
  <c r="F531" i="5" s="1"/>
  <c r="F532" i="5" s="1"/>
  <c r="F533" i="5" s="1"/>
  <c r="I46" i="5"/>
  <c r="J46" i="5" s="1"/>
  <c r="F543" i="11"/>
  <c r="F544" i="11" s="1"/>
  <c r="F545" i="11" s="1"/>
  <c r="F546" i="11" s="1"/>
  <c r="F547" i="11" s="1"/>
  <c r="F548" i="11" s="1"/>
  <c r="F549" i="11" s="1"/>
  <c r="F550" i="11" s="1"/>
  <c r="F551" i="11" s="1"/>
  <c r="F552" i="11" s="1"/>
  <c r="F553" i="11" s="1"/>
  <c r="F554" i="11" s="1"/>
  <c r="I48" i="11"/>
  <c r="J48" i="11" s="1"/>
  <c r="F531" i="3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I47" i="3"/>
  <c r="J47" i="3" s="1"/>
  <c r="I46" i="8"/>
  <c r="J46" i="8" s="1"/>
  <c r="F524" i="8"/>
  <c r="F525" i="8" s="1"/>
  <c r="F526" i="8" s="1"/>
  <c r="F527" i="8" s="1"/>
  <c r="F528" i="8" s="1"/>
  <c r="F529" i="8" s="1"/>
  <c r="F530" i="8" s="1"/>
  <c r="F531" i="8" s="1"/>
  <c r="F532" i="8" s="1"/>
  <c r="F533" i="8" s="1"/>
  <c r="F534" i="8" s="1"/>
  <c r="F535" i="8" s="1"/>
  <c r="J47" i="10"/>
  <c r="K47" i="10" s="1"/>
  <c r="G542" i="10"/>
  <c r="G543" i="10" s="1"/>
  <c r="G544" i="10" s="1"/>
  <c r="G545" i="10" s="1"/>
  <c r="G546" i="10" s="1"/>
  <c r="G547" i="10" s="1"/>
  <c r="G548" i="10" s="1"/>
  <c r="G549" i="10" s="1"/>
  <c r="G550" i="10" s="1"/>
  <c r="G551" i="10" s="1"/>
  <c r="G552" i="10" s="1"/>
  <c r="G553" i="10" s="1"/>
  <c r="F531" i="2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I47" i="2"/>
  <c r="J47" i="2" s="1"/>
  <c r="G48" i="4"/>
  <c r="H48" i="4" s="1"/>
  <c r="D546" i="4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F542" i="7"/>
  <c r="F543" i="7" s="1"/>
  <c r="F544" i="7" s="1"/>
  <c r="F545" i="7" s="1"/>
  <c r="F546" i="7" s="1"/>
  <c r="F547" i="7" s="1"/>
  <c r="F548" i="7" s="1"/>
  <c r="F549" i="7" s="1"/>
  <c r="F550" i="7" s="1"/>
  <c r="F551" i="7" s="1"/>
  <c r="F552" i="7" s="1"/>
  <c r="F553" i="7" s="1"/>
  <c r="I47" i="7"/>
  <c r="J47" i="7" s="1"/>
  <c r="F534" i="5" l="1"/>
  <c r="F535" i="5" s="1"/>
  <c r="F536" i="5" s="1"/>
  <c r="F537" i="5" s="1"/>
  <c r="F538" i="5" s="1"/>
  <c r="F539" i="5" s="1"/>
  <c r="F540" i="5" s="1"/>
  <c r="F541" i="5" s="1"/>
  <c r="F542" i="5" s="1"/>
  <c r="F543" i="5" s="1"/>
  <c r="F544" i="5" s="1"/>
  <c r="F545" i="5" s="1"/>
  <c r="I47" i="5"/>
  <c r="J47" i="5" s="1"/>
  <c r="F536" i="8"/>
  <c r="F537" i="8" s="1"/>
  <c r="F538" i="8" s="1"/>
  <c r="F539" i="8" s="1"/>
  <c r="F540" i="8" s="1"/>
  <c r="F541" i="8" s="1"/>
  <c r="F542" i="8" s="1"/>
  <c r="F543" i="8" s="1"/>
  <c r="F544" i="8" s="1"/>
  <c r="F545" i="8" s="1"/>
  <c r="F546" i="8" s="1"/>
  <c r="F547" i="8" s="1"/>
  <c r="I47" i="8"/>
  <c r="J47" i="8" s="1"/>
  <c r="F543" i="2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I48" i="2"/>
  <c r="J48" i="2" s="1"/>
  <c r="F543" i="3"/>
  <c r="F544" i="3" s="1"/>
  <c r="F545" i="3" s="1"/>
  <c r="F546" i="3" s="1"/>
  <c r="F547" i="3" s="1"/>
  <c r="F548" i="3" s="1"/>
  <c r="F549" i="3" s="1"/>
  <c r="F550" i="3" s="1"/>
  <c r="F551" i="3" s="1"/>
  <c r="F552" i="3" s="1"/>
  <c r="F553" i="3" s="1"/>
  <c r="F554" i="3" s="1"/>
  <c r="I48" i="3"/>
  <c r="J48" i="3" s="1"/>
  <c r="D558" i="4"/>
  <c r="D559" i="4" s="1"/>
  <c r="D560" i="4" s="1"/>
  <c r="D561" i="4" s="1"/>
  <c r="D562" i="4" s="1"/>
  <c r="D563" i="4" s="1"/>
  <c r="D564" i="4" s="1"/>
  <c r="D565" i="4" s="1"/>
  <c r="D566" i="4" s="1"/>
  <c r="D567" i="4" s="1"/>
  <c r="D568" i="4" s="1"/>
  <c r="D569" i="4" s="1"/>
  <c r="G49" i="4"/>
  <c r="H49" i="4" s="1"/>
  <c r="J48" i="10"/>
  <c r="K48" i="10" s="1"/>
  <c r="G554" i="10"/>
  <c r="G555" i="10" s="1"/>
  <c r="G556" i="10" s="1"/>
  <c r="G557" i="10" s="1"/>
  <c r="G558" i="10" s="1"/>
  <c r="G559" i="10" s="1"/>
  <c r="G560" i="10" s="1"/>
  <c r="G561" i="10" s="1"/>
  <c r="G562" i="10" s="1"/>
  <c r="G563" i="10" s="1"/>
  <c r="G564" i="10" s="1"/>
  <c r="G565" i="10" s="1"/>
  <c r="F554" i="7"/>
  <c r="F555" i="7" s="1"/>
  <c r="F556" i="7" s="1"/>
  <c r="F557" i="7" s="1"/>
  <c r="F558" i="7" s="1"/>
  <c r="F559" i="7" s="1"/>
  <c r="F560" i="7" s="1"/>
  <c r="F561" i="7" s="1"/>
  <c r="F562" i="7" s="1"/>
  <c r="F563" i="7" s="1"/>
  <c r="F564" i="7" s="1"/>
  <c r="F565" i="7" s="1"/>
  <c r="I48" i="7"/>
  <c r="J48" i="7" s="1"/>
  <c r="F555" i="11"/>
  <c r="F556" i="11" s="1"/>
  <c r="F557" i="11" s="1"/>
  <c r="F558" i="11" s="1"/>
  <c r="F559" i="11" s="1"/>
  <c r="F560" i="11" s="1"/>
  <c r="F561" i="11" s="1"/>
  <c r="F562" i="11" s="1"/>
  <c r="F563" i="11" s="1"/>
  <c r="F564" i="11" s="1"/>
  <c r="F565" i="11" s="1"/>
  <c r="F566" i="11" s="1"/>
  <c r="I49" i="11"/>
  <c r="J49" i="11" s="1"/>
  <c r="F546" i="5" l="1"/>
  <c r="F547" i="5" s="1"/>
  <c r="F548" i="5" s="1"/>
  <c r="F549" i="5" s="1"/>
  <c r="F550" i="5" s="1"/>
  <c r="F551" i="5" s="1"/>
  <c r="F552" i="5" s="1"/>
  <c r="F553" i="5" s="1"/>
  <c r="F554" i="5" s="1"/>
  <c r="F555" i="5" s="1"/>
  <c r="F556" i="5" s="1"/>
  <c r="F557" i="5" s="1"/>
  <c r="I48" i="5"/>
  <c r="J48" i="5" s="1"/>
  <c r="F566" i="7"/>
  <c r="F567" i="7" s="1"/>
  <c r="F568" i="7" s="1"/>
  <c r="F569" i="7" s="1"/>
  <c r="F570" i="7" s="1"/>
  <c r="F571" i="7" s="1"/>
  <c r="F572" i="7" s="1"/>
  <c r="F573" i="7" s="1"/>
  <c r="F574" i="7" s="1"/>
  <c r="F575" i="7" s="1"/>
  <c r="F576" i="7" s="1"/>
  <c r="F577" i="7" s="1"/>
  <c r="I49" i="7"/>
  <c r="J49" i="7" s="1"/>
  <c r="F555" i="3"/>
  <c r="F556" i="3" s="1"/>
  <c r="F557" i="3" s="1"/>
  <c r="F558" i="3" s="1"/>
  <c r="F559" i="3" s="1"/>
  <c r="F560" i="3" s="1"/>
  <c r="F561" i="3" s="1"/>
  <c r="F562" i="3" s="1"/>
  <c r="F563" i="3" s="1"/>
  <c r="F564" i="3" s="1"/>
  <c r="F565" i="3" s="1"/>
  <c r="F566" i="3" s="1"/>
  <c r="I49" i="3"/>
  <c r="J49" i="3" s="1"/>
  <c r="G566" i="10"/>
  <c r="G567" i="10" s="1"/>
  <c r="G568" i="10" s="1"/>
  <c r="G569" i="10" s="1"/>
  <c r="G570" i="10" s="1"/>
  <c r="G571" i="10" s="1"/>
  <c r="G572" i="10" s="1"/>
  <c r="G573" i="10" s="1"/>
  <c r="G574" i="10" s="1"/>
  <c r="G575" i="10" s="1"/>
  <c r="G576" i="10" s="1"/>
  <c r="G577" i="10" s="1"/>
  <c r="J49" i="10"/>
  <c r="K49" i="10" s="1"/>
  <c r="F555" i="2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I49" i="2"/>
  <c r="J49" i="2" s="1"/>
  <c r="F567" i="11"/>
  <c r="F568" i="11" s="1"/>
  <c r="F569" i="11" s="1"/>
  <c r="F570" i="11" s="1"/>
  <c r="F571" i="11" s="1"/>
  <c r="F572" i="11" s="1"/>
  <c r="F573" i="11" s="1"/>
  <c r="F574" i="11" s="1"/>
  <c r="F575" i="11" s="1"/>
  <c r="F576" i="11" s="1"/>
  <c r="F577" i="11" s="1"/>
  <c r="F578" i="11" s="1"/>
  <c r="I50" i="11"/>
  <c r="J50" i="11" s="1"/>
  <c r="D570" i="4"/>
  <c r="D571" i="4" s="1"/>
  <c r="D572" i="4" s="1"/>
  <c r="D573" i="4" s="1"/>
  <c r="D574" i="4" s="1"/>
  <c r="D575" i="4" s="1"/>
  <c r="D576" i="4" s="1"/>
  <c r="D577" i="4" s="1"/>
  <c r="D578" i="4" s="1"/>
  <c r="D579" i="4" s="1"/>
  <c r="D580" i="4" s="1"/>
  <c r="D581" i="4" s="1"/>
  <c r="G50" i="4"/>
  <c r="H50" i="4" s="1"/>
  <c r="F548" i="8"/>
  <c r="F549" i="8" s="1"/>
  <c r="F550" i="8" s="1"/>
  <c r="F551" i="8" s="1"/>
  <c r="F552" i="8" s="1"/>
  <c r="F553" i="8" s="1"/>
  <c r="F554" i="8" s="1"/>
  <c r="F555" i="8" s="1"/>
  <c r="F556" i="8" s="1"/>
  <c r="F557" i="8" s="1"/>
  <c r="F558" i="8" s="1"/>
  <c r="F559" i="8" s="1"/>
  <c r="I48" i="8"/>
  <c r="J48" i="8" s="1"/>
  <c r="F558" i="5" l="1"/>
  <c r="F559" i="5" s="1"/>
  <c r="F560" i="5" s="1"/>
  <c r="F561" i="5" s="1"/>
  <c r="F562" i="5" s="1"/>
  <c r="F563" i="5" s="1"/>
  <c r="F564" i="5" s="1"/>
  <c r="F565" i="5" s="1"/>
  <c r="F566" i="5" s="1"/>
  <c r="F567" i="5" s="1"/>
  <c r="F568" i="5" s="1"/>
  <c r="F569" i="5" s="1"/>
  <c r="I49" i="5"/>
  <c r="J49" i="5" s="1"/>
  <c r="J50" i="10"/>
  <c r="K50" i="10" s="1"/>
  <c r="G578" i="10"/>
  <c r="G579" i="10" s="1"/>
  <c r="G580" i="10" s="1"/>
  <c r="G581" i="10" s="1"/>
  <c r="G582" i="10" s="1"/>
  <c r="G583" i="10" s="1"/>
  <c r="G584" i="10" s="1"/>
  <c r="G585" i="10" s="1"/>
  <c r="G586" i="10" s="1"/>
  <c r="G587" i="10" s="1"/>
  <c r="G588" i="10" s="1"/>
  <c r="G589" i="10" s="1"/>
  <c r="F560" i="8"/>
  <c r="F561" i="8" s="1"/>
  <c r="F562" i="8" s="1"/>
  <c r="F563" i="8" s="1"/>
  <c r="F564" i="8" s="1"/>
  <c r="F565" i="8" s="1"/>
  <c r="F566" i="8" s="1"/>
  <c r="F567" i="8" s="1"/>
  <c r="F568" i="8" s="1"/>
  <c r="F569" i="8" s="1"/>
  <c r="F570" i="8" s="1"/>
  <c r="F571" i="8" s="1"/>
  <c r="I49" i="8"/>
  <c r="J49" i="8" s="1"/>
  <c r="I50" i="3"/>
  <c r="J50" i="3" s="1"/>
  <c r="F567" i="3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11"/>
  <c r="F580" i="11" s="1"/>
  <c r="F581" i="11" s="1"/>
  <c r="F582" i="11" s="1"/>
  <c r="F583" i="11" s="1"/>
  <c r="F584" i="11" s="1"/>
  <c r="F585" i="11" s="1"/>
  <c r="F586" i="11" s="1"/>
  <c r="F587" i="11" s="1"/>
  <c r="F588" i="11" s="1"/>
  <c r="F589" i="11" s="1"/>
  <c r="F590" i="11" s="1"/>
  <c r="I51" i="11"/>
  <c r="J51" i="11" s="1"/>
  <c r="G51" i="4"/>
  <c r="H51" i="4" s="1"/>
  <c r="D582" i="4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F567" i="2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I50" i="2"/>
  <c r="J50" i="2" s="1"/>
  <c r="I50" i="7"/>
  <c r="J50" i="7" s="1"/>
  <c r="F578" i="7"/>
  <c r="F579" i="7" s="1"/>
  <c r="F580" i="7" s="1"/>
  <c r="F581" i="7" s="1"/>
  <c r="F582" i="7" s="1"/>
  <c r="F583" i="7" s="1"/>
  <c r="F584" i="7" s="1"/>
  <c r="F585" i="7" s="1"/>
  <c r="F586" i="7" s="1"/>
  <c r="F587" i="7" s="1"/>
  <c r="F588" i="7" s="1"/>
  <c r="F589" i="7" s="1"/>
  <c r="F570" i="5" l="1"/>
  <c r="F571" i="5" s="1"/>
  <c r="F572" i="5" s="1"/>
  <c r="F573" i="5" s="1"/>
  <c r="F574" i="5" s="1"/>
  <c r="F575" i="5" s="1"/>
  <c r="F576" i="5" s="1"/>
  <c r="F577" i="5" s="1"/>
  <c r="F578" i="5" s="1"/>
  <c r="F579" i="5" s="1"/>
  <c r="F580" i="5" s="1"/>
  <c r="F581" i="5" s="1"/>
  <c r="I51" i="5" s="1"/>
  <c r="I50" i="5"/>
  <c r="J50" i="5" s="1"/>
  <c r="I51" i="2"/>
  <c r="J51" i="2" s="1"/>
  <c r="F579" i="2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79" i="3"/>
  <c r="F580" i="3" s="1"/>
  <c r="F581" i="3" s="1"/>
  <c r="F582" i="3" s="1"/>
  <c r="F583" i="3" s="1"/>
  <c r="F584" i="3" s="1"/>
  <c r="F585" i="3" s="1"/>
  <c r="F586" i="3" s="1"/>
  <c r="F587" i="3" s="1"/>
  <c r="F588" i="3" s="1"/>
  <c r="F589" i="3" s="1"/>
  <c r="F590" i="3" s="1"/>
  <c r="I51" i="3"/>
  <c r="J51" i="3" s="1"/>
  <c r="F572" i="8"/>
  <c r="F573" i="8" s="1"/>
  <c r="F574" i="8" s="1"/>
  <c r="F575" i="8" s="1"/>
  <c r="F576" i="8" s="1"/>
  <c r="F577" i="8" s="1"/>
  <c r="F578" i="8" s="1"/>
  <c r="F579" i="8" s="1"/>
  <c r="F580" i="8" s="1"/>
  <c r="F581" i="8" s="1"/>
  <c r="F582" i="8" s="1"/>
  <c r="F583" i="8" s="1"/>
  <c r="I50" i="8"/>
  <c r="J50" i="8" s="1"/>
  <c r="F590" i="7"/>
  <c r="F591" i="7" s="1"/>
  <c r="F592" i="7" s="1"/>
  <c r="F593" i="7" s="1"/>
  <c r="F594" i="7" s="1"/>
  <c r="F595" i="7" s="1"/>
  <c r="F596" i="7" s="1"/>
  <c r="F597" i="7" s="1"/>
  <c r="F598" i="7" s="1"/>
  <c r="F599" i="7" s="1"/>
  <c r="F600" i="7" s="1"/>
  <c r="F601" i="7" s="1"/>
  <c r="I51" i="7"/>
  <c r="J51" i="7" s="1"/>
  <c r="J51" i="10"/>
  <c r="K51" i="10" s="1"/>
  <c r="G590" i="10"/>
  <c r="G591" i="10" s="1"/>
  <c r="G592" i="10" s="1"/>
  <c r="G593" i="10" s="1"/>
  <c r="G594" i="10" s="1"/>
  <c r="G595" i="10" s="1"/>
  <c r="G596" i="10" s="1"/>
  <c r="G597" i="10" s="1"/>
  <c r="G598" i="10" s="1"/>
  <c r="G599" i="10" s="1"/>
  <c r="G600" i="10" s="1"/>
  <c r="G601" i="10" s="1"/>
  <c r="D594" i="4"/>
  <c r="D595" i="4" s="1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G53" i="4" s="1"/>
  <c r="G52" i="4"/>
  <c r="H52" i="4" s="1"/>
  <c r="F591" i="11"/>
  <c r="F592" i="11" s="1"/>
  <c r="F593" i="11" s="1"/>
  <c r="F594" i="11" s="1"/>
  <c r="F595" i="11" s="1"/>
  <c r="F596" i="11" s="1"/>
  <c r="F597" i="11" s="1"/>
  <c r="F598" i="11" s="1"/>
  <c r="F599" i="11" s="1"/>
  <c r="F600" i="11" s="1"/>
  <c r="F601" i="11" s="1"/>
  <c r="F602" i="11" s="1"/>
  <c r="I52" i="11"/>
  <c r="J52" i="11" s="1"/>
  <c r="J51" i="5" l="1"/>
  <c r="H53" i="4"/>
  <c r="F584" i="8"/>
  <c r="F585" i="8" s="1"/>
  <c r="F586" i="8" s="1"/>
  <c r="F587" i="8" s="1"/>
  <c r="F588" i="8" s="1"/>
  <c r="F589" i="8" s="1"/>
  <c r="F590" i="8" s="1"/>
  <c r="F591" i="8" s="1"/>
  <c r="F592" i="8" s="1"/>
  <c r="F593" i="8" s="1"/>
  <c r="F594" i="8" s="1"/>
  <c r="F595" i="8" s="1"/>
  <c r="I51" i="8"/>
  <c r="J51" i="8" s="1"/>
  <c r="G602" i="10"/>
  <c r="G603" i="10" s="1"/>
  <c r="G604" i="10" s="1"/>
  <c r="G605" i="10" s="1"/>
  <c r="G606" i="10" s="1"/>
  <c r="G607" i="10" s="1"/>
  <c r="G608" i="10" s="1"/>
  <c r="G609" i="10" s="1"/>
  <c r="G610" i="10" s="1"/>
  <c r="G611" i="10" s="1"/>
  <c r="G612" i="10" s="1"/>
  <c r="G613" i="10" s="1"/>
  <c r="J52" i="10"/>
  <c r="K52" i="10" s="1"/>
  <c r="F591" i="3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I52" i="3"/>
  <c r="J52" i="3" s="1"/>
  <c r="I52" i="2"/>
  <c r="J52" i="2" s="1"/>
  <c r="F591" i="2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11"/>
  <c r="F604" i="11" s="1"/>
  <c r="F605" i="11" s="1"/>
  <c r="F606" i="11" s="1"/>
  <c r="F607" i="11" s="1"/>
  <c r="F608" i="11" s="1"/>
  <c r="F609" i="11" s="1"/>
  <c r="F610" i="11" s="1"/>
  <c r="F611" i="11" s="1"/>
  <c r="F612" i="11" s="1"/>
  <c r="F613" i="11" s="1"/>
  <c r="F614" i="11" s="1"/>
  <c r="I53" i="11"/>
  <c r="J53" i="11" s="1"/>
  <c r="F602" i="7"/>
  <c r="F603" i="7" s="1"/>
  <c r="F604" i="7" s="1"/>
  <c r="F605" i="7" s="1"/>
  <c r="F606" i="7" s="1"/>
  <c r="F607" i="7" s="1"/>
  <c r="F608" i="7" s="1"/>
  <c r="F609" i="7" s="1"/>
  <c r="F610" i="7" s="1"/>
  <c r="F611" i="7" s="1"/>
  <c r="F612" i="7" s="1"/>
  <c r="F613" i="7" s="1"/>
  <c r="I52" i="7"/>
  <c r="J52" i="7" s="1"/>
  <c r="F603" i="3" l="1"/>
  <c r="F604" i="3" s="1"/>
  <c r="F605" i="3" s="1"/>
  <c r="F606" i="3" s="1"/>
  <c r="F607" i="3" s="1"/>
  <c r="F608" i="3" s="1"/>
  <c r="F609" i="3" s="1"/>
  <c r="F610" i="3" s="1"/>
  <c r="F611" i="3" s="1"/>
  <c r="F612" i="3" s="1"/>
  <c r="F613" i="3" s="1"/>
  <c r="F614" i="3" s="1"/>
  <c r="I53" i="3"/>
  <c r="J53" i="3" s="1"/>
  <c r="F615" i="11"/>
  <c r="F616" i="11" s="1"/>
  <c r="F617" i="11" s="1"/>
  <c r="F618" i="11" s="1"/>
  <c r="F619" i="11" s="1"/>
  <c r="F620" i="11" s="1"/>
  <c r="F621" i="11" s="1"/>
  <c r="F622" i="11" s="1"/>
  <c r="F623" i="11" s="1"/>
  <c r="F624" i="11" s="1"/>
  <c r="F625" i="11" s="1"/>
  <c r="F626" i="11" s="1"/>
  <c r="I54" i="11"/>
  <c r="J54" i="11" s="1"/>
  <c r="J53" i="10"/>
  <c r="K53" i="10" s="1"/>
  <c r="G614" i="10"/>
  <c r="G615" i="10" s="1"/>
  <c r="G616" i="10" s="1"/>
  <c r="G617" i="10" s="1"/>
  <c r="G618" i="10" s="1"/>
  <c r="G619" i="10" s="1"/>
  <c r="G620" i="10" s="1"/>
  <c r="G621" i="10" s="1"/>
  <c r="G622" i="10" s="1"/>
  <c r="G623" i="10" s="1"/>
  <c r="G624" i="10" s="1"/>
  <c r="G625" i="10" s="1"/>
  <c r="F614" i="7"/>
  <c r="F615" i="7" s="1"/>
  <c r="F616" i="7" s="1"/>
  <c r="F617" i="7" s="1"/>
  <c r="F618" i="7" s="1"/>
  <c r="F619" i="7" s="1"/>
  <c r="F620" i="7" s="1"/>
  <c r="F621" i="7" s="1"/>
  <c r="F622" i="7" s="1"/>
  <c r="F623" i="7" s="1"/>
  <c r="F624" i="7" s="1"/>
  <c r="F625" i="7" s="1"/>
  <c r="I53" i="7"/>
  <c r="J53" i="7" s="1"/>
  <c r="F603" i="2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I53" i="2"/>
  <c r="J53" i="2" s="1"/>
  <c r="F596" i="8"/>
  <c r="F597" i="8" s="1"/>
  <c r="F598" i="8" s="1"/>
  <c r="F599" i="8" s="1"/>
  <c r="F600" i="8" s="1"/>
  <c r="F601" i="8" s="1"/>
  <c r="F602" i="8" s="1"/>
  <c r="F603" i="8" s="1"/>
  <c r="F604" i="8" s="1"/>
  <c r="F605" i="8" s="1"/>
  <c r="F606" i="8" s="1"/>
  <c r="F607" i="8" s="1"/>
  <c r="I52" i="8"/>
  <c r="J52" i="8" s="1"/>
  <c r="I54" i="2" l="1"/>
  <c r="J54" i="2" s="1"/>
  <c r="F615" i="2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11"/>
  <c r="F628" i="11" s="1"/>
  <c r="F629" i="11" s="1"/>
  <c r="F630" i="11" s="1"/>
  <c r="F631" i="11" s="1"/>
  <c r="F632" i="11" s="1"/>
  <c r="F633" i="11" s="1"/>
  <c r="F634" i="11" s="1"/>
  <c r="F635" i="11" s="1"/>
  <c r="F636" i="11" s="1"/>
  <c r="F637" i="11" s="1"/>
  <c r="F638" i="11" s="1"/>
  <c r="I55" i="11"/>
  <c r="J55" i="11" s="1"/>
  <c r="F608" i="8"/>
  <c r="F609" i="8" s="1"/>
  <c r="F610" i="8" s="1"/>
  <c r="F611" i="8" s="1"/>
  <c r="F612" i="8" s="1"/>
  <c r="F613" i="8" s="1"/>
  <c r="F614" i="8" s="1"/>
  <c r="F615" i="8" s="1"/>
  <c r="F616" i="8" s="1"/>
  <c r="F617" i="8" s="1"/>
  <c r="F618" i="8" s="1"/>
  <c r="F619" i="8" s="1"/>
  <c r="I53" i="8"/>
  <c r="J53" i="8" s="1"/>
  <c r="G626" i="10"/>
  <c r="G627" i="10" s="1"/>
  <c r="G628" i="10" s="1"/>
  <c r="G629" i="10" s="1"/>
  <c r="G630" i="10" s="1"/>
  <c r="G631" i="10" s="1"/>
  <c r="G632" i="10" s="1"/>
  <c r="G633" i="10" s="1"/>
  <c r="G634" i="10" s="1"/>
  <c r="G635" i="10" s="1"/>
  <c r="G636" i="10" s="1"/>
  <c r="G637" i="10" s="1"/>
  <c r="J54" i="10"/>
  <c r="K54" i="10" s="1"/>
  <c r="F626" i="7"/>
  <c r="F627" i="7" s="1"/>
  <c r="F628" i="7" s="1"/>
  <c r="F629" i="7" s="1"/>
  <c r="F630" i="7" s="1"/>
  <c r="F631" i="7" s="1"/>
  <c r="F632" i="7" s="1"/>
  <c r="F633" i="7" s="1"/>
  <c r="F634" i="7" s="1"/>
  <c r="F635" i="7" s="1"/>
  <c r="F636" i="7" s="1"/>
  <c r="F637" i="7" s="1"/>
  <c r="I55" i="7" s="1"/>
  <c r="I54" i="7"/>
  <c r="J54" i="7" s="1"/>
  <c r="F615" i="3"/>
  <c r="F616" i="3" s="1"/>
  <c r="F617" i="3" s="1"/>
  <c r="F618" i="3" s="1"/>
  <c r="F619" i="3" s="1"/>
  <c r="F620" i="3" s="1"/>
  <c r="F621" i="3" s="1"/>
  <c r="F622" i="3" s="1"/>
  <c r="F623" i="3" s="1"/>
  <c r="F624" i="3" s="1"/>
  <c r="F625" i="3" s="1"/>
  <c r="F626" i="3" s="1"/>
  <c r="I54" i="3"/>
  <c r="J54" i="3" s="1"/>
  <c r="F627" i="3" l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I55" i="3"/>
  <c r="J55" i="3" s="1"/>
  <c r="F620" i="8"/>
  <c r="F621" i="8" s="1"/>
  <c r="F622" i="8" s="1"/>
  <c r="F623" i="8" s="1"/>
  <c r="F624" i="8" s="1"/>
  <c r="F625" i="8" s="1"/>
  <c r="F626" i="8" s="1"/>
  <c r="F627" i="8" s="1"/>
  <c r="F628" i="8" s="1"/>
  <c r="F629" i="8" s="1"/>
  <c r="F630" i="8" s="1"/>
  <c r="F631" i="8" s="1"/>
  <c r="I54" i="8"/>
  <c r="J54" i="8" s="1"/>
  <c r="F639" i="11"/>
  <c r="F640" i="11" s="1"/>
  <c r="F641" i="11" s="1"/>
  <c r="F642" i="11" s="1"/>
  <c r="F643" i="11" s="1"/>
  <c r="F644" i="11" s="1"/>
  <c r="F645" i="11" s="1"/>
  <c r="F646" i="11" s="1"/>
  <c r="F647" i="11" s="1"/>
  <c r="F648" i="11" s="1"/>
  <c r="F649" i="11" s="1"/>
  <c r="F650" i="11" s="1"/>
  <c r="I56" i="11"/>
  <c r="J56" i="11" s="1"/>
  <c r="I55" i="2"/>
  <c r="J55" i="2" s="1"/>
  <c r="F627" i="2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J55" i="7"/>
  <c r="G638" i="10"/>
  <c r="G639" i="10" s="1"/>
  <c r="G640" i="10" s="1"/>
  <c r="G641" i="10" s="1"/>
  <c r="G642" i="10" s="1"/>
  <c r="G643" i="10" s="1"/>
  <c r="G644" i="10" s="1"/>
  <c r="G645" i="10" s="1"/>
  <c r="G646" i="10" s="1"/>
  <c r="G647" i="10" s="1"/>
  <c r="G648" i="10" s="1"/>
  <c r="G649" i="10" s="1"/>
  <c r="J55" i="10"/>
  <c r="K55" i="10" s="1"/>
  <c r="F651" i="11" l="1"/>
  <c r="F652" i="11" s="1"/>
  <c r="F653" i="11" s="1"/>
  <c r="F654" i="11" s="1"/>
  <c r="F655" i="11" s="1"/>
  <c r="F656" i="11" s="1"/>
  <c r="F657" i="11" s="1"/>
  <c r="F658" i="11" s="1"/>
  <c r="F659" i="11" s="1"/>
  <c r="F660" i="11" s="1"/>
  <c r="F661" i="11" s="1"/>
  <c r="F662" i="11" s="1"/>
  <c r="I57" i="11"/>
  <c r="J57" i="11" s="1"/>
  <c r="F632" i="8"/>
  <c r="F633" i="8" s="1"/>
  <c r="F634" i="8" s="1"/>
  <c r="F635" i="8" s="1"/>
  <c r="F636" i="8" s="1"/>
  <c r="F637" i="8" s="1"/>
  <c r="F638" i="8" s="1"/>
  <c r="F639" i="8" s="1"/>
  <c r="F640" i="8" s="1"/>
  <c r="F641" i="8" s="1"/>
  <c r="F642" i="8" s="1"/>
  <c r="F643" i="8" s="1"/>
  <c r="I56" i="8" s="1"/>
  <c r="I55" i="8"/>
  <c r="J55" i="8" s="1"/>
  <c r="I56" i="2"/>
  <c r="J56" i="2" s="1"/>
  <c r="F639" i="2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J56" i="10"/>
  <c r="K56" i="10" s="1"/>
  <c r="G650" i="10"/>
  <c r="G651" i="10" s="1"/>
  <c r="G652" i="10" s="1"/>
  <c r="G653" i="10" s="1"/>
  <c r="G654" i="10" s="1"/>
  <c r="G655" i="10" s="1"/>
  <c r="G656" i="10" s="1"/>
  <c r="G657" i="10" s="1"/>
  <c r="G658" i="10" s="1"/>
  <c r="G659" i="10" s="1"/>
  <c r="G660" i="10" s="1"/>
  <c r="G661" i="10" s="1"/>
  <c r="I56" i="3"/>
  <c r="J56" i="3" s="1"/>
  <c r="F639" i="3"/>
  <c r="F640" i="3" s="1"/>
  <c r="F641" i="3" s="1"/>
  <c r="F642" i="3" s="1"/>
  <c r="F643" i="3" s="1"/>
  <c r="F644" i="3" s="1"/>
  <c r="F645" i="3" s="1"/>
  <c r="F646" i="3" s="1"/>
  <c r="F647" i="3" s="1"/>
  <c r="F648" i="3" s="1"/>
  <c r="F649" i="3" s="1"/>
  <c r="F650" i="3" s="1"/>
  <c r="J56" i="8" l="1"/>
  <c r="F651" i="3"/>
  <c r="F652" i="3" s="1"/>
  <c r="F653" i="3" s="1"/>
  <c r="F654" i="3" s="1"/>
  <c r="F655" i="3" s="1"/>
  <c r="F656" i="3" s="1"/>
  <c r="F657" i="3" s="1"/>
  <c r="F658" i="3" s="1"/>
  <c r="F659" i="3" s="1"/>
  <c r="F660" i="3" s="1"/>
  <c r="F661" i="3" s="1"/>
  <c r="F662" i="3" s="1"/>
  <c r="I57" i="3"/>
  <c r="J57" i="3" s="1"/>
  <c r="F651" i="2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I57" i="2"/>
  <c r="J57" i="2" s="1"/>
  <c r="J57" i="10"/>
  <c r="K57" i="10" s="1"/>
  <c r="G662" i="10"/>
  <c r="G663" i="10" s="1"/>
  <c r="G664" i="10" s="1"/>
  <c r="G665" i="10" s="1"/>
  <c r="G666" i="10" s="1"/>
  <c r="G667" i="10" s="1"/>
  <c r="G668" i="10" s="1"/>
  <c r="G669" i="10" s="1"/>
  <c r="G670" i="10" s="1"/>
  <c r="G671" i="10" s="1"/>
  <c r="G672" i="10" s="1"/>
  <c r="G673" i="10" s="1"/>
  <c r="F663" i="11"/>
  <c r="F664" i="11" s="1"/>
  <c r="F665" i="11" s="1"/>
  <c r="F666" i="11" s="1"/>
  <c r="F667" i="11" s="1"/>
  <c r="F668" i="11" s="1"/>
  <c r="F669" i="11" s="1"/>
  <c r="F670" i="11" s="1"/>
  <c r="F671" i="11" s="1"/>
  <c r="F672" i="11" s="1"/>
  <c r="F673" i="11" s="1"/>
  <c r="F674" i="11" s="1"/>
  <c r="I58" i="11"/>
  <c r="J58" i="11" s="1"/>
  <c r="F663" i="2" l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I58" i="2"/>
  <c r="J58" i="2" s="1"/>
  <c r="J58" i="10"/>
  <c r="K58" i="10" s="1"/>
  <c r="G674" i="10"/>
  <c r="G675" i="10" s="1"/>
  <c r="G676" i="10" s="1"/>
  <c r="G677" i="10" s="1"/>
  <c r="G678" i="10" s="1"/>
  <c r="G679" i="10" s="1"/>
  <c r="G680" i="10" s="1"/>
  <c r="G681" i="10" s="1"/>
  <c r="G682" i="10" s="1"/>
  <c r="G683" i="10" s="1"/>
  <c r="G684" i="10" s="1"/>
  <c r="G685" i="10" s="1"/>
  <c r="F675" i="11"/>
  <c r="F676" i="11" s="1"/>
  <c r="F677" i="11" s="1"/>
  <c r="F678" i="11" s="1"/>
  <c r="F679" i="11" s="1"/>
  <c r="F680" i="11" s="1"/>
  <c r="F681" i="11" s="1"/>
  <c r="F682" i="11" s="1"/>
  <c r="F683" i="11" s="1"/>
  <c r="F684" i="11" s="1"/>
  <c r="F685" i="11" s="1"/>
  <c r="F686" i="11" s="1"/>
  <c r="I59" i="11"/>
  <c r="J59" i="11" s="1"/>
  <c r="F663" i="3"/>
  <c r="F664" i="3" s="1"/>
  <c r="F665" i="3" s="1"/>
  <c r="F666" i="3" s="1"/>
  <c r="F667" i="3" s="1"/>
  <c r="F668" i="3" s="1"/>
  <c r="F669" i="3" s="1"/>
  <c r="F670" i="3" s="1"/>
  <c r="F671" i="3" s="1"/>
  <c r="F672" i="3" s="1"/>
  <c r="F673" i="3" s="1"/>
  <c r="F674" i="3" s="1"/>
  <c r="I58" i="3"/>
  <c r="J58" i="3" s="1"/>
  <c r="F687" i="11" l="1"/>
  <c r="F688" i="11" s="1"/>
  <c r="F689" i="11" s="1"/>
  <c r="F690" i="11" s="1"/>
  <c r="F691" i="11" s="1"/>
  <c r="F692" i="11" s="1"/>
  <c r="F693" i="11" s="1"/>
  <c r="F694" i="11" s="1"/>
  <c r="F695" i="11" s="1"/>
  <c r="F696" i="11" s="1"/>
  <c r="F697" i="11" s="1"/>
  <c r="F698" i="11" s="1"/>
  <c r="I60" i="11"/>
  <c r="J60" i="11" s="1"/>
  <c r="G686" i="10"/>
  <c r="G687" i="10" s="1"/>
  <c r="G688" i="10" s="1"/>
  <c r="G689" i="10" s="1"/>
  <c r="G690" i="10" s="1"/>
  <c r="G691" i="10" s="1"/>
  <c r="G692" i="10" s="1"/>
  <c r="G693" i="10" s="1"/>
  <c r="G694" i="10" s="1"/>
  <c r="G695" i="10" s="1"/>
  <c r="G696" i="10" s="1"/>
  <c r="G697" i="10" s="1"/>
  <c r="J59" i="10"/>
  <c r="K59" i="10" s="1"/>
  <c r="F675" i="3"/>
  <c r="F676" i="3" s="1"/>
  <c r="F677" i="3" s="1"/>
  <c r="F678" i="3" s="1"/>
  <c r="F679" i="3" s="1"/>
  <c r="F680" i="3" s="1"/>
  <c r="F681" i="3" s="1"/>
  <c r="F682" i="3" s="1"/>
  <c r="F683" i="3" s="1"/>
  <c r="F684" i="3" s="1"/>
  <c r="F685" i="3" s="1"/>
  <c r="F686" i="3" s="1"/>
  <c r="I59" i="3"/>
  <c r="J59" i="3" s="1"/>
  <c r="F675" i="2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I59" i="2"/>
  <c r="J59" i="2" s="1"/>
  <c r="F687" i="3" l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I60" i="3"/>
  <c r="J60" i="3" s="1"/>
  <c r="G698" i="10"/>
  <c r="G699" i="10" s="1"/>
  <c r="G700" i="10" s="1"/>
  <c r="G701" i="10" s="1"/>
  <c r="G702" i="10" s="1"/>
  <c r="G703" i="10" s="1"/>
  <c r="G704" i="10" s="1"/>
  <c r="G705" i="10" s="1"/>
  <c r="G706" i="10" s="1"/>
  <c r="G707" i="10" s="1"/>
  <c r="G708" i="10" s="1"/>
  <c r="G709" i="10" s="1"/>
  <c r="J60" i="10"/>
  <c r="K60" i="10" s="1"/>
  <c r="I60" i="2"/>
  <c r="J60" i="2" s="1"/>
  <c r="F687" i="2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11"/>
  <c r="F700" i="11" s="1"/>
  <c r="F701" i="11" s="1"/>
  <c r="F702" i="11" s="1"/>
  <c r="F703" i="11" s="1"/>
  <c r="F704" i="11" s="1"/>
  <c r="F705" i="11" s="1"/>
  <c r="F706" i="11" s="1"/>
  <c r="F707" i="11" s="1"/>
  <c r="F708" i="11" s="1"/>
  <c r="F709" i="11" s="1"/>
  <c r="F710" i="11" s="1"/>
  <c r="I61" i="11"/>
  <c r="J61" i="11" s="1"/>
  <c r="J61" i="10" l="1"/>
  <c r="K61" i="10" s="1"/>
  <c r="G710" i="10"/>
  <c r="G711" i="10" s="1"/>
  <c r="G712" i="10" s="1"/>
  <c r="G713" i="10" s="1"/>
  <c r="G714" i="10" s="1"/>
  <c r="G715" i="10" s="1"/>
  <c r="G716" i="10" s="1"/>
  <c r="G717" i="10" s="1"/>
  <c r="G718" i="10" s="1"/>
  <c r="G719" i="10" s="1"/>
  <c r="G720" i="10" s="1"/>
  <c r="G721" i="10" s="1"/>
  <c r="I61" i="2"/>
  <c r="J61" i="2" s="1"/>
  <c r="F699" i="2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11"/>
  <c r="F712" i="11" s="1"/>
  <c r="F713" i="11" s="1"/>
  <c r="F714" i="11" s="1"/>
  <c r="F715" i="11" s="1"/>
  <c r="F716" i="11" s="1"/>
  <c r="F717" i="11" s="1"/>
  <c r="F718" i="11" s="1"/>
  <c r="F719" i="11" s="1"/>
  <c r="F720" i="11" s="1"/>
  <c r="F721" i="11" s="1"/>
  <c r="F722" i="11" s="1"/>
  <c r="I62" i="11"/>
  <c r="J62" i="11" s="1"/>
  <c r="F699" i="3"/>
  <c r="F700" i="3" s="1"/>
  <c r="F701" i="3" s="1"/>
  <c r="F702" i="3" s="1"/>
  <c r="F703" i="3" s="1"/>
  <c r="F704" i="3" s="1"/>
  <c r="F705" i="3" s="1"/>
  <c r="F706" i="3" s="1"/>
  <c r="F707" i="3" s="1"/>
  <c r="F708" i="3" s="1"/>
  <c r="F709" i="3" s="1"/>
  <c r="F710" i="3" s="1"/>
  <c r="I61" i="3"/>
  <c r="J61" i="3" s="1"/>
  <c r="F723" i="11" l="1"/>
  <c r="F724" i="11" s="1"/>
  <c r="F725" i="11" s="1"/>
  <c r="F726" i="11" s="1"/>
  <c r="F727" i="11" s="1"/>
  <c r="F728" i="11" s="1"/>
  <c r="F729" i="11" s="1"/>
  <c r="F730" i="11" s="1"/>
  <c r="F731" i="11" s="1"/>
  <c r="F732" i="11" s="1"/>
  <c r="F733" i="11" s="1"/>
  <c r="F734" i="11" s="1"/>
  <c r="I63" i="11"/>
  <c r="J63" i="11" s="1"/>
  <c r="F711" i="2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I62" i="2"/>
  <c r="J62" i="2" s="1"/>
  <c r="G722" i="10"/>
  <c r="G723" i="10" s="1"/>
  <c r="G724" i="10" s="1"/>
  <c r="G725" i="10" s="1"/>
  <c r="G726" i="10" s="1"/>
  <c r="G727" i="10" s="1"/>
  <c r="G728" i="10" s="1"/>
  <c r="G729" i="10" s="1"/>
  <c r="G730" i="10" s="1"/>
  <c r="G731" i="10" s="1"/>
  <c r="G732" i="10" s="1"/>
  <c r="G733" i="10" s="1"/>
  <c r="J62" i="10"/>
  <c r="K62" i="10" s="1"/>
  <c r="I62" i="3"/>
  <c r="J62" i="3" s="1"/>
  <c r="F711" i="3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J63" i="10" l="1"/>
  <c r="K63" i="10" s="1"/>
  <c r="G734" i="10"/>
  <c r="G735" i="10" s="1"/>
  <c r="G736" i="10" s="1"/>
  <c r="G737" i="10" s="1"/>
  <c r="G738" i="10" s="1"/>
  <c r="G739" i="10" s="1"/>
  <c r="G740" i="10" s="1"/>
  <c r="G741" i="10" s="1"/>
  <c r="G742" i="10" s="1"/>
  <c r="G743" i="10" s="1"/>
  <c r="G744" i="10" s="1"/>
  <c r="G745" i="10" s="1"/>
  <c r="F723" i="2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I63" i="2"/>
  <c r="J63" i="2" s="1"/>
  <c r="F723" i="3"/>
  <c r="F724" i="3" s="1"/>
  <c r="F725" i="3" s="1"/>
  <c r="F726" i="3" s="1"/>
  <c r="F727" i="3" s="1"/>
  <c r="F728" i="3" s="1"/>
  <c r="F729" i="3" s="1"/>
  <c r="F730" i="3" s="1"/>
  <c r="F731" i="3" s="1"/>
  <c r="F732" i="3" s="1"/>
  <c r="F733" i="3" s="1"/>
  <c r="F734" i="3" s="1"/>
  <c r="I63" i="3"/>
  <c r="J63" i="3" s="1"/>
  <c r="F735" i="11"/>
  <c r="F736" i="11" s="1"/>
  <c r="F737" i="11" s="1"/>
  <c r="F738" i="11" s="1"/>
  <c r="F739" i="11" s="1"/>
  <c r="F740" i="11" s="1"/>
  <c r="F741" i="11" s="1"/>
  <c r="F742" i="11" s="1"/>
  <c r="F743" i="11" s="1"/>
  <c r="F744" i="11" s="1"/>
  <c r="F745" i="11" s="1"/>
  <c r="F746" i="11" s="1"/>
  <c r="I64" i="11"/>
  <c r="J64" i="11" s="1"/>
  <c r="I64" i="2" l="1"/>
  <c r="J64" i="2" s="1"/>
  <c r="F735" i="2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35" i="3"/>
  <c r="F736" i="3" s="1"/>
  <c r="F737" i="3" s="1"/>
  <c r="F738" i="3" s="1"/>
  <c r="F739" i="3" s="1"/>
  <c r="F740" i="3" s="1"/>
  <c r="F741" i="3" s="1"/>
  <c r="F742" i="3" s="1"/>
  <c r="F743" i="3" s="1"/>
  <c r="F744" i="3" s="1"/>
  <c r="F745" i="3" s="1"/>
  <c r="F746" i="3" s="1"/>
  <c r="I64" i="3"/>
  <c r="J64" i="3" s="1"/>
  <c r="G746" i="10"/>
  <c r="G747" i="10" s="1"/>
  <c r="G748" i="10" s="1"/>
  <c r="G749" i="10" s="1"/>
  <c r="G750" i="10" s="1"/>
  <c r="G751" i="10" s="1"/>
  <c r="G752" i="10" s="1"/>
  <c r="G753" i="10" s="1"/>
  <c r="G754" i="10" s="1"/>
  <c r="G755" i="10" s="1"/>
  <c r="G756" i="10" s="1"/>
  <c r="G757" i="10" s="1"/>
  <c r="J64" i="10"/>
  <c r="K64" i="10" s="1"/>
  <c r="F747" i="11"/>
  <c r="F748" i="11" s="1"/>
  <c r="F749" i="11" s="1"/>
  <c r="F750" i="11" s="1"/>
  <c r="F751" i="11" s="1"/>
  <c r="F752" i="11" s="1"/>
  <c r="F753" i="11" s="1"/>
  <c r="F754" i="11" s="1"/>
  <c r="F755" i="11" s="1"/>
  <c r="F756" i="11" s="1"/>
  <c r="F757" i="11" s="1"/>
  <c r="F758" i="11" s="1"/>
  <c r="I65" i="11"/>
  <c r="J65" i="11" s="1"/>
  <c r="F759" i="11" l="1"/>
  <c r="F760" i="11" s="1"/>
  <c r="F761" i="11" s="1"/>
  <c r="F762" i="11" s="1"/>
  <c r="F763" i="11" s="1"/>
  <c r="F764" i="11" s="1"/>
  <c r="F765" i="11" s="1"/>
  <c r="F766" i="11" s="1"/>
  <c r="F767" i="11" s="1"/>
  <c r="F768" i="11" s="1"/>
  <c r="F769" i="11" s="1"/>
  <c r="F770" i="11" s="1"/>
  <c r="I66" i="11"/>
  <c r="J66" i="11" s="1"/>
  <c r="J65" i="10"/>
  <c r="K65" i="10" s="1"/>
  <c r="G758" i="10"/>
  <c r="G759" i="10" s="1"/>
  <c r="G760" i="10" s="1"/>
  <c r="G761" i="10" s="1"/>
  <c r="G762" i="10" s="1"/>
  <c r="G763" i="10" s="1"/>
  <c r="G764" i="10" s="1"/>
  <c r="G765" i="10" s="1"/>
  <c r="G766" i="10" s="1"/>
  <c r="G767" i="10" s="1"/>
  <c r="G768" i="10" s="1"/>
  <c r="G769" i="10" s="1"/>
  <c r="F747" i="3"/>
  <c r="F748" i="3" s="1"/>
  <c r="F749" i="3" s="1"/>
  <c r="F750" i="3" s="1"/>
  <c r="F751" i="3" s="1"/>
  <c r="F752" i="3" s="1"/>
  <c r="F753" i="3" s="1"/>
  <c r="F754" i="3" s="1"/>
  <c r="F755" i="3" s="1"/>
  <c r="F756" i="3" s="1"/>
  <c r="F757" i="3" s="1"/>
  <c r="F758" i="3" s="1"/>
  <c r="I65" i="3"/>
  <c r="J65" i="3" s="1"/>
  <c r="F759" i="3" l="1"/>
  <c r="F760" i="3" s="1"/>
  <c r="F761" i="3" s="1"/>
  <c r="F762" i="3" s="1"/>
  <c r="F763" i="3" s="1"/>
  <c r="F764" i="3" s="1"/>
  <c r="F765" i="3" s="1"/>
  <c r="F766" i="3" s="1"/>
  <c r="F767" i="3" s="1"/>
  <c r="F768" i="3" s="1"/>
  <c r="F769" i="3" s="1"/>
  <c r="F770" i="3" s="1"/>
  <c r="I66" i="3"/>
  <c r="J66" i="3" s="1"/>
  <c r="J66" i="10"/>
  <c r="K66" i="10" s="1"/>
  <c r="G770" i="10"/>
  <c r="G771" i="10" s="1"/>
  <c r="G772" i="10" s="1"/>
  <c r="G773" i="10" s="1"/>
  <c r="G774" i="10" s="1"/>
  <c r="G775" i="10" s="1"/>
  <c r="G776" i="10" s="1"/>
  <c r="G777" i="10" s="1"/>
  <c r="G778" i="10" s="1"/>
  <c r="G779" i="10" s="1"/>
  <c r="G780" i="10" s="1"/>
  <c r="G781" i="10" s="1"/>
  <c r="F771" i="11"/>
  <c r="F772" i="11" s="1"/>
  <c r="F773" i="11" s="1"/>
  <c r="F774" i="11" s="1"/>
  <c r="F775" i="11" s="1"/>
  <c r="F776" i="11" s="1"/>
  <c r="F777" i="11" s="1"/>
  <c r="F778" i="11" s="1"/>
  <c r="F779" i="11" s="1"/>
  <c r="F780" i="11" s="1"/>
  <c r="F781" i="11" s="1"/>
  <c r="F782" i="11" s="1"/>
  <c r="I67" i="11"/>
  <c r="J67" i="11" s="1"/>
  <c r="F783" i="11" l="1"/>
  <c r="F784" i="11" s="1"/>
  <c r="F785" i="11" s="1"/>
  <c r="F786" i="11" s="1"/>
  <c r="F787" i="11" s="1"/>
  <c r="F788" i="11" s="1"/>
  <c r="F789" i="11" s="1"/>
  <c r="F790" i="11" s="1"/>
  <c r="F791" i="11" s="1"/>
  <c r="F792" i="11" s="1"/>
  <c r="F793" i="11" s="1"/>
  <c r="F794" i="11" s="1"/>
  <c r="I68" i="11"/>
  <c r="J68" i="11" s="1"/>
  <c r="G782" i="10"/>
  <c r="G783" i="10" s="1"/>
  <c r="G784" i="10" s="1"/>
  <c r="G785" i="10" s="1"/>
  <c r="G786" i="10" s="1"/>
  <c r="G787" i="10" s="1"/>
  <c r="G788" i="10" s="1"/>
  <c r="G789" i="10" s="1"/>
  <c r="G790" i="10" s="1"/>
  <c r="G791" i="10" s="1"/>
  <c r="G792" i="10" s="1"/>
  <c r="G793" i="10" s="1"/>
  <c r="J67" i="10"/>
  <c r="K67" i="10" s="1"/>
  <c r="F771" i="3"/>
  <c r="F772" i="3" s="1"/>
  <c r="F773" i="3" s="1"/>
  <c r="F774" i="3" s="1"/>
  <c r="F775" i="3" s="1"/>
  <c r="F776" i="3" s="1"/>
  <c r="F777" i="3" s="1"/>
  <c r="F778" i="3" s="1"/>
  <c r="F779" i="3" s="1"/>
  <c r="F780" i="3" s="1"/>
  <c r="F781" i="3" s="1"/>
  <c r="F782" i="3" s="1"/>
  <c r="I67" i="3"/>
  <c r="J67" i="3" s="1"/>
  <c r="I68" i="3" l="1"/>
  <c r="J68" i="3" s="1"/>
  <c r="F783" i="3"/>
  <c r="F784" i="3" s="1"/>
  <c r="F785" i="3" s="1"/>
  <c r="F786" i="3" s="1"/>
  <c r="F787" i="3" s="1"/>
  <c r="F788" i="3" s="1"/>
  <c r="F789" i="3" s="1"/>
  <c r="F790" i="3" s="1"/>
  <c r="F791" i="3" s="1"/>
  <c r="F792" i="3" s="1"/>
  <c r="F793" i="3" s="1"/>
  <c r="F794" i="3" s="1"/>
  <c r="J68" i="10"/>
  <c r="K68" i="10" s="1"/>
  <c r="G794" i="10"/>
  <c r="G795" i="10" s="1"/>
  <c r="G796" i="10" s="1"/>
  <c r="G797" i="10" s="1"/>
  <c r="G798" i="10" s="1"/>
  <c r="G799" i="10" s="1"/>
  <c r="G800" i="10" s="1"/>
  <c r="G801" i="10" s="1"/>
  <c r="G802" i="10" s="1"/>
  <c r="G803" i="10" s="1"/>
  <c r="G804" i="10" s="1"/>
  <c r="G805" i="10" s="1"/>
  <c r="F795" i="11"/>
  <c r="F796" i="11" s="1"/>
  <c r="F797" i="11" s="1"/>
  <c r="F798" i="11" s="1"/>
  <c r="F799" i="11" s="1"/>
  <c r="F800" i="11" s="1"/>
  <c r="F801" i="11" s="1"/>
  <c r="F802" i="11" s="1"/>
  <c r="F803" i="11" s="1"/>
  <c r="F804" i="11" s="1"/>
  <c r="F805" i="11" s="1"/>
  <c r="F806" i="11" s="1"/>
  <c r="I69" i="11"/>
  <c r="J69" i="11" s="1"/>
  <c r="F807" i="11" l="1"/>
  <c r="F808" i="11" s="1"/>
  <c r="F809" i="11" s="1"/>
  <c r="F810" i="11" s="1"/>
  <c r="F811" i="11" s="1"/>
  <c r="F812" i="11" s="1"/>
  <c r="F813" i="11" s="1"/>
  <c r="F814" i="11" s="1"/>
  <c r="F815" i="11" s="1"/>
  <c r="F816" i="11" s="1"/>
  <c r="F817" i="11" s="1"/>
  <c r="F818" i="11" s="1"/>
  <c r="I70" i="11"/>
  <c r="J70" i="11" s="1"/>
  <c r="J69" i="10"/>
  <c r="K69" i="10" s="1"/>
  <c r="G806" i="10"/>
  <c r="G807" i="10" s="1"/>
  <c r="G808" i="10" s="1"/>
  <c r="G809" i="10" s="1"/>
  <c r="G810" i="10" s="1"/>
  <c r="G811" i="10" s="1"/>
  <c r="G812" i="10" s="1"/>
  <c r="G813" i="10" s="1"/>
  <c r="G814" i="10" s="1"/>
  <c r="G815" i="10" s="1"/>
  <c r="G816" i="10" s="1"/>
  <c r="G817" i="10" s="1"/>
  <c r="F795" i="3"/>
  <c r="F796" i="3" s="1"/>
  <c r="F797" i="3" s="1"/>
  <c r="F798" i="3" s="1"/>
  <c r="F799" i="3" s="1"/>
  <c r="F800" i="3" s="1"/>
  <c r="F801" i="3" s="1"/>
  <c r="F802" i="3" s="1"/>
  <c r="F803" i="3" s="1"/>
  <c r="F804" i="3" s="1"/>
  <c r="F805" i="3" s="1"/>
  <c r="F806" i="3" s="1"/>
  <c r="I69" i="3"/>
  <c r="J69" i="3" s="1"/>
  <c r="F807" i="3" l="1"/>
  <c r="F808" i="3" s="1"/>
  <c r="F809" i="3" s="1"/>
  <c r="F810" i="3" s="1"/>
  <c r="F811" i="3" s="1"/>
  <c r="F812" i="3" s="1"/>
  <c r="F813" i="3" s="1"/>
  <c r="F814" i="3" s="1"/>
  <c r="F815" i="3" s="1"/>
  <c r="F816" i="3" s="1"/>
  <c r="F817" i="3" s="1"/>
  <c r="F818" i="3" s="1"/>
  <c r="I70" i="3"/>
  <c r="J70" i="3" s="1"/>
  <c r="G818" i="10"/>
  <c r="G819" i="10" s="1"/>
  <c r="G820" i="10" s="1"/>
  <c r="G821" i="10" s="1"/>
  <c r="G822" i="10" s="1"/>
  <c r="G823" i="10" s="1"/>
  <c r="G824" i="10" s="1"/>
  <c r="G825" i="10" s="1"/>
  <c r="G826" i="10" s="1"/>
  <c r="G827" i="10" s="1"/>
  <c r="G828" i="10" s="1"/>
  <c r="G829" i="10" s="1"/>
  <c r="J70" i="10"/>
  <c r="K70" i="10" s="1"/>
  <c r="F819" i="11"/>
  <c r="F820" i="11" s="1"/>
  <c r="F821" i="11" s="1"/>
  <c r="F822" i="11" s="1"/>
  <c r="F823" i="11" s="1"/>
  <c r="F824" i="11" s="1"/>
  <c r="F825" i="11" s="1"/>
  <c r="F826" i="11" s="1"/>
  <c r="F827" i="11" s="1"/>
  <c r="F828" i="11" s="1"/>
  <c r="F829" i="11" s="1"/>
  <c r="F830" i="11" s="1"/>
  <c r="I71" i="11"/>
  <c r="J71" i="11" s="1"/>
  <c r="F831" i="11" l="1"/>
  <c r="F832" i="11" s="1"/>
  <c r="F833" i="11" s="1"/>
  <c r="F834" i="11" s="1"/>
  <c r="F835" i="11" s="1"/>
  <c r="F836" i="11" s="1"/>
  <c r="F837" i="11" s="1"/>
  <c r="F838" i="11" s="1"/>
  <c r="F839" i="11" s="1"/>
  <c r="F840" i="11" s="1"/>
  <c r="F841" i="11" s="1"/>
  <c r="F842" i="11" s="1"/>
  <c r="I72" i="11"/>
  <c r="J72" i="11" s="1"/>
  <c r="J71" i="10"/>
  <c r="K71" i="10" s="1"/>
  <c r="G830" i="10"/>
  <c r="G831" i="10" s="1"/>
  <c r="G832" i="10" s="1"/>
  <c r="G833" i="10" s="1"/>
  <c r="G834" i="10" s="1"/>
  <c r="G835" i="10" s="1"/>
  <c r="G836" i="10" s="1"/>
  <c r="G837" i="10" s="1"/>
  <c r="G838" i="10" s="1"/>
  <c r="G839" i="10" s="1"/>
  <c r="G840" i="10" s="1"/>
  <c r="G841" i="10" s="1"/>
  <c r="F819" i="3"/>
  <c r="F820" i="3" s="1"/>
  <c r="F821" i="3" s="1"/>
  <c r="F822" i="3" s="1"/>
  <c r="F823" i="3" s="1"/>
  <c r="F824" i="3" s="1"/>
  <c r="F825" i="3" s="1"/>
  <c r="F826" i="3" s="1"/>
  <c r="F827" i="3" s="1"/>
  <c r="F828" i="3" s="1"/>
  <c r="F829" i="3" s="1"/>
  <c r="F830" i="3" s="1"/>
  <c r="I71" i="3"/>
  <c r="J71" i="3" s="1"/>
  <c r="F831" i="3" l="1"/>
  <c r="F832" i="3" s="1"/>
  <c r="F833" i="3" s="1"/>
  <c r="F834" i="3" s="1"/>
  <c r="F835" i="3" s="1"/>
  <c r="F836" i="3" s="1"/>
  <c r="F837" i="3" s="1"/>
  <c r="F838" i="3" s="1"/>
  <c r="F839" i="3" s="1"/>
  <c r="F840" i="3" s="1"/>
  <c r="F841" i="3" s="1"/>
  <c r="F842" i="3" s="1"/>
  <c r="I72" i="3"/>
  <c r="J72" i="3" s="1"/>
  <c r="G842" i="10"/>
  <c r="G843" i="10" s="1"/>
  <c r="G844" i="10" s="1"/>
  <c r="G845" i="10" s="1"/>
  <c r="G846" i="10" s="1"/>
  <c r="G847" i="10" s="1"/>
  <c r="G848" i="10" s="1"/>
  <c r="G849" i="10" s="1"/>
  <c r="G850" i="10" s="1"/>
  <c r="G851" i="10" s="1"/>
  <c r="G852" i="10" s="1"/>
  <c r="G853" i="10" s="1"/>
  <c r="J72" i="10"/>
  <c r="K72" i="10" s="1"/>
  <c r="F843" i="11"/>
  <c r="F844" i="11" s="1"/>
  <c r="F845" i="11" s="1"/>
  <c r="F846" i="11" s="1"/>
  <c r="F847" i="11" s="1"/>
  <c r="F848" i="11" s="1"/>
  <c r="F849" i="11" s="1"/>
  <c r="F850" i="11" s="1"/>
  <c r="F851" i="11" s="1"/>
  <c r="F852" i="11" s="1"/>
  <c r="F853" i="11" s="1"/>
  <c r="F854" i="11" s="1"/>
  <c r="I73" i="11"/>
  <c r="J73" i="11" s="1"/>
  <c r="F855" i="11" l="1"/>
  <c r="F856" i="11" s="1"/>
  <c r="F857" i="11" s="1"/>
  <c r="F858" i="11" s="1"/>
  <c r="F859" i="11" s="1"/>
  <c r="F860" i="11" s="1"/>
  <c r="F861" i="11" s="1"/>
  <c r="F862" i="11" s="1"/>
  <c r="F863" i="11" s="1"/>
  <c r="F864" i="11" s="1"/>
  <c r="F865" i="11" s="1"/>
  <c r="F866" i="11" s="1"/>
  <c r="I74" i="11"/>
  <c r="J74" i="11" s="1"/>
  <c r="G854" i="10"/>
  <c r="G855" i="10" s="1"/>
  <c r="G856" i="10" s="1"/>
  <c r="G857" i="10" s="1"/>
  <c r="G858" i="10" s="1"/>
  <c r="G859" i="10" s="1"/>
  <c r="G860" i="10" s="1"/>
  <c r="G861" i="10" s="1"/>
  <c r="G862" i="10" s="1"/>
  <c r="G863" i="10" s="1"/>
  <c r="G864" i="10" s="1"/>
  <c r="G865" i="10" s="1"/>
  <c r="J73" i="10"/>
  <c r="K73" i="10" s="1"/>
  <c r="F843" i="3"/>
  <c r="F844" i="3" s="1"/>
  <c r="F845" i="3" s="1"/>
  <c r="F846" i="3" s="1"/>
  <c r="F847" i="3" s="1"/>
  <c r="F848" i="3" s="1"/>
  <c r="F849" i="3" s="1"/>
  <c r="F850" i="3" s="1"/>
  <c r="F851" i="3" s="1"/>
  <c r="F852" i="3" s="1"/>
  <c r="F853" i="3" s="1"/>
  <c r="F854" i="3" s="1"/>
  <c r="I73" i="3"/>
  <c r="J73" i="3" s="1"/>
  <c r="J74" i="10" l="1"/>
  <c r="K74" i="10" s="1"/>
  <c r="G866" i="10"/>
  <c r="G867" i="10" s="1"/>
  <c r="G868" i="10" s="1"/>
  <c r="G869" i="10" s="1"/>
  <c r="G870" i="10" s="1"/>
  <c r="G871" i="10" s="1"/>
  <c r="G872" i="10" s="1"/>
  <c r="G873" i="10" s="1"/>
  <c r="G874" i="10" s="1"/>
  <c r="G875" i="10" s="1"/>
  <c r="G876" i="10" s="1"/>
  <c r="G877" i="10" s="1"/>
  <c r="I74" i="3"/>
  <c r="J74" i="3" s="1"/>
  <c r="F855" i="3"/>
  <c r="F856" i="3" s="1"/>
  <c r="F857" i="3" s="1"/>
  <c r="F858" i="3" s="1"/>
  <c r="F859" i="3" s="1"/>
  <c r="F860" i="3" s="1"/>
  <c r="F861" i="3" s="1"/>
  <c r="F862" i="3" s="1"/>
  <c r="F863" i="3" s="1"/>
  <c r="F864" i="3" s="1"/>
  <c r="F865" i="3" s="1"/>
  <c r="F866" i="3" s="1"/>
  <c r="F867" i="11"/>
  <c r="F868" i="11" s="1"/>
  <c r="F869" i="11" s="1"/>
  <c r="F870" i="11" s="1"/>
  <c r="F871" i="11" s="1"/>
  <c r="F872" i="11" s="1"/>
  <c r="F873" i="11" s="1"/>
  <c r="F874" i="11" s="1"/>
  <c r="F875" i="11" s="1"/>
  <c r="F876" i="11" s="1"/>
  <c r="F877" i="11" s="1"/>
  <c r="F878" i="11" s="1"/>
  <c r="I75" i="11"/>
  <c r="J75" i="11" s="1"/>
  <c r="F867" i="3" l="1"/>
  <c r="F868" i="3" s="1"/>
  <c r="F869" i="3" s="1"/>
  <c r="F870" i="3" s="1"/>
  <c r="F871" i="3" s="1"/>
  <c r="F872" i="3" s="1"/>
  <c r="F873" i="3" s="1"/>
  <c r="F874" i="3" s="1"/>
  <c r="F875" i="3" s="1"/>
  <c r="F876" i="3" s="1"/>
  <c r="F877" i="3" s="1"/>
  <c r="F878" i="3" s="1"/>
  <c r="I75" i="3"/>
  <c r="J75" i="3" s="1"/>
  <c r="J75" i="10"/>
  <c r="K75" i="10" s="1"/>
  <c r="G878" i="10"/>
  <c r="G879" i="10" s="1"/>
  <c r="G880" i="10" s="1"/>
  <c r="G881" i="10" s="1"/>
  <c r="G882" i="10" s="1"/>
  <c r="G883" i="10" s="1"/>
  <c r="G884" i="10" s="1"/>
  <c r="G885" i="10" s="1"/>
  <c r="G886" i="10" s="1"/>
  <c r="G887" i="10" s="1"/>
  <c r="G888" i="10" s="1"/>
  <c r="G889" i="10" s="1"/>
  <c r="F879" i="11"/>
  <c r="F880" i="11" s="1"/>
  <c r="F881" i="11" s="1"/>
  <c r="F882" i="11" s="1"/>
  <c r="F883" i="11" s="1"/>
  <c r="F884" i="11" s="1"/>
  <c r="F885" i="11" s="1"/>
  <c r="F886" i="11" s="1"/>
  <c r="F887" i="11" s="1"/>
  <c r="F888" i="11" s="1"/>
  <c r="F889" i="11" s="1"/>
  <c r="F890" i="11" s="1"/>
  <c r="I76" i="11"/>
  <c r="J76" i="11" s="1"/>
  <c r="J76" i="10" l="1"/>
  <c r="K76" i="10" s="1"/>
  <c r="G890" i="10"/>
  <c r="G891" i="10" s="1"/>
  <c r="G892" i="10" s="1"/>
  <c r="G893" i="10" s="1"/>
  <c r="G894" i="10" s="1"/>
  <c r="G895" i="10" s="1"/>
  <c r="G896" i="10" s="1"/>
  <c r="G897" i="10" s="1"/>
  <c r="G898" i="10" s="1"/>
  <c r="G899" i="10" s="1"/>
  <c r="G900" i="10" s="1"/>
  <c r="G901" i="10" s="1"/>
  <c r="F891" i="11"/>
  <c r="F892" i="11" s="1"/>
  <c r="F893" i="11" s="1"/>
  <c r="F894" i="11" s="1"/>
  <c r="F895" i="11" s="1"/>
  <c r="F896" i="11" s="1"/>
  <c r="F897" i="11" s="1"/>
  <c r="F898" i="11" s="1"/>
  <c r="F899" i="11" s="1"/>
  <c r="F900" i="11" s="1"/>
  <c r="F901" i="11" s="1"/>
  <c r="F902" i="11" s="1"/>
  <c r="I77" i="11"/>
  <c r="J77" i="11" s="1"/>
  <c r="F879" i="3"/>
  <c r="F880" i="3" s="1"/>
  <c r="F881" i="3" s="1"/>
  <c r="F882" i="3" s="1"/>
  <c r="F883" i="3" s="1"/>
  <c r="F884" i="3" s="1"/>
  <c r="F885" i="3" s="1"/>
  <c r="F886" i="3" s="1"/>
  <c r="F887" i="3" s="1"/>
  <c r="F888" i="3" s="1"/>
  <c r="F889" i="3" s="1"/>
  <c r="F890" i="3" s="1"/>
  <c r="I76" i="3"/>
  <c r="J76" i="3" s="1"/>
  <c r="F903" i="11" l="1"/>
  <c r="F904" i="11" s="1"/>
  <c r="F905" i="11" s="1"/>
  <c r="F906" i="11" s="1"/>
  <c r="F907" i="11" s="1"/>
  <c r="F908" i="11" s="1"/>
  <c r="F909" i="11" s="1"/>
  <c r="F910" i="11" s="1"/>
  <c r="F911" i="11" s="1"/>
  <c r="F912" i="11" s="1"/>
  <c r="F913" i="11" s="1"/>
  <c r="F914" i="11" s="1"/>
  <c r="I78" i="11"/>
  <c r="J78" i="11" s="1"/>
  <c r="G902" i="10"/>
  <c r="G903" i="10" s="1"/>
  <c r="G904" i="10" s="1"/>
  <c r="G905" i="10" s="1"/>
  <c r="G906" i="10" s="1"/>
  <c r="G907" i="10" s="1"/>
  <c r="G908" i="10" s="1"/>
  <c r="G909" i="10" s="1"/>
  <c r="G910" i="10" s="1"/>
  <c r="G911" i="10" s="1"/>
  <c r="G912" i="10" s="1"/>
  <c r="G913" i="10" s="1"/>
  <c r="J77" i="10"/>
  <c r="K77" i="10" s="1"/>
  <c r="F891" i="3"/>
  <c r="F892" i="3" s="1"/>
  <c r="F893" i="3" s="1"/>
  <c r="F894" i="3" s="1"/>
  <c r="F895" i="3" s="1"/>
  <c r="F896" i="3" s="1"/>
  <c r="F897" i="3" s="1"/>
  <c r="F898" i="3" s="1"/>
  <c r="F899" i="3" s="1"/>
  <c r="F900" i="3" s="1"/>
  <c r="F901" i="3" s="1"/>
  <c r="F902" i="3" s="1"/>
  <c r="I77" i="3"/>
  <c r="J77" i="3" s="1"/>
  <c r="J78" i="10" l="1"/>
  <c r="K78" i="10" s="1"/>
  <c r="G914" i="10"/>
  <c r="G915" i="10" s="1"/>
  <c r="G916" i="10" s="1"/>
  <c r="G917" i="10" s="1"/>
  <c r="G918" i="10" s="1"/>
  <c r="G919" i="10" s="1"/>
  <c r="G920" i="10" s="1"/>
  <c r="G921" i="10" s="1"/>
  <c r="G922" i="10" s="1"/>
  <c r="G923" i="10" s="1"/>
  <c r="G924" i="10" s="1"/>
  <c r="G925" i="10" s="1"/>
  <c r="F903" i="3"/>
  <c r="F904" i="3" s="1"/>
  <c r="F905" i="3" s="1"/>
  <c r="F906" i="3" s="1"/>
  <c r="F907" i="3" s="1"/>
  <c r="F908" i="3" s="1"/>
  <c r="F909" i="3" s="1"/>
  <c r="F910" i="3" s="1"/>
  <c r="F911" i="3" s="1"/>
  <c r="F912" i="3" s="1"/>
  <c r="F913" i="3" s="1"/>
  <c r="F914" i="3" s="1"/>
  <c r="I78" i="3"/>
  <c r="J78" i="3" s="1"/>
  <c r="F915" i="11"/>
  <c r="F916" i="11" s="1"/>
  <c r="F917" i="11" s="1"/>
  <c r="F918" i="11" s="1"/>
  <c r="F919" i="11" s="1"/>
  <c r="F920" i="11" s="1"/>
  <c r="F921" i="11" s="1"/>
  <c r="F922" i="11" s="1"/>
  <c r="F923" i="11" s="1"/>
  <c r="F924" i="11" s="1"/>
  <c r="F925" i="11" s="1"/>
  <c r="F926" i="11" s="1"/>
  <c r="I79" i="11"/>
  <c r="J79" i="11" s="1"/>
  <c r="I79" i="3" l="1"/>
  <c r="J79" i="3" s="1"/>
  <c r="F915" i="3"/>
  <c r="F916" i="3" s="1"/>
  <c r="F917" i="3" s="1"/>
  <c r="F918" i="3" s="1"/>
  <c r="F919" i="3" s="1"/>
  <c r="F920" i="3" s="1"/>
  <c r="F921" i="3" s="1"/>
  <c r="F922" i="3" s="1"/>
  <c r="F923" i="3" s="1"/>
  <c r="F924" i="3" s="1"/>
  <c r="F925" i="3" s="1"/>
  <c r="F926" i="3" s="1"/>
  <c r="F927" i="3" s="1"/>
  <c r="F928" i="3" s="1"/>
  <c r="F929" i="3" s="1"/>
  <c r="F930" i="3" s="1"/>
  <c r="F931" i="3" s="1"/>
  <c r="F932" i="3" s="1"/>
  <c r="F933" i="3" s="1"/>
  <c r="F927" i="11"/>
  <c r="F928" i="11" s="1"/>
  <c r="F929" i="11" s="1"/>
  <c r="F930" i="11" s="1"/>
  <c r="F931" i="11" s="1"/>
  <c r="F932" i="11" s="1"/>
  <c r="F933" i="11" s="1"/>
  <c r="F934" i="11" s="1"/>
  <c r="F935" i="11" s="1"/>
  <c r="F936" i="11" s="1"/>
  <c r="F937" i="11" s="1"/>
  <c r="F938" i="11" s="1"/>
  <c r="I80" i="11"/>
  <c r="J80" i="11" s="1"/>
  <c r="J79" i="10"/>
  <c r="K79" i="10" s="1"/>
  <c r="G926" i="10"/>
  <c r="G927" i="10" s="1"/>
  <c r="G928" i="10" s="1"/>
  <c r="G929" i="10" s="1"/>
  <c r="G930" i="10" s="1"/>
  <c r="G931" i="10" s="1"/>
  <c r="G932" i="10" s="1"/>
  <c r="G933" i="10" s="1"/>
  <c r="G934" i="10" s="1"/>
  <c r="G935" i="10" s="1"/>
  <c r="G936" i="10" s="1"/>
  <c r="G937" i="10" s="1"/>
  <c r="J80" i="10" l="1"/>
  <c r="K80" i="10" s="1"/>
  <c r="G938" i="10"/>
  <c r="G939" i="10" s="1"/>
  <c r="G940" i="10" s="1"/>
  <c r="G941" i="10" s="1"/>
  <c r="G942" i="10" s="1"/>
  <c r="G943" i="10" s="1"/>
  <c r="G944" i="10" s="1"/>
  <c r="G945" i="10" s="1"/>
  <c r="G946" i="10" s="1"/>
  <c r="G947" i="10" s="1"/>
  <c r="G948" i="10" s="1"/>
  <c r="G949" i="10" s="1"/>
  <c r="F939" i="11"/>
  <c r="F940" i="11" s="1"/>
  <c r="F941" i="11" s="1"/>
  <c r="F942" i="11" s="1"/>
  <c r="F943" i="11" s="1"/>
  <c r="F944" i="11" s="1"/>
  <c r="F945" i="11" s="1"/>
  <c r="F946" i="11" s="1"/>
  <c r="F947" i="11" s="1"/>
  <c r="F948" i="11" s="1"/>
  <c r="F949" i="11" s="1"/>
  <c r="F950" i="11" s="1"/>
  <c r="I81" i="11"/>
  <c r="J81" i="11" s="1"/>
  <c r="F951" i="11" l="1"/>
  <c r="F952" i="11" s="1"/>
  <c r="F953" i="11" s="1"/>
  <c r="F954" i="11" s="1"/>
  <c r="F955" i="11" s="1"/>
  <c r="F956" i="11" s="1"/>
  <c r="F957" i="11" s="1"/>
  <c r="F958" i="11" s="1"/>
  <c r="F959" i="11" s="1"/>
  <c r="F960" i="11" s="1"/>
  <c r="F961" i="11" s="1"/>
  <c r="F962" i="11" s="1"/>
  <c r="I82" i="11"/>
  <c r="J82" i="11" s="1"/>
  <c r="J81" i="10"/>
  <c r="K81" i="10" s="1"/>
  <c r="G950" i="10"/>
  <c r="G951" i="10" s="1"/>
  <c r="G952" i="10" s="1"/>
  <c r="G953" i="10" s="1"/>
  <c r="G954" i="10" s="1"/>
  <c r="G955" i="10" s="1"/>
  <c r="G956" i="10" s="1"/>
  <c r="G957" i="10" s="1"/>
  <c r="G958" i="10" s="1"/>
  <c r="G959" i="10" s="1"/>
  <c r="G960" i="10" s="1"/>
  <c r="G961" i="10" s="1"/>
  <c r="G962" i="10" l="1"/>
  <c r="G963" i="10" s="1"/>
  <c r="G964" i="10" s="1"/>
  <c r="G965" i="10" s="1"/>
  <c r="G966" i="10" s="1"/>
  <c r="G967" i="10" s="1"/>
  <c r="G968" i="10" s="1"/>
  <c r="G969" i="10" s="1"/>
  <c r="G970" i="10" s="1"/>
  <c r="G971" i="10" s="1"/>
  <c r="G972" i="10" s="1"/>
  <c r="G973" i="10" s="1"/>
  <c r="J82" i="10"/>
  <c r="K82" i="10" s="1"/>
  <c r="F963" i="11"/>
  <c r="F964" i="11" s="1"/>
  <c r="F965" i="11" s="1"/>
  <c r="F966" i="11" s="1"/>
  <c r="F967" i="11" s="1"/>
  <c r="F968" i="11" s="1"/>
  <c r="F969" i="11" s="1"/>
  <c r="F970" i="11" s="1"/>
  <c r="F971" i="11" s="1"/>
  <c r="F972" i="11" s="1"/>
  <c r="F973" i="11" s="1"/>
  <c r="F974" i="11" s="1"/>
  <c r="I83" i="11"/>
  <c r="J83" i="11" s="1"/>
  <c r="F975" i="11" l="1"/>
  <c r="F976" i="11" s="1"/>
  <c r="F977" i="11" s="1"/>
  <c r="F978" i="11" s="1"/>
  <c r="F979" i="11" s="1"/>
  <c r="F980" i="11" s="1"/>
  <c r="F981" i="11" s="1"/>
  <c r="F982" i="11" s="1"/>
  <c r="F983" i="11" s="1"/>
  <c r="F984" i="11" s="1"/>
  <c r="F985" i="11" s="1"/>
  <c r="F986" i="11" s="1"/>
  <c r="I84" i="11"/>
  <c r="J84" i="11" s="1"/>
  <c r="J83" i="10"/>
  <c r="K83" i="10" s="1"/>
  <c r="G974" i="10"/>
  <c r="G975" i="10" s="1"/>
  <c r="G976" i="10" s="1"/>
  <c r="G977" i="10" s="1"/>
  <c r="G978" i="10" s="1"/>
  <c r="G979" i="10" s="1"/>
  <c r="G980" i="10" s="1"/>
  <c r="G981" i="10" s="1"/>
  <c r="G982" i="10" s="1"/>
  <c r="G983" i="10" s="1"/>
  <c r="G984" i="10" s="1"/>
  <c r="G985" i="10" s="1"/>
  <c r="J84" i="10" l="1"/>
  <c r="K84" i="10" s="1"/>
  <c r="G986" i="10"/>
  <c r="G987" i="10" s="1"/>
  <c r="G988" i="10" s="1"/>
  <c r="G989" i="10" s="1"/>
  <c r="G990" i="10" s="1"/>
  <c r="G991" i="10" s="1"/>
  <c r="G992" i="10" s="1"/>
  <c r="G993" i="10" s="1"/>
  <c r="G994" i="10" s="1"/>
  <c r="G995" i="10" s="1"/>
  <c r="G996" i="10" s="1"/>
  <c r="G997" i="10" s="1"/>
  <c r="F987" i="11"/>
  <c r="F988" i="11" s="1"/>
  <c r="F989" i="11" s="1"/>
  <c r="F990" i="11" s="1"/>
  <c r="F991" i="11" s="1"/>
  <c r="F992" i="11" s="1"/>
  <c r="F993" i="11" s="1"/>
  <c r="F994" i="11" s="1"/>
  <c r="F995" i="11" s="1"/>
  <c r="F996" i="11" s="1"/>
  <c r="F997" i="11" s="1"/>
  <c r="F998" i="11" s="1"/>
  <c r="I85" i="11"/>
  <c r="J85" i="11" s="1"/>
  <c r="F999" i="11" l="1"/>
  <c r="F1000" i="11" s="1"/>
  <c r="F1001" i="11" s="1"/>
  <c r="F1002" i="11" s="1"/>
  <c r="F1003" i="11" s="1"/>
  <c r="F1004" i="11" s="1"/>
  <c r="F1005" i="11" s="1"/>
  <c r="F1006" i="11" s="1"/>
  <c r="F1007" i="11" s="1"/>
  <c r="F1008" i="11" s="1"/>
  <c r="F1009" i="11" s="1"/>
  <c r="F1010" i="11" s="1"/>
  <c r="I86" i="11"/>
  <c r="J86" i="11" s="1"/>
  <c r="G998" i="10"/>
  <c r="G999" i="10" s="1"/>
  <c r="G1000" i="10" s="1"/>
  <c r="G1001" i="10" s="1"/>
  <c r="G1002" i="10" s="1"/>
  <c r="G1003" i="10" s="1"/>
  <c r="G1004" i="10" s="1"/>
  <c r="G1005" i="10" s="1"/>
  <c r="G1006" i="10" s="1"/>
  <c r="G1007" i="10" s="1"/>
  <c r="G1008" i="10" s="1"/>
  <c r="G1009" i="10" s="1"/>
  <c r="J85" i="10"/>
  <c r="K85" i="10" s="1"/>
  <c r="J86" i="10" l="1"/>
  <c r="K86" i="10" s="1"/>
  <c r="G1010" i="10"/>
  <c r="G1011" i="10" s="1"/>
  <c r="G1012" i="10" s="1"/>
  <c r="G1013" i="10" s="1"/>
  <c r="G1014" i="10" s="1"/>
  <c r="G1015" i="10" s="1"/>
  <c r="G1016" i="10" s="1"/>
  <c r="G1017" i="10" s="1"/>
  <c r="G1018" i="10" s="1"/>
  <c r="G1019" i="10" s="1"/>
  <c r="G1020" i="10" s="1"/>
  <c r="G1021" i="10" s="1"/>
  <c r="F1011" i="11"/>
  <c r="F1012" i="11" s="1"/>
  <c r="F1013" i="11" s="1"/>
  <c r="F1014" i="11" s="1"/>
  <c r="F1015" i="11" s="1"/>
  <c r="F1016" i="11" s="1"/>
  <c r="F1017" i="11" s="1"/>
  <c r="F1018" i="11" s="1"/>
  <c r="F1019" i="11" s="1"/>
  <c r="F1020" i="11" s="1"/>
  <c r="F1021" i="11" s="1"/>
  <c r="F1022" i="11" s="1"/>
  <c r="I87" i="11"/>
  <c r="J87" i="11" s="1"/>
  <c r="F1023" i="11" l="1"/>
  <c r="F1024" i="11" s="1"/>
  <c r="F1025" i="11" s="1"/>
  <c r="F1026" i="11" s="1"/>
  <c r="F1027" i="11" s="1"/>
  <c r="F1028" i="11" s="1"/>
  <c r="F1029" i="11" s="1"/>
  <c r="F1030" i="11" s="1"/>
  <c r="F1031" i="11" s="1"/>
  <c r="F1032" i="11" s="1"/>
  <c r="F1033" i="11" s="1"/>
  <c r="F1034" i="11" s="1"/>
  <c r="I88" i="11"/>
  <c r="J88" i="11" s="1"/>
  <c r="J87" i="10"/>
  <c r="K87" i="10" s="1"/>
  <c r="G1022" i="10"/>
  <c r="G1023" i="10" s="1"/>
  <c r="G1024" i="10" s="1"/>
  <c r="G1025" i="10" s="1"/>
  <c r="G1026" i="10" s="1"/>
  <c r="G1027" i="10" s="1"/>
  <c r="G1028" i="10" s="1"/>
  <c r="G1029" i="10" s="1"/>
  <c r="G1030" i="10" s="1"/>
  <c r="G1031" i="10" s="1"/>
  <c r="G1032" i="10" s="1"/>
  <c r="G1033" i="10" s="1"/>
  <c r="G1034" i="10" l="1"/>
  <c r="G1035" i="10" s="1"/>
  <c r="G1036" i="10" s="1"/>
  <c r="G1037" i="10" s="1"/>
  <c r="G1038" i="10" s="1"/>
  <c r="G1039" i="10" s="1"/>
  <c r="G1040" i="10" s="1"/>
  <c r="G1041" i="10" s="1"/>
  <c r="G1042" i="10" s="1"/>
  <c r="G1043" i="10" s="1"/>
  <c r="G1044" i="10" s="1"/>
  <c r="G1045" i="10" s="1"/>
  <c r="J88" i="10"/>
  <c r="K88" i="10" s="1"/>
  <c r="F1035" i="11"/>
  <c r="F1036" i="11" s="1"/>
  <c r="F1037" i="11" s="1"/>
  <c r="F1038" i="11" s="1"/>
  <c r="F1039" i="11" s="1"/>
  <c r="F1040" i="11" s="1"/>
  <c r="F1041" i="11" s="1"/>
  <c r="F1042" i="11" s="1"/>
  <c r="F1043" i="11" s="1"/>
  <c r="F1044" i="11" s="1"/>
  <c r="F1045" i="11" s="1"/>
  <c r="F1046" i="11" s="1"/>
  <c r="I89" i="11"/>
  <c r="J89" i="11" s="1"/>
  <c r="F1047" i="11" l="1"/>
  <c r="F1048" i="11" s="1"/>
  <c r="F1049" i="11" s="1"/>
  <c r="F1050" i="11" s="1"/>
  <c r="F1051" i="11" s="1"/>
  <c r="F1052" i="11" s="1"/>
  <c r="F1053" i="11" s="1"/>
  <c r="F1054" i="11" s="1"/>
  <c r="F1055" i="11" s="1"/>
  <c r="F1056" i="11" s="1"/>
  <c r="F1057" i="11" s="1"/>
  <c r="F1058" i="11" s="1"/>
  <c r="I90" i="11"/>
  <c r="J90" i="11" s="1"/>
  <c r="J89" i="10"/>
  <c r="K89" i="10" s="1"/>
  <c r="G1046" i="10"/>
  <c r="G1047" i="10" s="1"/>
  <c r="G1048" i="10" s="1"/>
  <c r="G1049" i="10" s="1"/>
  <c r="G1050" i="10" s="1"/>
  <c r="G1051" i="10" s="1"/>
  <c r="G1052" i="10" s="1"/>
  <c r="G1053" i="10" s="1"/>
  <c r="G1054" i="10" s="1"/>
  <c r="G1055" i="10" s="1"/>
  <c r="G1056" i="10" s="1"/>
  <c r="G1057" i="10" s="1"/>
  <c r="G1058" i="10" l="1"/>
  <c r="G1059" i="10" s="1"/>
  <c r="G1060" i="10" s="1"/>
  <c r="G1061" i="10" s="1"/>
  <c r="G1062" i="10" s="1"/>
  <c r="G1063" i="10" s="1"/>
  <c r="G1064" i="10" s="1"/>
  <c r="G1065" i="10" s="1"/>
  <c r="G1066" i="10" s="1"/>
  <c r="G1067" i="10" s="1"/>
  <c r="G1068" i="10" s="1"/>
  <c r="G1069" i="10" s="1"/>
  <c r="J90" i="10"/>
  <c r="K90" i="10" s="1"/>
  <c r="F1059" i="11"/>
  <c r="F1060" i="11" s="1"/>
  <c r="F1061" i="11" s="1"/>
  <c r="F1062" i="11" s="1"/>
  <c r="F1063" i="11" s="1"/>
  <c r="F1064" i="11" s="1"/>
  <c r="F1065" i="11" s="1"/>
  <c r="F1066" i="11" s="1"/>
  <c r="F1067" i="11" s="1"/>
  <c r="F1068" i="11" s="1"/>
  <c r="F1069" i="11" s="1"/>
  <c r="F1070" i="11" s="1"/>
  <c r="I91" i="11"/>
  <c r="J91" i="11" s="1"/>
  <c r="F1071" i="11" l="1"/>
  <c r="F1072" i="11" s="1"/>
  <c r="F1073" i="11" s="1"/>
  <c r="F1074" i="11" s="1"/>
  <c r="F1075" i="11" s="1"/>
  <c r="F1076" i="11" s="1"/>
  <c r="F1077" i="11" s="1"/>
  <c r="F1078" i="11" s="1"/>
  <c r="F1079" i="11" s="1"/>
  <c r="F1080" i="11" s="1"/>
  <c r="F1081" i="11" s="1"/>
  <c r="F1082" i="11" s="1"/>
  <c r="I92" i="11"/>
  <c r="J92" i="11" s="1"/>
  <c r="J91" i="10"/>
  <c r="K91" i="10" s="1"/>
  <c r="G1070" i="10"/>
  <c r="G1071" i="10" s="1"/>
  <c r="G1072" i="10" s="1"/>
  <c r="G1073" i="10" s="1"/>
  <c r="G1074" i="10" s="1"/>
  <c r="G1075" i="10" s="1"/>
  <c r="G1076" i="10" s="1"/>
  <c r="G1077" i="10" s="1"/>
  <c r="G1078" i="10" s="1"/>
  <c r="G1079" i="10" s="1"/>
  <c r="G1080" i="10" s="1"/>
  <c r="G1081" i="10" s="1"/>
  <c r="J92" i="10" l="1"/>
  <c r="K92" i="10" s="1"/>
  <c r="G1082" i="10"/>
  <c r="G1083" i="10" s="1"/>
  <c r="G1084" i="10" s="1"/>
  <c r="G1085" i="10" s="1"/>
  <c r="G1086" i="10" s="1"/>
  <c r="G1087" i="10" s="1"/>
  <c r="G1088" i="10" s="1"/>
  <c r="G1089" i="10" s="1"/>
  <c r="G1090" i="10" s="1"/>
  <c r="G1091" i="10" s="1"/>
  <c r="G1092" i="10" s="1"/>
  <c r="G1093" i="10" s="1"/>
  <c r="F1083" i="11"/>
  <c r="F1084" i="11" s="1"/>
  <c r="F1085" i="11" s="1"/>
  <c r="F1086" i="11" s="1"/>
  <c r="F1087" i="11" s="1"/>
  <c r="F1088" i="11" s="1"/>
  <c r="F1089" i="11" s="1"/>
  <c r="F1090" i="11" s="1"/>
  <c r="F1091" i="11" s="1"/>
  <c r="F1092" i="11" s="1"/>
  <c r="F1093" i="11" s="1"/>
  <c r="F1094" i="11" s="1"/>
  <c r="I93" i="11"/>
  <c r="J93" i="11" s="1"/>
  <c r="F1095" i="11" l="1"/>
  <c r="F1096" i="11" s="1"/>
  <c r="F1097" i="11" s="1"/>
  <c r="F1098" i="11" s="1"/>
  <c r="F1099" i="11" s="1"/>
  <c r="F1100" i="11" s="1"/>
  <c r="F1101" i="11" s="1"/>
  <c r="F1102" i="11" s="1"/>
  <c r="F1103" i="11" s="1"/>
  <c r="F1104" i="11" s="1"/>
  <c r="F1105" i="11" s="1"/>
  <c r="F1106" i="11" s="1"/>
  <c r="I94" i="11"/>
  <c r="J94" i="11" s="1"/>
  <c r="J93" i="10"/>
  <c r="K93" i="10" s="1"/>
  <c r="G1094" i="10"/>
  <c r="G1095" i="10" s="1"/>
  <c r="G1096" i="10" s="1"/>
  <c r="G1097" i="10" s="1"/>
  <c r="G1098" i="10" s="1"/>
  <c r="G1099" i="10" s="1"/>
  <c r="G1100" i="10" s="1"/>
  <c r="G1101" i="10" s="1"/>
  <c r="G1102" i="10" s="1"/>
  <c r="G1103" i="10" s="1"/>
  <c r="G1104" i="10" s="1"/>
  <c r="G1105" i="10" s="1"/>
  <c r="J94" i="10" l="1"/>
  <c r="K94" i="10" s="1"/>
  <c r="G1106" i="10"/>
  <c r="G1107" i="10" s="1"/>
  <c r="G1108" i="10" s="1"/>
  <c r="G1109" i="10" s="1"/>
  <c r="G1110" i="10" s="1"/>
  <c r="G1111" i="10" s="1"/>
  <c r="G1112" i="10" s="1"/>
  <c r="G1113" i="10" s="1"/>
  <c r="G1114" i="10" s="1"/>
  <c r="G1115" i="10" s="1"/>
  <c r="G1116" i="10" s="1"/>
  <c r="G1117" i="10" s="1"/>
  <c r="F1107" i="11"/>
  <c r="F1108" i="11" s="1"/>
  <c r="F1109" i="11" s="1"/>
  <c r="F1110" i="11" s="1"/>
  <c r="F1111" i="11" s="1"/>
  <c r="F1112" i="11" s="1"/>
  <c r="F1113" i="11" s="1"/>
  <c r="F1114" i="11" s="1"/>
  <c r="F1115" i="11" s="1"/>
  <c r="F1116" i="11" s="1"/>
  <c r="F1117" i="11" s="1"/>
  <c r="F1118" i="11" s="1"/>
  <c r="I95" i="11"/>
  <c r="J95" i="11" s="1"/>
  <c r="F1119" i="11" l="1"/>
  <c r="F1120" i="11" s="1"/>
  <c r="F1121" i="11" s="1"/>
  <c r="F1122" i="11" s="1"/>
  <c r="F1123" i="11" s="1"/>
  <c r="F1124" i="11" s="1"/>
  <c r="F1125" i="11" s="1"/>
  <c r="F1126" i="11" s="1"/>
  <c r="F1127" i="11" s="1"/>
  <c r="F1128" i="11" s="1"/>
  <c r="F1129" i="11" s="1"/>
  <c r="F1130" i="11" s="1"/>
  <c r="I96" i="11"/>
  <c r="J96" i="11" s="1"/>
  <c r="G1118" i="10"/>
  <c r="G1119" i="10" s="1"/>
  <c r="G1120" i="10" s="1"/>
  <c r="G1121" i="10" s="1"/>
  <c r="G1122" i="10" s="1"/>
  <c r="G1123" i="10" s="1"/>
  <c r="G1124" i="10" s="1"/>
  <c r="G1125" i="10" s="1"/>
  <c r="G1126" i="10" s="1"/>
  <c r="G1127" i="10" s="1"/>
  <c r="G1128" i="10" s="1"/>
  <c r="G1129" i="10" s="1"/>
  <c r="J95" i="10"/>
  <c r="K95" i="10" s="1"/>
  <c r="G1130" i="10" l="1"/>
  <c r="G1131" i="10" s="1"/>
  <c r="G1132" i="10" s="1"/>
  <c r="G1133" i="10" s="1"/>
  <c r="G1134" i="10" s="1"/>
  <c r="G1135" i="10" s="1"/>
  <c r="G1136" i="10" s="1"/>
  <c r="G1137" i="10" s="1"/>
  <c r="G1138" i="10" s="1"/>
  <c r="G1139" i="10" s="1"/>
  <c r="G1140" i="10" s="1"/>
  <c r="G1141" i="10" s="1"/>
  <c r="J96" i="10"/>
  <c r="K96" i="10" s="1"/>
  <c r="F1131" i="11"/>
  <c r="F1132" i="11" s="1"/>
  <c r="F1133" i="11" s="1"/>
  <c r="F1134" i="11" s="1"/>
  <c r="F1135" i="11" s="1"/>
  <c r="F1136" i="11" s="1"/>
  <c r="F1137" i="11" s="1"/>
  <c r="F1138" i="11" s="1"/>
  <c r="F1139" i="11" s="1"/>
  <c r="F1140" i="11" s="1"/>
  <c r="F1141" i="11" s="1"/>
  <c r="F1142" i="11" s="1"/>
  <c r="I97" i="11"/>
  <c r="J97" i="11" s="1"/>
  <c r="F1143" i="11" l="1"/>
  <c r="F1144" i="11" s="1"/>
  <c r="F1145" i="11" s="1"/>
  <c r="F1146" i="11" s="1"/>
  <c r="F1147" i="11" s="1"/>
  <c r="F1148" i="11" s="1"/>
  <c r="F1149" i="11" s="1"/>
  <c r="F1150" i="11" s="1"/>
  <c r="F1151" i="11" s="1"/>
  <c r="F1152" i="11" s="1"/>
  <c r="F1153" i="11" s="1"/>
  <c r="F1154" i="11" s="1"/>
  <c r="I98" i="11"/>
  <c r="J98" i="11" s="1"/>
  <c r="J97" i="10"/>
  <c r="K97" i="10" s="1"/>
  <c r="G1142" i="10"/>
  <c r="G1143" i="10" s="1"/>
  <c r="G1144" i="10" s="1"/>
  <c r="G1145" i="10" s="1"/>
  <c r="G1146" i="10" s="1"/>
  <c r="G1147" i="10" s="1"/>
  <c r="G1148" i="10" s="1"/>
  <c r="G1149" i="10" s="1"/>
  <c r="G1150" i="10" s="1"/>
  <c r="G1151" i="10" s="1"/>
  <c r="G1152" i="10" s="1"/>
  <c r="G1153" i="10" s="1"/>
  <c r="G1154" i="10" l="1"/>
  <c r="G1155" i="10" s="1"/>
  <c r="G1156" i="10" s="1"/>
  <c r="G1157" i="10" s="1"/>
  <c r="G1158" i="10" s="1"/>
  <c r="G1159" i="10" s="1"/>
  <c r="G1160" i="10" s="1"/>
  <c r="G1161" i="10" s="1"/>
  <c r="G1162" i="10" s="1"/>
  <c r="G1163" i="10" s="1"/>
  <c r="G1164" i="10" s="1"/>
  <c r="G1165" i="10" s="1"/>
  <c r="J98" i="10"/>
  <c r="K98" i="10" s="1"/>
  <c r="F1155" i="11"/>
  <c r="F1156" i="11" s="1"/>
  <c r="F1157" i="11" s="1"/>
  <c r="F1158" i="11" s="1"/>
  <c r="F1159" i="11" s="1"/>
  <c r="F1160" i="11" s="1"/>
  <c r="F1161" i="11" s="1"/>
  <c r="F1162" i="11" s="1"/>
  <c r="F1163" i="11" s="1"/>
  <c r="F1164" i="11" s="1"/>
  <c r="F1165" i="11" s="1"/>
  <c r="F1166" i="11" s="1"/>
  <c r="I99" i="11"/>
  <c r="J99" i="11" s="1"/>
  <c r="F1167" i="11" l="1"/>
  <c r="F1168" i="11" s="1"/>
  <c r="F1169" i="11" s="1"/>
  <c r="F1170" i="11" s="1"/>
  <c r="F1171" i="11" s="1"/>
  <c r="F1172" i="11" s="1"/>
  <c r="F1173" i="11" s="1"/>
  <c r="F1174" i="11" s="1"/>
  <c r="F1175" i="11" s="1"/>
  <c r="F1176" i="11" s="1"/>
  <c r="F1177" i="11" s="1"/>
  <c r="F1178" i="11" s="1"/>
  <c r="I100" i="11"/>
  <c r="J100" i="11" s="1"/>
  <c r="J99" i="10"/>
  <c r="K99" i="10" s="1"/>
  <c r="G1166" i="10"/>
  <c r="G1167" i="10" s="1"/>
  <c r="G1168" i="10" s="1"/>
  <c r="G1169" i="10" s="1"/>
  <c r="G1170" i="10" s="1"/>
  <c r="G1171" i="10" s="1"/>
  <c r="G1172" i="10" s="1"/>
  <c r="G1173" i="10" s="1"/>
  <c r="G1174" i="10" s="1"/>
  <c r="G1175" i="10" s="1"/>
  <c r="G1176" i="10" s="1"/>
  <c r="G1177" i="10" s="1"/>
  <c r="G1178" i="10" l="1"/>
  <c r="G1179" i="10" s="1"/>
  <c r="G1180" i="10" s="1"/>
  <c r="G1181" i="10" s="1"/>
  <c r="G1182" i="10" s="1"/>
  <c r="G1183" i="10" s="1"/>
  <c r="G1184" i="10" s="1"/>
  <c r="G1185" i="10" s="1"/>
  <c r="G1186" i="10" s="1"/>
  <c r="G1187" i="10" s="1"/>
  <c r="G1188" i="10" s="1"/>
  <c r="G1189" i="10" s="1"/>
  <c r="J100" i="10"/>
  <c r="K100" i="10" s="1"/>
  <c r="I101" i="11"/>
  <c r="J101" i="11" s="1"/>
  <c r="F1179" i="11"/>
  <c r="F1180" i="11" s="1"/>
  <c r="F1181" i="11" s="1"/>
  <c r="F1182" i="11" s="1"/>
  <c r="F1183" i="11" s="1"/>
  <c r="F1184" i="11" s="1"/>
  <c r="F1185" i="11" s="1"/>
  <c r="F1186" i="11" s="1"/>
  <c r="F1187" i="11" s="1"/>
  <c r="F1188" i="11" s="1"/>
  <c r="F1189" i="11" s="1"/>
  <c r="F1190" i="11" s="1"/>
  <c r="F1191" i="11" l="1"/>
  <c r="F1192" i="11" s="1"/>
  <c r="F1193" i="11" s="1"/>
  <c r="F1194" i="11" s="1"/>
  <c r="F1195" i="11" s="1"/>
  <c r="F1196" i="11" s="1"/>
  <c r="F1197" i="11" s="1"/>
  <c r="F1198" i="11" s="1"/>
  <c r="F1199" i="11" s="1"/>
  <c r="F1200" i="11" s="1"/>
  <c r="F1201" i="11" s="1"/>
  <c r="F1202" i="11" s="1"/>
  <c r="I102" i="11"/>
  <c r="J102" i="11" s="1"/>
  <c r="J101" i="10"/>
  <c r="K101" i="10" s="1"/>
  <c r="G1190" i="10"/>
  <c r="G1191" i="10" s="1"/>
  <c r="G1192" i="10" s="1"/>
  <c r="G1193" i="10" s="1"/>
  <c r="G1194" i="10" s="1"/>
  <c r="G1195" i="10" s="1"/>
  <c r="G1196" i="10" s="1"/>
  <c r="G1197" i="10" s="1"/>
  <c r="G1198" i="10" s="1"/>
  <c r="G1199" i="10" s="1"/>
  <c r="G1200" i="10" s="1"/>
  <c r="G1201" i="10" s="1"/>
  <c r="J102" i="10" l="1"/>
  <c r="K102" i="10" s="1"/>
  <c r="G1202" i="10"/>
  <c r="G1203" i="10" s="1"/>
  <c r="G1204" i="10" s="1"/>
  <c r="G1205" i="10" s="1"/>
  <c r="G1206" i="10" s="1"/>
  <c r="G1207" i="10" s="1"/>
  <c r="G1208" i="10" s="1"/>
  <c r="G1209" i="10" s="1"/>
  <c r="G1210" i="10" s="1"/>
  <c r="G1211" i="10" s="1"/>
  <c r="G1212" i="10" s="1"/>
  <c r="G1213" i="10" s="1"/>
  <c r="F1203" i="11"/>
  <c r="F1204" i="11" s="1"/>
  <c r="F1205" i="11" s="1"/>
  <c r="F1206" i="11" s="1"/>
  <c r="F1207" i="11" s="1"/>
  <c r="F1208" i="11" s="1"/>
  <c r="F1209" i="11" s="1"/>
  <c r="F1210" i="11" s="1"/>
  <c r="F1211" i="11" s="1"/>
  <c r="F1212" i="11" s="1"/>
  <c r="F1213" i="11" s="1"/>
  <c r="F1214" i="11" s="1"/>
  <c r="I103" i="11"/>
  <c r="J103" i="11" s="1"/>
  <c r="F1215" i="11" l="1"/>
  <c r="F1216" i="11" s="1"/>
  <c r="F1217" i="11" s="1"/>
  <c r="F1218" i="11" s="1"/>
  <c r="F1219" i="11" s="1"/>
  <c r="F1220" i="11" s="1"/>
  <c r="F1221" i="11" s="1"/>
  <c r="F1222" i="11" s="1"/>
  <c r="F1223" i="11" s="1"/>
  <c r="F1224" i="11" s="1"/>
  <c r="F1225" i="11" s="1"/>
  <c r="F1226" i="11" s="1"/>
  <c r="I104" i="11"/>
  <c r="J104" i="11" s="1"/>
  <c r="G1214" i="10"/>
  <c r="G1215" i="10" s="1"/>
  <c r="G1216" i="10" s="1"/>
  <c r="G1217" i="10" s="1"/>
  <c r="G1218" i="10" s="1"/>
  <c r="G1219" i="10" s="1"/>
  <c r="G1220" i="10" s="1"/>
  <c r="G1221" i="10" s="1"/>
  <c r="G1222" i="10" s="1"/>
  <c r="G1223" i="10" s="1"/>
  <c r="G1224" i="10" s="1"/>
  <c r="G1225" i="10" s="1"/>
  <c r="J104" i="10" s="1"/>
  <c r="J103" i="10"/>
  <c r="K103" i="10" s="1"/>
  <c r="K104" i="10" l="1"/>
  <c r="I105" i="11"/>
  <c r="J105" i="11" s="1"/>
  <c r="F1227" i="11"/>
  <c r="F1228" i="11" s="1"/>
  <c r="F1229" i="11" s="1"/>
  <c r="F1230" i="11" s="1"/>
  <c r="F1231" i="11" s="1"/>
  <c r="F1232" i="11" s="1"/>
  <c r="F1233" i="11" s="1"/>
  <c r="F1234" i="11" s="1"/>
  <c r="F1235" i="11" s="1"/>
  <c r="F1236" i="11" s="1"/>
  <c r="F1237" i="11" s="1"/>
  <c r="F1238" i="11" s="1"/>
  <c r="I106" i="11" s="1"/>
  <c r="J106" i="11" l="1"/>
</calcChain>
</file>

<file path=xl/sharedStrings.xml><?xml version="1.0" encoding="utf-8"?>
<sst xmlns="http://schemas.openxmlformats.org/spreadsheetml/2006/main" count="157" uniqueCount="107">
  <si>
    <t>The data from DGS10 (Column B in "Original since 1962" sheet) is sourced from</t>
  </si>
  <si>
    <t>Federal Reserve Economic Data</t>
  </si>
  <si>
    <t xml:space="preserve">Link: https://fred.stlouisfed.org </t>
  </si>
  <si>
    <t>Help: https://fred.stlouisfed.org/help-faq</t>
  </si>
  <si>
    <t>Economic Research Division</t>
  </si>
  <si>
    <t>Federal Reserve Bank of St. Louis</t>
  </si>
  <si>
    <t>The data from 1946 to 1961 (sheet "Improved US 1947") is the par series sourced from the homepage of McCulloch</t>
  </si>
  <si>
    <t xml:space="preserve">https://www.asc.ohio-state.edu/mcculloch.2/ts/mcckwon/mccull.htm </t>
  </si>
  <si>
    <t>McCulloch, J., and Kwon, H., 1993, "U.S. Term structure data, 1947-1991", Ohio State University Working Paper #93-6.</t>
  </si>
  <si>
    <t>If you use the return data from this spreadsheet, please cite</t>
  </si>
  <si>
    <t xml:space="preserve">Swinkels, L. (2023) Data: International Government Bond Returns Since 1947. figshare. Dataset. </t>
  </si>
  <si>
    <t xml:space="preserve">https://doi.org/10.25397/eur.8152748 </t>
  </si>
  <si>
    <t>The methodology of the original series is described in</t>
  </si>
  <si>
    <t xml:space="preserve">Swinkels, L. (2019) Treasury Bond Return Data Starting in 1962. Data 4(3), 91 </t>
  </si>
  <si>
    <t>https://doi.org/10.3390/data4030091</t>
  </si>
  <si>
    <t>The data from Column B in "Germany DE 1972" sheet is sourced from</t>
  </si>
  <si>
    <t>Deutsche Bundesbank</t>
  </si>
  <si>
    <t xml:space="preserve">Link: https://www.bundesbank.de </t>
  </si>
  <si>
    <t>Series: BBK01.WZ3409 and for latest update BBSIS.M.I.ZAR.ZI.EUR.S1311.B.A604.R10XX.R.A.A._Z._Z.A</t>
  </si>
  <si>
    <t>Yields, derived from the term structure of interest rates, on listed Federal securities with annual coupon payments / residual maturity of 10.0 years / end of month</t>
  </si>
  <si>
    <t>The data from Column B in "Japan JP 1974" sheet is sourced from</t>
  </si>
  <si>
    <t>Ministry of Finance of Japan</t>
  </si>
  <si>
    <t>Link: https://www.mof.go.jp/english/jgbs/reference/interest_rate/index.htm</t>
  </si>
  <si>
    <t>Series: As the 10-year bond series does not start from 1974, we use the 9-year series as a proxy until June 1986 when the 10-year series starts</t>
  </si>
  <si>
    <t>The data from Column B in "Australia AU 1969" sheet is sourced from</t>
  </si>
  <si>
    <t>Reserve Bank of Australia</t>
  </si>
  <si>
    <t>Link: https://www.rba.gov.au/statistics/tables/ and https://www.rba.gov.au/statistics/historical-data.html and for update https://www.rba.gov.au/statistics/tables/#interest-rates</t>
  </si>
  <si>
    <t>Series: We use the Australian Government Bond with 10 year maturity FCMYGBAG10 (monthly) and FCMYGBAG10D (daily)</t>
  </si>
  <si>
    <t>Note that the monhtly series contains end-of-month data from July 1969 to December 1994, and thereafter monthly averages of daily data</t>
  </si>
  <si>
    <t>Therefore, we use end-of-month data from the daily files that start in 1995</t>
  </si>
  <si>
    <t>Files used: 1969-1994 (f02histhist.xlsx) 1995-2013 (f02dhist.xlsx) 2013-now (f02d.xlsx)</t>
  </si>
  <si>
    <t>The data from Column B in "Norway NO 1921" sheet is sourced from</t>
  </si>
  <si>
    <t>Norges Bank</t>
  </si>
  <si>
    <t>Link: https://www.norges-bank.no/en/topics/Statistics/Interest-rates/ [no longer active]</t>
  </si>
  <si>
    <t>Series: The series starting in January 1921 is sourced from:</t>
  </si>
  <si>
    <t>Eitrheim, Ø., J.T. Klovland and J.F. Qvigstad (eds.) (2004). Historical Monetary Statistics for Norway 1819-2003 (pp.99-180). Norges Bank Occasional Papers No. 35, Oslo</t>
  </si>
  <si>
    <t>From 1921-1989, we use ST10 from 1921-1989 (with replacement ST9 for Feb-1989 to Nov-1989, see below)</t>
  </si>
  <si>
    <t>From 31-Dec-1989 we continue with the daily data set provided separately by Norges Bank (renter_daglig.xlsx) and take the last day of the calendar month</t>
  </si>
  <si>
    <t>After 30-Jun-2021, Norges Bank no longer publishes the 10-year coupon-bearing constant maturity bond yield, but only the zero-coupon 10-year yield.</t>
  </si>
  <si>
    <t>See also: https://www.norges-bank.no/en/topics/Statistics/zero-coupon-yields/synthetic-yields-no-longer-updated/</t>
  </si>
  <si>
    <t>And: https://www.norges-bank.no/en/topics/Statistics/zero-coupon-yields/</t>
  </si>
  <si>
    <t>NB: For the historical series that runs from 1921-2005, we replace ST10 because it is unavailable:</t>
  </si>
  <si>
    <t>Start</t>
  </si>
  <si>
    <t>End</t>
  </si>
  <si>
    <t>ST10 replaced by</t>
  </si>
  <si>
    <t>ST9</t>
  </si>
  <si>
    <t>ST8</t>
  </si>
  <si>
    <t>ST7</t>
  </si>
  <si>
    <t>The data from Column B in "Sweden SE 1920" sheet is sourced from</t>
  </si>
  <si>
    <t>Sveriges Riksbank</t>
  </si>
  <si>
    <t>Link: https://www.riksbank.se/en-gb/statistics/financial-market-statistics/</t>
  </si>
  <si>
    <t>Series: The series starting in Dec-1919 is "Table II.A6.10 Long-run government bond yields, 1874–" sourced from:</t>
  </si>
  <si>
    <t>Historical Monetary and Financial Statistics for Sweden, Volume II: House Prices, Stock Returns, National Accounts, and the Riksbank Balance Sheet, 1620–2012</t>
  </si>
  <si>
    <t xml:space="preserve">https://www.riksbank.se/globalassets/media/forskning/monetar-statistik/volym2/chapter6_-volume2_140613.pdf </t>
  </si>
  <si>
    <t>Note that before 1950 the yields are from consols, but that we assume here that this is a good proxy for the yield on a (hypothetical) 10-year Treasury security</t>
  </si>
  <si>
    <t>From 31-Jan-1987 we use SE GVB 10Y (ultimo month) reported separately on the central bank's website</t>
  </si>
  <si>
    <t>The data from Column B in "France FR 1987" sheet is sourced from</t>
  </si>
  <si>
    <t>Banque de France</t>
  </si>
  <si>
    <t>Link: https://www.banque-france.fr/en/statistics/rates/french-government-debt-indicative-rates</t>
  </si>
  <si>
    <t>Daily data series labeled: Emprunt Phare 10 ans</t>
  </si>
  <si>
    <t>The data from Column B in "UK 1970" sheet is sourced from</t>
  </si>
  <si>
    <t>Bank of England</t>
  </si>
  <si>
    <t>Link: https://www.bankofengland.co.uk/statistics/research-datasets</t>
  </si>
  <si>
    <t>Link to file: https://www.bankofengland.co.uk/-/media/boe/files/statistics/research-datasets/a-millennium-of-macroeconomic-data-for-the-uk.xlsx?la=en&amp;hash=73ABBFB603A709FEEB1FD349B1C61F11527F1DE4</t>
  </si>
  <si>
    <t>Data series "M10. Mthly long-term rates" in column AA is used from Jan-1970 to Dec-2011 (labeled OLD in column C of this file)</t>
  </si>
  <si>
    <t>From Jan-2012 we use https://www.bankofengland.co.uk/boeapps/database/index.asp?SectionRequired=I&amp;first=yes&amp;HideNums=-1&amp;ExtraInfo=true&amp;Travel=NIxIRx&amp;levels=2</t>
  </si>
  <si>
    <t>Data series: IUMNPY "End month level of yield from British Government Stock, 10 year Nominal Par Yield" (labeled NEW in column D in this file)</t>
  </si>
  <si>
    <t>The data from Column B in "Canada 1986" sheet is sourced from</t>
  </si>
  <si>
    <t>Bank of Canada</t>
  </si>
  <si>
    <t>Link: https://www.bankofcanada.ca/rates/interest-rates/bond-yield-curves/</t>
  </si>
  <si>
    <t>Data series:  ZC1000YR in column AO of the zipped .csv file (zero-coupon yield)</t>
  </si>
  <si>
    <t>observation_date</t>
  </si>
  <si>
    <t>DGS10</t>
  </si>
  <si>
    <t>Mod Dur</t>
  </si>
  <si>
    <t>Convexity</t>
  </si>
  <si>
    <t>Return M</t>
  </si>
  <si>
    <t>Cum Ret</t>
  </si>
  <si>
    <t>Return Y</t>
  </si>
  <si>
    <t>Slightly improved approximation method in the "Improved 1947" sheet (thanks to Winfried Hallerbach)</t>
  </si>
  <si>
    <t xml:space="preserve">Original refers to the approximation method described in Swinkels, L., 2019, "Treasury bond returns starting in 1962", Data 4(3), 91, https://doi.org/10.3390/data4030091 </t>
  </si>
  <si>
    <t>Original</t>
  </si>
  <si>
    <t>Improved</t>
  </si>
  <si>
    <t>Average</t>
  </si>
  <si>
    <t>Volatility</t>
  </si>
  <si>
    <t>Minimum M</t>
  </si>
  <si>
    <t>Maximum M</t>
  </si>
  <si>
    <t>Correlation</t>
  </si>
  <si>
    <t>-</t>
  </si>
  <si>
    <t>Yield 10Y</t>
  </si>
  <si>
    <t>McCulloch &amp; Kwon (1993)</t>
  </si>
  <si>
    <t>DGS10 FRED</t>
  </si>
  <si>
    <t>9Y</t>
  </si>
  <si>
    <t>10Y</t>
  </si>
  <si>
    <t>OLD</t>
  </si>
  <si>
    <t>NEW</t>
  </si>
  <si>
    <t>FCMYGBAG10</t>
  </si>
  <si>
    <t>FCMYGBAG10D</t>
  </si>
  <si>
    <t>ST10*</t>
  </si>
  <si>
    <t>renter daglig</t>
  </si>
  <si>
    <t>ZC 10</t>
  </si>
  <si>
    <t>Long-term yield</t>
  </si>
  <si>
    <t>SE GVB 10Y</t>
  </si>
  <si>
    <t>Yeld-10Y</t>
  </si>
  <si>
    <t>Data</t>
  </si>
  <si>
    <t>Price</t>
  </si>
  <si>
    <t>Returns</t>
  </si>
  <si>
    <t>CumReturn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</si>
</sst>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mmm\-yy"/>
    <numFmt numFmtId="165" formatCode="[$-409]d\-mmm\-yyyy;@"/>
    <numFmt numFmtId="166" formatCode="0.000"/>
    <numFmt numFmtId="167" formatCode="0.0000"/>
  </numFmts>
  <fonts count="11" x14ac:knownFonts="1">
    <font>
      <sz val="11"/>
      <color rgb="FF000000"/>
      <name val="Calibri"/>
      <family val="2"/>
      <charset val="238"/>
    </font>
    <font>
      <sz val="11"/>
      <color theme="1"/>
      <name val="Aptos Narrow"/>
      <family val="2"/>
      <charset val="238"/>
      <scheme val="minor"/>
    </font>
    <font>
      <sz val="11"/>
      <color rgb="FF000000"/>
      <name val="Calibri"/>
      <family val="2"/>
      <charset val="238"/>
    </font>
    <font>
      <u/>
      <sz val="11"/>
      <color rgb="FF0563C1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ED7D31"/>
      <name val="Calibri"/>
      <family val="2"/>
      <charset val="238"/>
    </font>
    <font>
      <sz val="11"/>
      <color rgb="FFC00000"/>
      <name val="Calibri"/>
      <family val="2"/>
      <charset val="238"/>
    </font>
    <font>
      <b/>
      <sz val="11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b/>
      <sz val="11"/>
      <color rgb="FF000000"/>
      <name val="Calibri"/>
      <family val="2"/>
      <charset val="238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1">
    <xf numFmtId="0" fontId="0" fillId="0" borderId="0" xfId="0"/>
    <xf numFmtId="0" fontId="0" fillId="2" borderId="0" xfId="0" applyFill="1"/>
    <xf numFmtId="0" fontId="4" fillId="2" borderId="0" xfId="0" applyFont="1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3" fillId="2" borderId="1" xfId="2" applyFill="1" applyBorder="1"/>
    <xf numFmtId="0" fontId="0" fillId="2" borderId="9" xfId="0" applyFill="1" applyBorder="1"/>
    <xf numFmtId="0" fontId="0" fillId="2" borderId="10" xfId="0" applyFill="1" applyBorder="1"/>
    <xf numFmtId="0" fontId="3" fillId="2" borderId="10" xfId="2" applyFill="1" applyBorder="1"/>
    <xf numFmtId="0" fontId="0" fillId="2" borderId="11" xfId="0" applyFill="1" applyBorder="1"/>
    <xf numFmtId="0" fontId="3" fillId="0" borderId="10" xfId="2" applyBorder="1"/>
    <xf numFmtId="0" fontId="4" fillId="2" borderId="2" xfId="0" applyFont="1" applyFill="1" applyBorder="1"/>
    <xf numFmtId="0" fontId="3" fillId="2" borderId="2" xfId="2" applyFill="1" applyBorder="1"/>
    <xf numFmtId="0" fontId="4" fillId="2" borderId="3" xfId="0" applyFont="1" applyFill="1" applyBorder="1"/>
    <xf numFmtId="0" fontId="3" fillId="2" borderId="0" xfId="2" applyFill="1"/>
    <xf numFmtId="0" fontId="4" fillId="2" borderId="5" xfId="0" applyFont="1" applyFill="1" applyBorder="1"/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164" fontId="0" fillId="2" borderId="4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3" fillId="2" borderId="4" xfId="2" applyFill="1" applyBorder="1"/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65" fontId="0" fillId="2" borderId="0" xfId="0" applyNumberFormat="1" applyFill="1"/>
    <xf numFmtId="2" fontId="0" fillId="2" borderId="0" xfId="0" applyNumberFormat="1" applyFill="1" applyAlignment="1">
      <alignment horizontal="center"/>
    </xf>
    <xf numFmtId="166" fontId="0" fillId="2" borderId="0" xfId="0" applyNumberFormat="1" applyFill="1"/>
    <xf numFmtId="10" fontId="9" fillId="2" borderId="12" xfId="3" applyNumberFormat="1" applyFont="1" applyFill="1" applyBorder="1" applyAlignment="1">
      <alignment horizontal="center"/>
    </xf>
    <xf numFmtId="2" fontId="0" fillId="2" borderId="0" xfId="0" applyNumberFormat="1" applyFill="1"/>
    <xf numFmtId="10" fontId="9" fillId="2" borderId="13" xfId="3" applyNumberFormat="1" applyFont="1" applyFill="1" applyBorder="1" applyAlignment="1">
      <alignment horizontal="center"/>
    </xf>
    <xf numFmtId="10" fontId="9" fillId="2" borderId="12" xfId="3" applyNumberFormat="1" applyFont="1" applyFill="1" applyBorder="1"/>
    <xf numFmtId="10" fontId="9" fillId="2" borderId="13" xfId="3" applyNumberFormat="1" applyFont="1" applyFill="1" applyBorder="1"/>
    <xf numFmtId="10" fontId="0" fillId="2" borderId="0" xfId="0" applyNumberFormat="1" applyFill="1" applyAlignment="1">
      <alignment horizontal="center"/>
    </xf>
    <xf numFmtId="10" fontId="0" fillId="2" borderId="0" xfId="3" applyNumberFormat="1" applyFon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0" fontId="9" fillId="2" borderId="14" xfId="3" applyNumberFormat="1" applyFont="1" applyFill="1" applyBorder="1"/>
    <xf numFmtId="10" fontId="0" fillId="2" borderId="0" xfId="3" applyNumberFormat="1" applyFont="1" applyFill="1"/>
    <xf numFmtId="10" fontId="9" fillId="2" borderId="14" xfId="3" applyNumberFormat="1" applyFont="1" applyFill="1" applyBorder="1" applyAlignment="1">
      <alignment horizontal="center"/>
    </xf>
    <xf numFmtId="2" fontId="0" fillId="2" borderId="15" xfId="0" applyNumberFormat="1" applyFill="1" applyBorder="1" applyAlignment="1">
      <alignment horizontal="center"/>
    </xf>
    <xf numFmtId="10" fontId="9" fillId="2" borderId="0" xfId="3" applyNumberFormat="1" applyFont="1" applyFill="1"/>
    <xf numFmtId="10" fontId="9" fillId="2" borderId="0" xfId="3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10" fillId="0" borderId="0" xfId="1" applyNumberFormat="1" applyFont="1" applyAlignment="1">
      <alignment horizontal="center" vertical="center"/>
    </xf>
    <xf numFmtId="14" fontId="0" fillId="0" borderId="0" xfId="0" applyNumberFormat="1"/>
    <xf numFmtId="10" fontId="0" fillId="0" borderId="0" xfId="4" applyNumberFormat="1" applyFont="1"/>
    <xf numFmtId="2" fontId="0" fillId="0" borderId="0" xfId="0" applyNumberFormat="1"/>
  </cellXfs>
  <cellStyles count="5">
    <cellStyle name="Dziesiętny" xfId="1" builtinId="3"/>
    <cellStyle name="Hyperlink" xfId="2" xr:uid="{71DAF6E8-F24F-420C-BB8F-65678C5CCC6B}"/>
    <cellStyle name="Normalny" xfId="0" builtinId="0" customBuiltin="1"/>
    <cellStyle name="Percent" xfId="3" xr:uid="{E1A3E846-D097-4FFA-B4C3-37485A4ED7E0}"/>
    <cellStyle name="Procentowy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pl-PL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ANNUAL RETURN US TREASURIES 10 YEAR MATURITY </a:t>
            </a:r>
            <a:br>
              <a:rPr lang="pl-PL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</a:br>
            <a:r>
              <a:rPr lang="pl-PL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SOURCE: SWINKELS (2023) https://doi.org/10.25397/eur.8152748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2682-4FDB-A5A3-6A072B8DCB92}"/>
              </c:ext>
            </c:extLst>
          </c:dPt>
          <c:dPt>
            <c:idx val="3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2-2682-4FDB-A5A3-6A072B8DCB92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2682-4FDB-A5A3-6A072B8DCB92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2682-4FDB-A5A3-6A072B8DCB92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2682-4FDB-A5A3-6A072B8DCB92}"/>
              </c:ext>
            </c:extLst>
          </c:dPt>
          <c:dPt>
            <c:idx val="8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6-2682-4FDB-A5A3-6A072B8DCB92}"/>
              </c:ext>
            </c:extLst>
          </c:dPt>
          <c:dPt>
            <c:idx val="9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2682-4FDB-A5A3-6A072B8DCB92}"/>
              </c:ext>
            </c:extLst>
          </c:dPt>
          <c:dPt>
            <c:idx val="1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8-2682-4FDB-A5A3-6A072B8DCB92}"/>
              </c:ext>
            </c:extLst>
          </c:dPt>
          <c:dPt>
            <c:idx val="12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2682-4FDB-A5A3-6A072B8DCB92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2682-4FDB-A5A3-6A072B8DCB92}"/>
              </c:ext>
            </c:extLst>
          </c:dPt>
          <c:dPt>
            <c:idx val="20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2682-4FDB-A5A3-6A072B8DCB92}"/>
              </c:ext>
            </c:extLst>
          </c:dPt>
          <c:dPt>
            <c:idx val="22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2682-4FDB-A5A3-6A072B8DCB92}"/>
              </c:ext>
            </c:extLst>
          </c:dPt>
          <c:dPt>
            <c:idx val="2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2682-4FDB-A5A3-6A072B8DCB92}"/>
              </c:ext>
            </c:extLst>
          </c:dPt>
          <c:dPt>
            <c:idx val="3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E-2682-4FDB-A5A3-6A072B8DCB92}"/>
              </c:ext>
            </c:extLst>
          </c:dPt>
          <c:dPt>
            <c:idx val="3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2682-4FDB-A5A3-6A072B8DCB92}"/>
              </c:ext>
            </c:extLst>
          </c:dPt>
          <c:dPt>
            <c:idx val="33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0-2682-4FDB-A5A3-6A072B8DCB92}"/>
              </c:ext>
            </c:extLst>
          </c:dPt>
          <c:dPt>
            <c:idx val="3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2682-4FDB-A5A3-6A072B8DCB92}"/>
              </c:ext>
            </c:extLst>
          </c:dPt>
          <c:dPt>
            <c:idx val="40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2-2682-4FDB-A5A3-6A072B8DCB92}"/>
              </c:ext>
            </c:extLst>
          </c:dPt>
          <c:dPt>
            <c:idx val="47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2682-4FDB-A5A3-6A072B8DCB92}"/>
              </c:ext>
            </c:extLst>
          </c:dPt>
          <c:dPt>
            <c:idx val="5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2682-4FDB-A5A3-6A072B8DCB92}"/>
              </c:ext>
            </c:extLst>
          </c:dPt>
          <c:dPt>
            <c:idx val="52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2682-4FDB-A5A3-6A072B8DCB92}"/>
              </c:ext>
            </c:extLst>
          </c:dPt>
          <c:dPt>
            <c:idx val="62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6-2682-4FDB-A5A3-6A072B8DCB92}"/>
              </c:ext>
            </c:extLst>
          </c:dPt>
          <c:dPt>
            <c:idx val="66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7-2682-4FDB-A5A3-6A072B8DCB92}"/>
              </c:ext>
            </c:extLst>
          </c:dPt>
          <c:dPt>
            <c:idx val="74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8-2682-4FDB-A5A3-6A072B8DCB92}"/>
              </c:ext>
            </c:extLst>
          </c:dPt>
          <c:dPt>
            <c:idx val="75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9-2682-4FDB-A5A3-6A072B8DCB92}"/>
              </c:ext>
            </c:extLst>
          </c:dPt>
          <c:cat>
            <c:numRef>
              <c:f>Improved_US_1947!$H$4:$H$79</c:f>
              <c:numCache>
                <c:formatCode>[$-409]d\-mmm\-yyyy;@</c:formatCode>
                <c:ptCount val="76"/>
                <c:pt idx="0">
                  <c:v>17532</c:v>
                </c:pt>
                <c:pt idx="1">
                  <c:v>17898</c:v>
                </c:pt>
                <c:pt idx="2">
                  <c:v>18263</c:v>
                </c:pt>
                <c:pt idx="3">
                  <c:v>18628</c:v>
                </c:pt>
                <c:pt idx="4">
                  <c:v>18993</c:v>
                </c:pt>
                <c:pt idx="5">
                  <c:v>19359</c:v>
                </c:pt>
                <c:pt idx="6">
                  <c:v>19724</c:v>
                </c:pt>
                <c:pt idx="7">
                  <c:v>20089</c:v>
                </c:pt>
                <c:pt idx="8">
                  <c:v>20454</c:v>
                </c:pt>
                <c:pt idx="9">
                  <c:v>20820</c:v>
                </c:pt>
                <c:pt idx="10">
                  <c:v>21185</c:v>
                </c:pt>
                <c:pt idx="11">
                  <c:v>21550</c:v>
                </c:pt>
                <c:pt idx="12">
                  <c:v>21915</c:v>
                </c:pt>
                <c:pt idx="13">
                  <c:v>22281</c:v>
                </c:pt>
                <c:pt idx="14">
                  <c:v>22646</c:v>
                </c:pt>
                <c:pt idx="15">
                  <c:v>23011</c:v>
                </c:pt>
                <c:pt idx="16">
                  <c:v>23376</c:v>
                </c:pt>
                <c:pt idx="17">
                  <c:v>23742</c:v>
                </c:pt>
                <c:pt idx="18">
                  <c:v>24107</c:v>
                </c:pt>
                <c:pt idx="19">
                  <c:v>24472</c:v>
                </c:pt>
                <c:pt idx="20">
                  <c:v>24837</c:v>
                </c:pt>
                <c:pt idx="21">
                  <c:v>25203</c:v>
                </c:pt>
                <c:pt idx="22">
                  <c:v>25568</c:v>
                </c:pt>
                <c:pt idx="23">
                  <c:v>25933</c:v>
                </c:pt>
                <c:pt idx="24">
                  <c:v>26298</c:v>
                </c:pt>
                <c:pt idx="25">
                  <c:v>26664</c:v>
                </c:pt>
                <c:pt idx="26">
                  <c:v>27029</c:v>
                </c:pt>
                <c:pt idx="27">
                  <c:v>27394</c:v>
                </c:pt>
                <c:pt idx="28">
                  <c:v>27759</c:v>
                </c:pt>
                <c:pt idx="29">
                  <c:v>28125</c:v>
                </c:pt>
                <c:pt idx="30">
                  <c:v>28490</c:v>
                </c:pt>
                <c:pt idx="31">
                  <c:v>28855</c:v>
                </c:pt>
                <c:pt idx="32">
                  <c:v>29220</c:v>
                </c:pt>
                <c:pt idx="33">
                  <c:v>29586</c:v>
                </c:pt>
                <c:pt idx="34">
                  <c:v>29951</c:v>
                </c:pt>
                <c:pt idx="35">
                  <c:v>30316</c:v>
                </c:pt>
                <c:pt idx="36">
                  <c:v>30681</c:v>
                </c:pt>
                <c:pt idx="37">
                  <c:v>31047</c:v>
                </c:pt>
                <c:pt idx="38">
                  <c:v>31412</c:v>
                </c:pt>
                <c:pt idx="39">
                  <c:v>31777</c:v>
                </c:pt>
                <c:pt idx="40">
                  <c:v>32142</c:v>
                </c:pt>
                <c:pt idx="41">
                  <c:v>32508</c:v>
                </c:pt>
                <c:pt idx="42">
                  <c:v>32873</c:v>
                </c:pt>
                <c:pt idx="43">
                  <c:v>33238</c:v>
                </c:pt>
                <c:pt idx="44">
                  <c:v>33603</c:v>
                </c:pt>
                <c:pt idx="45">
                  <c:v>33969</c:v>
                </c:pt>
                <c:pt idx="46">
                  <c:v>34334</c:v>
                </c:pt>
                <c:pt idx="47">
                  <c:v>34699</c:v>
                </c:pt>
                <c:pt idx="48">
                  <c:v>35064</c:v>
                </c:pt>
                <c:pt idx="49">
                  <c:v>35430</c:v>
                </c:pt>
                <c:pt idx="50">
                  <c:v>35795</c:v>
                </c:pt>
                <c:pt idx="51">
                  <c:v>36160</c:v>
                </c:pt>
                <c:pt idx="52">
                  <c:v>36525</c:v>
                </c:pt>
                <c:pt idx="53">
                  <c:v>36891</c:v>
                </c:pt>
                <c:pt idx="54">
                  <c:v>37256</c:v>
                </c:pt>
                <c:pt idx="55">
                  <c:v>37621</c:v>
                </c:pt>
                <c:pt idx="56">
                  <c:v>37986</c:v>
                </c:pt>
                <c:pt idx="57">
                  <c:v>38352</c:v>
                </c:pt>
                <c:pt idx="58">
                  <c:v>38717</c:v>
                </c:pt>
                <c:pt idx="59">
                  <c:v>39082</c:v>
                </c:pt>
                <c:pt idx="60">
                  <c:v>39447</c:v>
                </c:pt>
                <c:pt idx="61">
                  <c:v>39813</c:v>
                </c:pt>
                <c:pt idx="62">
                  <c:v>40178</c:v>
                </c:pt>
                <c:pt idx="63">
                  <c:v>40543</c:v>
                </c:pt>
                <c:pt idx="64">
                  <c:v>40908</c:v>
                </c:pt>
                <c:pt idx="65">
                  <c:v>41274</c:v>
                </c:pt>
                <c:pt idx="66">
                  <c:v>41639</c:v>
                </c:pt>
                <c:pt idx="67">
                  <c:v>42004</c:v>
                </c:pt>
                <c:pt idx="68">
                  <c:v>42369</c:v>
                </c:pt>
                <c:pt idx="69">
                  <c:v>42735</c:v>
                </c:pt>
                <c:pt idx="70">
                  <c:v>43100</c:v>
                </c:pt>
                <c:pt idx="71">
                  <c:v>43465</c:v>
                </c:pt>
                <c:pt idx="72">
                  <c:v>43830</c:v>
                </c:pt>
                <c:pt idx="73">
                  <c:v>44196</c:v>
                </c:pt>
                <c:pt idx="74">
                  <c:v>44561</c:v>
                </c:pt>
                <c:pt idx="75">
                  <c:v>44926</c:v>
                </c:pt>
              </c:numCache>
            </c:numRef>
          </c:cat>
          <c:val>
            <c:numRef>
              <c:f>Improved_US_1947!$J$4:$J$79</c:f>
              <c:numCache>
                <c:formatCode>0.00%</c:formatCode>
                <c:ptCount val="76"/>
                <c:pt idx="0">
                  <c:v>-1.5184358856442648E-2</c:v>
                </c:pt>
                <c:pt idx="1">
                  <c:v>2.4036680656856602E-2</c:v>
                </c:pt>
                <c:pt idx="2">
                  <c:v>4.8535422623734892E-2</c:v>
                </c:pt>
                <c:pt idx="3">
                  <c:v>-1.1086371731356848E-2</c:v>
                </c:pt>
                <c:pt idx="4">
                  <c:v>-4.5268985968184294E-3</c:v>
                </c:pt>
                <c:pt idx="5">
                  <c:v>2.2135753546550951E-2</c:v>
                </c:pt>
                <c:pt idx="6">
                  <c:v>3.4842551129971255E-2</c:v>
                </c:pt>
                <c:pt idx="7">
                  <c:v>2.2311785999324929E-2</c:v>
                </c:pt>
                <c:pt idx="8">
                  <c:v>-9.0358892837313354E-3</c:v>
                </c:pt>
                <c:pt idx="9">
                  <c:v>-3.5139355088211865E-2</c:v>
                </c:pt>
                <c:pt idx="10">
                  <c:v>9.5105480989245317E-2</c:v>
                </c:pt>
                <c:pt idx="11">
                  <c:v>-3.7357346680504389E-2</c:v>
                </c:pt>
                <c:pt idx="12">
                  <c:v>-2.4532513295719149E-2</c:v>
                </c:pt>
                <c:pt idx="13">
                  <c:v>0.12947463538638293</c:v>
                </c:pt>
                <c:pt idx="14">
                  <c:v>9.7873152050813594E-3</c:v>
                </c:pt>
                <c:pt idx="15">
                  <c:v>5.815130535915225E-2</c:v>
                </c:pt>
                <c:pt idx="16">
                  <c:v>1.6423988155006786E-2</c:v>
                </c:pt>
                <c:pt idx="17">
                  <c:v>3.6789134825578218E-2</c:v>
                </c:pt>
                <c:pt idx="18">
                  <c:v>7.672018178028317E-3</c:v>
                </c:pt>
                <c:pt idx="19">
                  <c:v>5.0344665782343645E-2</c:v>
                </c:pt>
                <c:pt idx="20">
                  <c:v>-3.1046529064353567E-2</c:v>
                </c:pt>
                <c:pt idx="21">
                  <c:v>2.1978977362530738E-2</c:v>
                </c:pt>
                <c:pt idx="22">
                  <c:v>-5.4366423431125077E-2</c:v>
                </c:pt>
                <c:pt idx="23">
                  <c:v>0.1830540341427318</c:v>
                </c:pt>
                <c:pt idx="24">
                  <c:v>0.11042921873120548</c:v>
                </c:pt>
                <c:pt idx="25">
                  <c:v>2.377857491876112E-2</c:v>
                </c:pt>
                <c:pt idx="26">
                  <c:v>3.3081101415484593E-2</c:v>
                </c:pt>
                <c:pt idx="27">
                  <c:v>4.067587929861638E-2</c:v>
                </c:pt>
                <c:pt idx="28">
                  <c:v>5.5386760724331685E-2</c:v>
                </c:pt>
                <c:pt idx="29">
                  <c:v>0.1525138666271777</c:v>
                </c:pt>
                <c:pt idx="30">
                  <c:v>5.701425002092142E-3</c:v>
                </c:pt>
                <c:pt idx="31">
                  <c:v>-6.933618142225928E-3</c:v>
                </c:pt>
                <c:pt idx="32">
                  <c:v>1.867664423220261E-2</c:v>
                </c:pt>
                <c:pt idx="33">
                  <c:v>-1.234512314576508E-2</c:v>
                </c:pt>
                <c:pt idx="34">
                  <c:v>5.317831235208792E-2</c:v>
                </c:pt>
                <c:pt idx="35">
                  <c:v>0.39449082769341381</c:v>
                </c:pt>
                <c:pt idx="36">
                  <c:v>2.3380953509108515E-2</c:v>
                </c:pt>
                <c:pt idx="37">
                  <c:v>0.14866455501659037</c:v>
                </c:pt>
                <c:pt idx="38">
                  <c:v>0.29752078674615934</c:v>
                </c:pt>
                <c:pt idx="39">
                  <c:v>0.21273377037917296</c:v>
                </c:pt>
                <c:pt idx="40">
                  <c:v>-2.5845943287447048E-2</c:v>
                </c:pt>
                <c:pt idx="41">
                  <c:v>6.9130421356921712E-2</c:v>
                </c:pt>
                <c:pt idx="42">
                  <c:v>0.17792470350778355</c:v>
                </c:pt>
                <c:pt idx="43">
                  <c:v>7.7061533963911355E-2</c:v>
                </c:pt>
                <c:pt idx="44">
                  <c:v>0.18844829202889457</c:v>
                </c:pt>
                <c:pt idx="45">
                  <c:v>7.2312719092949784E-2</c:v>
                </c:pt>
                <c:pt idx="46">
                  <c:v>0.12931726843903668</c:v>
                </c:pt>
                <c:pt idx="47">
                  <c:v>-7.1137097699766172E-2</c:v>
                </c:pt>
                <c:pt idx="48">
                  <c:v>0.25430073919090734</c:v>
                </c:pt>
                <c:pt idx="49">
                  <c:v>3.7162947440072536E-4</c:v>
                </c:pt>
                <c:pt idx="50">
                  <c:v>0.11932406130742756</c:v>
                </c:pt>
                <c:pt idx="51">
                  <c:v>0.14577776639843321</c:v>
                </c:pt>
                <c:pt idx="52">
                  <c:v>-7.7475700520464486E-2</c:v>
                </c:pt>
                <c:pt idx="53">
                  <c:v>0.17205612043837393</c:v>
                </c:pt>
                <c:pt idx="54">
                  <c:v>5.4008700553526579E-2</c:v>
                </c:pt>
                <c:pt idx="55">
                  <c:v>0.15375737992149108</c:v>
                </c:pt>
                <c:pt idx="56">
                  <c:v>1.8027428877462892E-3</c:v>
                </c:pt>
                <c:pt idx="57">
                  <c:v>4.4958878076010622E-2</c:v>
                </c:pt>
                <c:pt idx="58">
                  <c:v>3.0240066266928434E-2</c:v>
                </c:pt>
                <c:pt idx="59">
                  <c:v>2.2088346018972915E-2</c:v>
                </c:pt>
                <c:pt idx="60">
                  <c:v>0.1038548518626019</c:v>
                </c:pt>
                <c:pt idx="61">
                  <c:v>0.20408066700533944</c:v>
                </c:pt>
                <c:pt idx="62">
                  <c:v>-0.10081819419562987</c:v>
                </c:pt>
                <c:pt idx="63">
                  <c:v>7.8889064022307887E-2</c:v>
                </c:pt>
                <c:pt idx="64">
                  <c:v>0.16142103008983755</c:v>
                </c:pt>
                <c:pt idx="65">
                  <c:v>2.7251885471135662E-2</c:v>
                </c:pt>
                <c:pt idx="66">
                  <c:v>-8.4922035048395905E-2</c:v>
                </c:pt>
                <c:pt idx="67">
                  <c:v>0.10574213915192221</c:v>
                </c:pt>
                <c:pt idx="68">
                  <c:v>1.1305860943285007E-2</c:v>
                </c:pt>
                <c:pt idx="69">
                  <c:v>1.1438507494034855E-3</c:v>
                </c:pt>
                <c:pt idx="70">
                  <c:v>2.787618565202199E-2</c:v>
                </c:pt>
                <c:pt idx="71">
                  <c:v>2.7741491272941232E-3</c:v>
                </c:pt>
                <c:pt idx="72">
                  <c:v>9.2172017323688182E-2</c:v>
                </c:pt>
                <c:pt idx="73">
                  <c:v>0.1041313820851042</c:v>
                </c:pt>
                <c:pt idx="74">
                  <c:v>-4.0675399121264832E-2</c:v>
                </c:pt>
                <c:pt idx="75">
                  <c:v>-0.16358912396827685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2-4FDB-A5A3-6A072B8D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6604368"/>
        <c:axId val="216603888"/>
      </c:barChart>
      <c:valAx>
        <c:axId val="216603888"/>
        <c:scaling>
          <c:orientation val="minMax"/>
          <c:max val="0.4"/>
          <c:min val="-0.2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1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pl-PL"/>
          </a:p>
        </c:txPr>
        <c:crossAx val="216604368"/>
        <c:crosses val="autoZero"/>
        <c:crossBetween val="between"/>
        <c:majorUnit val="5.000000000000001E-2"/>
      </c:valAx>
      <c:dateAx>
        <c:axId val="21660436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1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pl-PL"/>
          </a:p>
        </c:txPr>
        <c:crossAx val="216603888"/>
        <c:crosses val="autoZero"/>
        <c:auto val="1"/>
        <c:lblOffset val="100"/>
        <c:baseTimeUnit val="years"/>
        <c:majorUnit val="1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pl-PL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ANNUAL RETURN GERMAN TREASURIES 10 YEAR MATURITY </a:t>
            </a:r>
            <a:br>
              <a:rPr lang="pl-PL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</a:br>
            <a:r>
              <a:rPr lang="pl-PL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SOURCE: SWINKELS (2023) https://doi.org/10.25397/eur.8152748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Pt>
            <c:idx val="6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C61-4CC7-A830-D5076608F8AB}"/>
              </c:ext>
            </c:extLst>
          </c:dPt>
          <c:dPt>
            <c:idx val="17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2-FC61-4CC7-A830-D5076608F8AB}"/>
              </c:ext>
            </c:extLst>
          </c:dPt>
          <c:dPt>
            <c:idx val="2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C61-4CC7-A830-D5076608F8AB}"/>
              </c:ext>
            </c:extLst>
          </c:dPt>
          <c:dPt>
            <c:idx val="26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FC61-4CC7-A830-D5076608F8AB}"/>
              </c:ext>
            </c:extLst>
          </c:dPt>
          <c:dPt>
            <c:idx val="33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C61-4CC7-A830-D5076608F8AB}"/>
              </c:ext>
            </c:extLst>
          </c:dPt>
          <c:dPt>
            <c:idx val="40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6-FC61-4CC7-A830-D5076608F8AB}"/>
              </c:ext>
            </c:extLst>
          </c:dPt>
          <c:dPt>
            <c:idx val="42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C61-4CC7-A830-D5076608F8AB}"/>
              </c:ext>
            </c:extLst>
          </c:dPt>
          <c:dPt>
            <c:idx val="44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8-FC61-4CC7-A830-D5076608F8AB}"/>
              </c:ext>
            </c:extLst>
          </c:dPt>
          <c:dPt>
            <c:idx val="48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FC61-4CC7-A830-D5076608F8AB}"/>
              </c:ext>
            </c:extLst>
          </c:dPt>
          <c:dPt>
            <c:idx val="49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A-FC61-4CC7-A830-D5076608F8AB}"/>
              </c:ext>
            </c:extLst>
          </c:dPt>
          <c:cat>
            <c:numRef>
              <c:f>Germany_DE_1972!$F$4:$F$53</c:f>
              <c:numCache>
                <c:formatCode>[$-409]d\-mmm\-yyyy;@</c:formatCode>
                <c:ptCount val="50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</c:numCache>
            </c:numRef>
          </c:cat>
          <c:val>
            <c:numRef>
              <c:f>Germany_DE_1972!$H$4:$H$53</c:f>
              <c:numCache>
                <c:formatCode>0.00%</c:formatCode>
                <c:ptCount val="50"/>
                <c:pt idx="0">
                  <c:v>2.1577065697170328E-2</c:v>
                </c:pt>
                <c:pt idx="1">
                  <c:v>9.9488029298279601E-2</c:v>
                </c:pt>
                <c:pt idx="2">
                  <c:v>0.1980946573715312</c:v>
                </c:pt>
                <c:pt idx="3">
                  <c:v>0.14426715779287691</c:v>
                </c:pt>
                <c:pt idx="4">
                  <c:v>0.18351024211151423</c:v>
                </c:pt>
                <c:pt idx="5">
                  <c:v>2.3820317843643579E-2</c:v>
                </c:pt>
                <c:pt idx="6">
                  <c:v>-9.6114546442183091E-3</c:v>
                </c:pt>
                <c:pt idx="7">
                  <c:v>1.121494828899583E-2</c:v>
                </c:pt>
                <c:pt idx="8">
                  <c:v>5.4082079645358938E-2</c:v>
                </c:pt>
                <c:pt idx="9">
                  <c:v>0.23597153767740586</c:v>
                </c:pt>
                <c:pt idx="10">
                  <c:v>4.0085339560311573E-2</c:v>
                </c:pt>
                <c:pt idx="11">
                  <c:v>0.17099849937213918</c:v>
                </c:pt>
                <c:pt idx="12">
                  <c:v>0.12310044199957271</c:v>
                </c:pt>
                <c:pt idx="13">
                  <c:v>9.7497093121943657E-2</c:v>
                </c:pt>
                <c:pt idx="14">
                  <c:v>3.1784977333975784E-2</c:v>
                </c:pt>
                <c:pt idx="15">
                  <c:v>6.1564930026540177E-2</c:v>
                </c:pt>
                <c:pt idx="16">
                  <c:v>1.2332209216878276E-2</c:v>
                </c:pt>
                <c:pt idx="17">
                  <c:v>-2.3298260842257945E-2</c:v>
                </c:pt>
                <c:pt idx="18">
                  <c:v>0.16372651694732543</c:v>
                </c:pt>
                <c:pt idx="19">
                  <c:v>0.15697694874052126</c:v>
                </c:pt>
                <c:pt idx="20">
                  <c:v>0.17349617129089756</c:v>
                </c:pt>
                <c:pt idx="21">
                  <c:v>-6.9701644939434648E-2</c:v>
                </c:pt>
                <c:pt idx="22">
                  <c:v>0.19666361684799027</c:v>
                </c:pt>
                <c:pt idx="23">
                  <c:v>8.181439639750665E-2</c:v>
                </c:pt>
                <c:pt idx="24">
                  <c:v>0.10302445015932138</c:v>
                </c:pt>
                <c:pt idx="25">
                  <c:v>0.16494975922538835</c:v>
                </c:pt>
                <c:pt idx="26">
                  <c:v>-5.8636771670963928E-2</c:v>
                </c:pt>
                <c:pt idx="27">
                  <c:v>9.1483909433045518E-2</c:v>
                </c:pt>
                <c:pt idx="28">
                  <c:v>4.1338529924941136E-2</c:v>
                </c:pt>
                <c:pt idx="29">
                  <c:v>0.11129082607280427</c:v>
                </c:pt>
                <c:pt idx="30">
                  <c:v>3.5948476691291642E-2</c:v>
                </c:pt>
                <c:pt idx="31">
                  <c:v>9.7461591542893355E-2</c:v>
                </c:pt>
                <c:pt idx="32">
                  <c:v>6.9253387429742519E-2</c:v>
                </c:pt>
                <c:pt idx="33">
                  <c:v>-1.7659267560675151E-2</c:v>
                </c:pt>
                <c:pt idx="34">
                  <c:v>6.8911676802130284E-3</c:v>
                </c:pt>
                <c:pt idx="35">
                  <c:v>0.15188206305407648</c:v>
                </c:pt>
                <c:pt idx="36">
                  <c:v>7.8606697773295764E-3</c:v>
                </c:pt>
                <c:pt idx="37">
                  <c:v>6.5792490427346362E-2</c:v>
                </c:pt>
                <c:pt idx="38">
                  <c:v>0.13590423604654789</c:v>
                </c:pt>
                <c:pt idx="39">
                  <c:v>7.0848398263130719E-2</c:v>
                </c:pt>
                <c:pt idx="40">
                  <c:v>-4.6558641468389173E-2</c:v>
                </c:pt>
                <c:pt idx="41">
                  <c:v>0.15717349982705509</c:v>
                </c:pt>
                <c:pt idx="42">
                  <c:v>-4.186955627962341E-3</c:v>
                </c:pt>
                <c:pt idx="43">
                  <c:v>4.5738559090258812E-2</c:v>
                </c:pt>
                <c:pt idx="44">
                  <c:v>-2.0919424027923239E-2</c:v>
                </c:pt>
                <c:pt idx="45">
                  <c:v>2.7178626180157206E-2</c:v>
                </c:pt>
                <c:pt idx="46">
                  <c:v>4.0570076562836954E-2</c:v>
                </c:pt>
                <c:pt idx="47">
                  <c:v>3.2588235853691083E-2</c:v>
                </c:pt>
                <c:pt idx="48">
                  <c:v>-3.6761750603054311E-2</c:v>
                </c:pt>
                <c:pt idx="49">
                  <c:v>-0.22241887741177779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1-4CC7-A830-D5076608F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655812144"/>
        <c:axId val="1655813104"/>
      </c:barChart>
      <c:valAx>
        <c:axId val="165581310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1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pl-PL"/>
          </a:p>
        </c:txPr>
        <c:crossAx val="1655812144"/>
        <c:crosses val="autoZero"/>
        <c:crossBetween val="between"/>
        <c:majorUnit val="5.000000000000001E-2"/>
      </c:valAx>
      <c:dateAx>
        <c:axId val="165581214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1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pl-PL"/>
          </a:p>
        </c:txPr>
        <c:crossAx val="1655813104"/>
        <c:crosses val="autoZero"/>
        <c:auto val="1"/>
        <c:lblOffset val="100"/>
        <c:baseTimeUnit val="years"/>
        <c:majorUnit val="1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pl-PL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ANNUAL RETURN JAPANESE TREASURIES 10 YEAR MATURITY </a:t>
            </a:r>
            <a:br>
              <a:rPr lang="pl-PL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</a:br>
            <a:r>
              <a:rPr lang="pl-PL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SOURCE: SWINKELS (2023) https://doi.org/10.25397/eur.8152748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Pt>
            <c:idx val="4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876-4B84-80ED-D635E1DEE84F}"/>
              </c:ext>
            </c:extLst>
          </c:dPt>
          <c:dPt>
            <c:idx val="14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2-B876-4B84-80ED-D635E1DEE84F}"/>
              </c:ext>
            </c:extLst>
          </c:dPt>
          <c:dPt>
            <c:idx val="15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876-4B84-80ED-D635E1DEE84F}"/>
              </c:ext>
            </c:extLst>
          </c:dPt>
          <c:dPt>
            <c:idx val="19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B876-4B84-80ED-D635E1DEE84F}"/>
              </c:ext>
            </c:extLst>
          </c:dPt>
          <c:dPt>
            <c:idx val="23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876-4B84-80ED-D635E1DEE84F}"/>
              </c:ext>
            </c:extLst>
          </c:dPt>
          <c:dPt>
            <c:idx val="28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6-B876-4B84-80ED-D635E1DEE84F}"/>
              </c:ext>
            </c:extLst>
          </c:dPt>
          <c:dPt>
            <c:idx val="3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876-4B84-80ED-D635E1DEE84F}"/>
              </c:ext>
            </c:extLst>
          </c:dPt>
          <c:dPt>
            <c:idx val="45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8-B876-4B84-80ED-D635E1DEE84F}"/>
              </c:ext>
            </c:extLst>
          </c:dPt>
          <c:dPt>
            <c:idx val="46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876-4B84-80ED-D635E1DEE84F}"/>
              </c:ext>
            </c:extLst>
          </c:dPt>
          <c:dPt>
            <c:idx val="47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A-B876-4B84-80ED-D635E1DEE84F}"/>
              </c:ext>
            </c:extLst>
          </c:dPt>
          <c:cat>
            <c:numRef>
              <c:f>Japan_JP_1974!$H$4:$H$53</c:f>
              <c:numCache>
                <c:formatCode>[$-409]d\-mmm\-yyyy;@</c:formatCode>
                <c:ptCount val="50"/>
                <c:pt idx="0">
                  <c:v>27759</c:v>
                </c:pt>
                <c:pt idx="1">
                  <c:v>28125</c:v>
                </c:pt>
                <c:pt idx="2">
                  <c:v>28490</c:v>
                </c:pt>
                <c:pt idx="3">
                  <c:v>28855</c:v>
                </c:pt>
                <c:pt idx="4">
                  <c:v>29220</c:v>
                </c:pt>
                <c:pt idx="5">
                  <c:v>29586</c:v>
                </c:pt>
                <c:pt idx="6">
                  <c:v>29951</c:v>
                </c:pt>
                <c:pt idx="7">
                  <c:v>30316</c:v>
                </c:pt>
                <c:pt idx="8">
                  <c:v>30681</c:v>
                </c:pt>
                <c:pt idx="9">
                  <c:v>31047</c:v>
                </c:pt>
                <c:pt idx="10">
                  <c:v>31412</c:v>
                </c:pt>
                <c:pt idx="11">
                  <c:v>31777</c:v>
                </c:pt>
                <c:pt idx="12">
                  <c:v>32142</c:v>
                </c:pt>
                <c:pt idx="13">
                  <c:v>32508</c:v>
                </c:pt>
                <c:pt idx="14">
                  <c:v>32873</c:v>
                </c:pt>
                <c:pt idx="15">
                  <c:v>33238</c:v>
                </c:pt>
                <c:pt idx="16">
                  <c:v>33603</c:v>
                </c:pt>
                <c:pt idx="17">
                  <c:v>33969</c:v>
                </c:pt>
                <c:pt idx="18">
                  <c:v>34334</c:v>
                </c:pt>
                <c:pt idx="19">
                  <c:v>34699</c:v>
                </c:pt>
                <c:pt idx="20">
                  <c:v>35064</c:v>
                </c:pt>
                <c:pt idx="21">
                  <c:v>35430</c:v>
                </c:pt>
                <c:pt idx="22">
                  <c:v>35795</c:v>
                </c:pt>
                <c:pt idx="23">
                  <c:v>36160</c:v>
                </c:pt>
                <c:pt idx="24">
                  <c:v>36525</c:v>
                </c:pt>
                <c:pt idx="25">
                  <c:v>36891</c:v>
                </c:pt>
                <c:pt idx="26">
                  <c:v>37256</c:v>
                </c:pt>
                <c:pt idx="27">
                  <c:v>37621</c:v>
                </c:pt>
                <c:pt idx="28">
                  <c:v>37986</c:v>
                </c:pt>
                <c:pt idx="29">
                  <c:v>38352</c:v>
                </c:pt>
                <c:pt idx="30">
                  <c:v>38717</c:v>
                </c:pt>
                <c:pt idx="31">
                  <c:v>39082</c:v>
                </c:pt>
                <c:pt idx="32">
                  <c:v>39447</c:v>
                </c:pt>
                <c:pt idx="33">
                  <c:v>39813</c:v>
                </c:pt>
                <c:pt idx="34">
                  <c:v>40178</c:v>
                </c:pt>
                <c:pt idx="35">
                  <c:v>40543</c:v>
                </c:pt>
                <c:pt idx="36">
                  <c:v>40908</c:v>
                </c:pt>
                <c:pt idx="37">
                  <c:v>41274</c:v>
                </c:pt>
                <c:pt idx="38">
                  <c:v>41639</c:v>
                </c:pt>
                <c:pt idx="39">
                  <c:v>42004</c:v>
                </c:pt>
                <c:pt idx="40">
                  <c:v>42369</c:v>
                </c:pt>
                <c:pt idx="41">
                  <c:v>42735</c:v>
                </c:pt>
                <c:pt idx="42">
                  <c:v>43100</c:v>
                </c:pt>
                <c:pt idx="43">
                  <c:v>43465</c:v>
                </c:pt>
                <c:pt idx="44">
                  <c:v>43830</c:v>
                </c:pt>
                <c:pt idx="45">
                  <c:v>44196</c:v>
                </c:pt>
                <c:pt idx="46">
                  <c:v>44561</c:v>
                </c:pt>
                <c:pt idx="47">
                  <c:v>44926</c:v>
                </c:pt>
              </c:numCache>
            </c:numRef>
          </c:cat>
          <c:val>
            <c:numRef>
              <c:f>Japan_JP_1974!$J$4:$J$53</c:f>
              <c:numCache>
                <c:formatCode>0.00%</c:formatCode>
                <c:ptCount val="50"/>
                <c:pt idx="0">
                  <c:v>7.410851400825158E-2</c:v>
                </c:pt>
                <c:pt idx="1">
                  <c:v>8.410941001830019E-2</c:v>
                </c:pt>
                <c:pt idx="2">
                  <c:v>0.2308942070384874</c:v>
                </c:pt>
                <c:pt idx="3">
                  <c:v>7.5020554437685183E-2</c:v>
                </c:pt>
                <c:pt idx="4">
                  <c:v>-6.9014922009922541E-2</c:v>
                </c:pt>
                <c:pt idx="5">
                  <c:v>7.943822935661804E-2</c:v>
                </c:pt>
                <c:pt idx="6">
                  <c:v>0.14071305313648552</c:v>
                </c:pt>
                <c:pt idx="7">
                  <c:v>0.10708138304989356</c:v>
                </c:pt>
                <c:pt idx="8">
                  <c:v>0.10294631780582897</c:v>
                </c:pt>
                <c:pt idx="9">
                  <c:v>0.12385525497420602</c:v>
                </c:pt>
                <c:pt idx="10">
                  <c:v>0.12568165443863544</c:v>
                </c:pt>
                <c:pt idx="11">
                  <c:v>0.10516395205760287</c:v>
                </c:pt>
                <c:pt idx="12">
                  <c:v>9.1011253175126372E-2</c:v>
                </c:pt>
                <c:pt idx="13">
                  <c:v>6.6383655132639108E-2</c:v>
                </c:pt>
                <c:pt idx="14">
                  <c:v>-2.666050251357166E-2</c:v>
                </c:pt>
                <c:pt idx="15">
                  <c:v>-7.652573829489806E-3</c:v>
                </c:pt>
                <c:pt idx="16">
                  <c:v>0.15037560726424815</c:v>
                </c:pt>
                <c:pt idx="17">
                  <c:v>0.10459929268244195</c:v>
                </c:pt>
                <c:pt idx="18">
                  <c:v>0.18284843391522787</c:v>
                </c:pt>
                <c:pt idx="19">
                  <c:v>-4.9580344280922728E-2</c:v>
                </c:pt>
                <c:pt idx="20">
                  <c:v>0.15814996767084843</c:v>
                </c:pt>
                <c:pt idx="21">
                  <c:v>6.5522201349205389E-2</c:v>
                </c:pt>
                <c:pt idx="22">
                  <c:v>0.10268073683226397</c:v>
                </c:pt>
                <c:pt idx="23">
                  <c:v>-3.901202815811744E-3</c:v>
                </c:pt>
                <c:pt idx="24">
                  <c:v>5.7697268444823369E-2</c:v>
                </c:pt>
                <c:pt idx="25">
                  <c:v>2.0001454554818832E-2</c:v>
                </c:pt>
                <c:pt idx="26">
                  <c:v>3.9738797427887329E-2</c:v>
                </c:pt>
                <c:pt idx="27">
                  <c:v>5.7487597654303002E-2</c:v>
                </c:pt>
                <c:pt idx="28">
                  <c:v>-3.3208346823700996E-2</c:v>
                </c:pt>
                <c:pt idx="29">
                  <c:v>7.8167533952833157E-3</c:v>
                </c:pt>
                <c:pt idx="30">
                  <c:v>1.0152896611171469E-2</c:v>
                </c:pt>
                <c:pt idx="31">
                  <c:v>-1.8222264252462095E-3</c:v>
                </c:pt>
                <c:pt idx="32">
                  <c:v>3.3203388617619067E-2</c:v>
                </c:pt>
                <c:pt idx="33">
                  <c:v>4.5464562773835926E-2</c:v>
                </c:pt>
                <c:pt idx="34">
                  <c:v>2.8681296631565267E-3</c:v>
                </c:pt>
                <c:pt idx="35">
                  <c:v>2.6955917734395873E-2</c:v>
                </c:pt>
                <c:pt idx="36">
                  <c:v>2.4800042696955016E-2</c:v>
                </c:pt>
                <c:pt idx="37">
                  <c:v>2.726830565209637E-2</c:v>
                </c:pt>
                <c:pt idx="38">
                  <c:v>1.2469869613599194E-2</c:v>
                </c:pt>
                <c:pt idx="39">
                  <c:v>4.6301086766056709E-2</c:v>
                </c:pt>
                <c:pt idx="40">
                  <c:v>9.2531177168746481E-3</c:v>
                </c:pt>
                <c:pt idx="41">
                  <c:v>2.1611689891172903E-2</c:v>
                </c:pt>
                <c:pt idx="42">
                  <c:v>1.2045294557339048E-4</c:v>
                </c:pt>
                <c:pt idx="43">
                  <c:v>4.0729827584835565E-3</c:v>
                </c:pt>
                <c:pt idx="44">
                  <c:v>1.650927895974208E-3</c:v>
                </c:pt>
                <c:pt idx="45">
                  <c:v>-5.0811617510351237E-3</c:v>
                </c:pt>
                <c:pt idx="46">
                  <c:v>-4.6234416873570661E-3</c:v>
                </c:pt>
                <c:pt idx="47">
                  <c:v>-3.3062607553298928E-2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6-4B84-80ED-D635E1DEE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094644000"/>
        <c:axId val="1094645920"/>
      </c:barChart>
      <c:valAx>
        <c:axId val="109464592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1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pl-PL"/>
          </a:p>
        </c:txPr>
        <c:crossAx val="1094644000"/>
        <c:crosses val="autoZero"/>
        <c:crossBetween val="between"/>
        <c:majorUnit val="5.000000000000001E-2"/>
      </c:valAx>
      <c:dateAx>
        <c:axId val="109464400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1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pl-PL"/>
          </a:p>
        </c:txPr>
        <c:crossAx val="1094645920"/>
        <c:crosses val="autoZero"/>
        <c:auto val="1"/>
        <c:lblOffset val="100"/>
        <c:baseTimeUnit val="years"/>
        <c:majorUnit val="1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ANNUAL RETURN FRENCH TREASURIES 10 YEAR MATURITY </a:t>
            </a:r>
            <a:b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</a:b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SOURCE: SWINKELS (2023) https://doi.org/10.25397/eur.8152748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B57C-4768-A930-BF7B51883F67}"/>
              </c:ext>
            </c:extLst>
          </c:dPt>
          <c:dPt>
            <c:idx val="6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2-B57C-4768-A930-BF7B51883F67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B57C-4768-A930-BF7B51883F67}"/>
              </c:ext>
            </c:extLst>
          </c:dPt>
          <c:dPt>
            <c:idx val="1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B57C-4768-A930-BF7B51883F67}"/>
              </c:ext>
            </c:extLst>
          </c:dPt>
          <c:dPt>
            <c:idx val="18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57C-4768-A930-BF7B51883F67}"/>
              </c:ext>
            </c:extLst>
          </c:dPt>
          <c:dPt>
            <c:idx val="2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B57C-4768-A930-BF7B51883F67}"/>
              </c:ext>
            </c:extLst>
          </c:dPt>
          <c:dPt>
            <c:idx val="27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57C-4768-A930-BF7B51883F67}"/>
              </c:ext>
            </c:extLst>
          </c:dPt>
          <c:dPt>
            <c:idx val="2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B57C-4768-A930-BF7B51883F67}"/>
              </c:ext>
            </c:extLst>
          </c:dPt>
          <c:dPt>
            <c:idx val="33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57C-4768-A930-BF7B51883F67}"/>
              </c:ext>
            </c:extLst>
          </c:dPt>
          <c:dPt>
            <c:idx val="34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A-B57C-4768-A930-BF7B51883F67}"/>
              </c:ext>
            </c:extLst>
          </c:dPt>
          <c:dPt>
            <c:idx val="3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B57C-4768-A930-BF7B51883F67}"/>
              </c:ext>
            </c:extLst>
          </c:dPt>
          <c:dPt>
            <c:idx val="4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B57C-4768-A930-BF7B51883F67}"/>
              </c:ext>
            </c:extLst>
          </c:dPt>
          <c:dPt>
            <c:idx val="5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B57C-4768-A930-BF7B51883F67}"/>
              </c:ext>
            </c:extLst>
          </c:dPt>
          <c:dPt>
            <c:idx val="5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B57C-4768-A930-BF7B51883F67}"/>
              </c:ext>
            </c:extLst>
          </c:dPt>
          <c:cat>
            <c:numRef>
              <c:f>France_FR_1987!$F$4:$F$56</c:f>
              <c:numCache>
                <c:formatCode>[$-409]d\-mmm\-yyyy;@</c:formatCode>
                <c:ptCount val="53"/>
                <c:pt idx="0">
                  <c:v>32508</c:v>
                </c:pt>
                <c:pt idx="1">
                  <c:v>32873</c:v>
                </c:pt>
                <c:pt idx="2">
                  <c:v>33238</c:v>
                </c:pt>
                <c:pt idx="3">
                  <c:v>33603</c:v>
                </c:pt>
                <c:pt idx="4">
                  <c:v>33969</c:v>
                </c:pt>
                <c:pt idx="5">
                  <c:v>34334</c:v>
                </c:pt>
                <c:pt idx="6">
                  <c:v>34699</c:v>
                </c:pt>
                <c:pt idx="7">
                  <c:v>35064</c:v>
                </c:pt>
                <c:pt idx="8">
                  <c:v>35430</c:v>
                </c:pt>
                <c:pt idx="9">
                  <c:v>35795</c:v>
                </c:pt>
                <c:pt idx="10">
                  <c:v>36160</c:v>
                </c:pt>
                <c:pt idx="11">
                  <c:v>36525</c:v>
                </c:pt>
                <c:pt idx="12">
                  <c:v>36891</c:v>
                </c:pt>
                <c:pt idx="13">
                  <c:v>37256</c:v>
                </c:pt>
                <c:pt idx="14">
                  <c:v>37621</c:v>
                </c:pt>
                <c:pt idx="15">
                  <c:v>37986</c:v>
                </c:pt>
                <c:pt idx="16">
                  <c:v>38352</c:v>
                </c:pt>
                <c:pt idx="17">
                  <c:v>38717</c:v>
                </c:pt>
                <c:pt idx="18">
                  <c:v>39082</c:v>
                </c:pt>
                <c:pt idx="19">
                  <c:v>39447</c:v>
                </c:pt>
                <c:pt idx="20">
                  <c:v>39813</c:v>
                </c:pt>
                <c:pt idx="21">
                  <c:v>40178</c:v>
                </c:pt>
                <c:pt idx="22">
                  <c:v>40543</c:v>
                </c:pt>
                <c:pt idx="23">
                  <c:v>40908</c:v>
                </c:pt>
                <c:pt idx="24">
                  <c:v>41274</c:v>
                </c:pt>
                <c:pt idx="25">
                  <c:v>41639</c:v>
                </c:pt>
                <c:pt idx="26">
                  <c:v>42004</c:v>
                </c:pt>
                <c:pt idx="27">
                  <c:v>42369</c:v>
                </c:pt>
                <c:pt idx="28">
                  <c:v>42735</c:v>
                </c:pt>
                <c:pt idx="29">
                  <c:v>43100</c:v>
                </c:pt>
                <c:pt idx="30">
                  <c:v>43465</c:v>
                </c:pt>
                <c:pt idx="31">
                  <c:v>43830</c:v>
                </c:pt>
                <c:pt idx="32">
                  <c:v>44196</c:v>
                </c:pt>
                <c:pt idx="33">
                  <c:v>44561</c:v>
                </c:pt>
                <c:pt idx="34">
                  <c:v>44926</c:v>
                </c:pt>
              </c:numCache>
            </c:numRef>
          </c:cat>
          <c:val>
            <c:numRef>
              <c:f>France_FR_1987!$H$4:$H$56</c:f>
              <c:numCache>
                <c:formatCode>0.00%</c:formatCode>
                <c:ptCount val="53"/>
                <c:pt idx="0">
                  <c:v>0.19193554045927863</c:v>
                </c:pt>
                <c:pt idx="1">
                  <c:v>4.2244212873253861E-2</c:v>
                </c:pt>
                <c:pt idx="2">
                  <c:v>5.8364515153387586E-2</c:v>
                </c:pt>
                <c:pt idx="3">
                  <c:v>0.19734764249787129</c:v>
                </c:pt>
                <c:pt idx="4">
                  <c:v>0.12588834415142736</c:v>
                </c:pt>
                <c:pt idx="5">
                  <c:v>0.27102905548568024</c:v>
                </c:pt>
                <c:pt idx="6">
                  <c:v>-0.11012992369926844</c:v>
                </c:pt>
                <c:pt idx="7">
                  <c:v>0.20746071575229119</c:v>
                </c:pt>
                <c:pt idx="8">
                  <c:v>0.13013121797719052</c:v>
                </c:pt>
                <c:pt idx="9">
                  <c:v>9.6647707855469056E-2</c:v>
                </c:pt>
                <c:pt idx="10">
                  <c:v>0.17211014479239517</c:v>
                </c:pt>
                <c:pt idx="11">
                  <c:v>-7.5414250835874719E-2</c:v>
                </c:pt>
                <c:pt idx="12">
                  <c:v>9.5360728343240719E-2</c:v>
                </c:pt>
                <c:pt idx="13">
                  <c:v>4.4253970226232342E-2</c:v>
                </c:pt>
                <c:pt idx="14">
                  <c:v>0.11748327712461615</c:v>
                </c:pt>
                <c:pt idx="15">
                  <c:v>3.7226568638470958E-2</c:v>
                </c:pt>
                <c:pt idx="16">
                  <c:v>9.6182419317446088E-2</c:v>
                </c:pt>
                <c:pt idx="17">
                  <c:v>6.805697557037349E-2</c:v>
                </c:pt>
                <c:pt idx="18">
                  <c:v>-2.0098321026111532E-2</c:v>
                </c:pt>
                <c:pt idx="19">
                  <c:v>7.3186923831440875E-3</c:v>
                </c:pt>
                <c:pt idx="20">
                  <c:v>0.1316005256913868</c:v>
                </c:pt>
                <c:pt idx="21">
                  <c:v>2.0116590387882827E-2</c:v>
                </c:pt>
                <c:pt idx="22">
                  <c:v>5.2389147911131362E-2</c:v>
                </c:pt>
                <c:pt idx="23">
                  <c:v>4.9796051171427269E-2</c:v>
                </c:pt>
                <c:pt idx="24">
                  <c:v>0.10770942136970141</c:v>
                </c:pt>
                <c:pt idx="25">
                  <c:v>4.8115690951839873E-3</c:v>
                </c:pt>
                <c:pt idx="26">
                  <c:v>0.17573456697619738</c:v>
                </c:pt>
                <c:pt idx="27">
                  <c:v>-7.9151913816238872E-3</c:v>
                </c:pt>
                <c:pt idx="28">
                  <c:v>3.3637324033801042E-2</c:v>
                </c:pt>
                <c:pt idx="29">
                  <c:v>-2.3822472393399963E-3</c:v>
                </c:pt>
                <c:pt idx="30">
                  <c:v>1.4648754920164153E-2</c:v>
                </c:pt>
                <c:pt idx="31">
                  <c:v>5.9432214161750041E-2</c:v>
                </c:pt>
                <c:pt idx="32">
                  <c:v>4.5008608383516835E-2</c:v>
                </c:pt>
                <c:pt idx="33">
                  <c:v>-5.2519525434455705E-2</c:v>
                </c:pt>
                <c:pt idx="34">
                  <c:v>-0.22500078932398282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C-4768-A930-BF7B51883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094644960"/>
        <c:axId val="1094647360"/>
      </c:barChart>
      <c:valAx>
        <c:axId val="109464736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1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pl-PL"/>
          </a:p>
        </c:txPr>
        <c:crossAx val="1094644960"/>
        <c:crosses val="autoZero"/>
        <c:crossBetween val="between"/>
        <c:majorUnit val="5.000000000000001E-2"/>
      </c:valAx>
      <c:dateAx>
        <c:axId val="109464496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1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pl-PL"/>
          </a:p>
        </c:txPr>
        <c:crossAx val="1094647360"/>
        <c:crosses val="autoZero"/>
        <c:auto val="1"/>
        <c:lblOffset val="100"/>
        <c:baseTimeUnit val="years"/>
        <c:majorUnit val="1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ANNUAL RETURN UK TREASURIES 10 YEAR MATURITY </a:t>
            </a:r>
            <a:b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</a:b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SOURCE: SWINKELS (2023) https://doi.org/10.25397/eur.8152748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DCEE-41E9-8CC9-2AC732DD0CC7}"/>
              </c:ext>
            </c:extLst>
          </c:dPt>
          <c:dPt>
            <c:idx val="2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2-DCEE-41E9-8CC9-2AC732DD0CC7}"/>
              </c:ext>
            </c:extLst>
          </c:dPt>
          <c:dPt>
            <c:idx val="3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DCEE-41E9-8CC9-2AC732DD0CC7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DCEE-41E9-8CC9-2AC732DD0CC7}"/>
              </c:ext>
            </c:extLst>
          </c:dPt>
          <c:dPt>
            <c:idx val="23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DCEE-41E9-8CC9-2AC732DD0CC7}"/>
              </c:ext>
            </c:extLst>
          </c:dPt>
          <c:dPt>
            <c:idx val="2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DCEE-41E9-8CC9-2AC732DD0CC7}"/>
              </c:ext>
            </c:extLst>
          </c:dPt>
          <c:dPt>
            <c:idx val="28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DCEE-41E9-8CC9-2AC732DD0CC7}"/>
              </c:ext>
            </c:extLst>
          </c:dPt>
          <c:dPt>
            <c:idx val="2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DCEE-41E9-8CC9-2AC732DD0CC7}"/>
              </c:ext>
            </c:extLst>
          </c:dPt>
          <c:dPt>
            <c:idx val="38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DCEE-41E9-8CC9-2AC732DD0CC7}"/>
              </c:ext>
            </c:extLst>
          </c:dPt>
          <c:dPt>
            <c:idx val="3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DCEE-41E9-8CC9-2AC732DD0CC7}"/>
              </c:ext>
            </c:extLst>
          </c:dPt>
          <c:dPt>
            <c:idx val="42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DCEE-41E9-8CC9-2AC732DD0CC7}"/>
              </c:ext>
            </c:extLst>
          </c:dPt>
          <c:dPt>
            <c:idx val="4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DCEE-41E9-8CC9-2AC732DD0CC7}"/>
              </c:ext>
            </c:extLst>
          </c:dPt>
          <c:dPt>
            <c:idx val="50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DCEE-41E9-8CC9-2AC732DD0CC7}"/>
              </c:ext>
            </c:extLst>
          </c:dPt>
          <c:dPt>
            <c:idx val="5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E-DCEE-41E9-8CC9-2AC732DD0CC7}"/>
              </c:ext>
            </c:extLst>
          </c:dPt>
          <c:dPt>
            <c:idx val="5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DCEE-41E9-8CC9-2AC732DD0CC7}"/>
              </c:ext>
            </c:extLst>
          </c:dPt>
          <c:cat>
            <c:numRef>
              <c:f>UK_1970!$H$4:$H$56</c:f>
              <c:numCache>
                <c:formatCode>[$-409]d\-mmm\-yyyy;@</c:formatCode>
                <c:ptCount val="53"/>
                <c:pt idx="0">
                  <c:v>26298</c:v>
                </c:pt>
                <c:pt idx="1">
                  <c:v>26664</c:v>
                </c:pt>
                <c:pt idx="2">
                  <c:v>27029</c:v>
                </c:pt>
                <c:pt idx="3">
                  <c:v>27394</c:v>
                </c:pt>
                <c:pt idx="4">
                  <c:v>27759</c:v>
                </c:pt>
                <c:pt idx="5">
                  <c:v>28125</c:v>
                </c:pt>
                <c:pt idx="6">
                  <c:v>28490</c:v>
                </c:pt>
                <c:pt idx="7">
                  <c:v>28855</c:v>
                </c:pt>
                <c:pt idx="8">
                  <c:v>29220</c:v>
                </c:pt>
                <c:pt idx="9">
                  <c:v>29586</c:v>
                </c:pt>
                <c:pt idx="10">
                  <c:v>29951</c:v>
                </c:pt>
                <c:pt idx="11">
                  <c:v>30316</c:v>
                </c:pt>
                <c:pt idx="12">
                  <c:v>30681</c:v>
                </c:pt>
                <c:pt idx="13">
                  <c:v>31047</c:v>
                </c:pt>
                <c:pt idx="14">
                  <c:v>31412</c:v>
                </c:pt>
                <c:pt idx="15">
                  <c:v>31777</c:v>
                </c:pt>
                <c:pt idx="16">
                  <c:v>32142</c:v>
                </c:pt>
                <c:pt idx="17">
                  <c:v>32508</c:v>
                </c:pt>
                <c:pt idx="18">
                  <c:v>32873</c:v>
                </c:pt>
                <c:pt idx="19">
                  <c:v>33238</c:v>
                </c:pt>
                <c:pt idx="20">
                  <c:v>33603</c:v>
                </c:pt>
                <c:pt idx="21">
                  <c:v>33969</c:v>
                </c:pt>
                <c:pt idx="22">
                  <c:v>34334</c:v>
                </c:pt>
                <c:pt idx="23">
                  <c:v>34699</c:v>
                </c:pt>
                <c:pt idx="24">
                  <c:v>35064</c:v>
                </c:pt>
                <c:pt idx="25">
                  <c:v>35430</c:v>
                </c:pt>
                <c:pt idx="26">
                  <c:v>35795</c:v>
                </c:pt>
                <c:pt idx="27">
                  <c:v>36160</c:v>
                </c:pt>
                <c:pt idx="28">
                  <c:v>36525</c:v>
                </c:pt>
                <c:pt idx="29">
                  <c:v>36891</c:v>
                </c:pt>
                <c:pt idx="30">
                  <c:v>37256</c:v>
                </c:pt>
                <c:pt idx="31">
                  <c:v>37621</c:v>
                </c:pt>
                <c:pt idx="32">
                  <c:v>37986</c:v>
                </c:pt>
                <c:pt idx="33">
                  <c:v>38352</c:v>
                </c:pt>
                <c:pt idx="34">
                  <c:v>38717</c:v>
                </c:pt>
                <c:pt idx="35">
                  <c:v>39082</c:v>
                </c:pt>
                <c:pt idx="36">
                  <c:v>39447</c:v>
                </c:pt>
                <c:pt idx="37">
                  <c:v>39813</c:v>
                </c:pt>
                <c:pt idx="38">
                  <c:v>40178</c:v>
                </c:pt>
                <c:pt idx="39">
                  <c:v>40543</c:v>
                </c:pt>
                <c:pt idx="40">
                  <c:v>40908</c:v>
                </c:pt>
                <c:pt idx="41">
                  <c:v>41274</c:v>
                </c:pt>
                <c:pt idx="42">
                  <c:v>41639</c:v>
                </c:pt>
                <c:pt idx="43">
                  <c:v>42004</c:v>
                </c:pt>
                <c:pt idx="44">
                  <c:v>42369</c:v>
                </c:pt>
                <c:pt idx="45">
                  <c:v>42735</c:v>
                </c:pt>
                <c:pt idx="46">
                  <c:v>43100</c:v>
                </c:pt>
                <c:pt idx="47">
                  <c:v>43465</c:v>
                </c:pt>
                <c:pt idx="48">
                  <c:v>43830</c:v>
                </c:pt>
                <c:pt idx="49">
                  <c:v>44196</c:v>
                </c:pt>
                <c:pt idx="50">
                  <c:v>44561</c:v>
                </c:pt>
                <c:pt idx="51">
                  <c:v>44926</c:v>
                </c:pt>
              </c:numCache>
            </c:numRef>
          </c:cat>
          <c:val>
            <c:numRef>
              <c:f>UK_1970!$J$4:$J$56</c:f>
              <c:numCache>
                <c:formatCode>0.00%</c:formatCode>
                <c:ptCount val="53"/>
                <c:pt idx="0">
                  <c:v>0.11876254033560629</c:v>
                </c:pt>
                <c:pt idx="1">
                  <c:v>-5.3004029024990018E-2</c:v>
                </c:pt>
                <c:pt idx="2">
                  <c:v>-5.096929340103995E-2</c:v>
                </c:pt>
                <c:pt idx="3">
                  <c:v>-7.4056203518074848E-2</c:v>
                </c:pt>
                <c:pt idx="4">
                  <c:v>0.29880108683326378</c:v>
                </c:pt>
                <c:pt idx="5">
                  <c:v>8.7910256732417924E-2</c:v>
                </c:pt>
                <c:pt idx="6">
                  <c:v>0.35571607537666838</c:v>
                </c:pt>
                <c:pt idx="7">
                  <c:v>5.6397050342777977E-3</c:v>
                </c:pt>
                <c:pt idx="8">
                  <c:v>4.9395339446053566E-2</c:v>
                </c:pt>
                <c:pt idx="9">
                  <c:v>0.17585051608887547</c:v>
                </c:pt>
                <c:pt idx="10">
                  <c:v>4.7873570962724488E-2</c:v>
                </c:pt>
                <c:pt idx="11">
                  <c:v>0.3916208532761174</c:v>
                </c:pt>
                <c:pt idx="12">
                  <c:v>0.15535591809029503</c:v>
                </c:pt>
                <c:pt idx="13">
                  <c:v>9.6650901795509281E-2</c:v>
                </c:pt>
                <c:pt idx="14">
                  <c:v>0.1440214424070787</c:v>
                </c:pt>
                <c:pt idx="15">
                  <c:v>0.11901650785977735</c:v>
                </c:pt>
                <c:pt idx="16">
                  <c:v>0.14571305152530245</c:v>
                </c:pt>
                <c:pt idx="17">
                  <c:v>9.0698268309422403E-2</c:v>
                </c:pt>
                <c:pt idx="18">
                  <c:v>9.1906833719884506E-2</c:v>
                </c:pt>
                <c:pt idx="19">
                  <c:v>7.1035002447960238E-2</c:v>
                </c:pt>
                <c:pt idx="20">
                  <c:v>0.1847262140389978</c:v>
                </c:pt>
                <c:pt idx="21">
                  <c:v>0.17419006875722687</c:v>
                </c:pt>
                <c:pt idx="22">
                  <c:v>0.24606003053206016</c:v>
                </c:pt>
                <c:pt idx="23">
                  <c:v>-8.0130426894030604E-2</c:v>
                </c:pt>
                <c:pt idx="24">
                  <c:v>0.1693941729517825</c:v>
                </c:pt>
                <c:pt idx="25">
                  <c:v>8.0298301938970251E-2</c:v>
                </c:pt>
                <c:pt idx="26">
                  <c:v>0.1748048329624885</c:v>
                </c:pt>
                <c:pt idx="27">
                  <c:v>0.21601645307727146</c:v>
                </c:pt>
                <c:pt idx="28">
                  <c:v>-3.3458107841200402E-2</c:v>
                </c:pt>
                <c:pt idx="29">
                  <c:v>0.10184335302686143</c:v>
                </c:pt>
                <c:pt idx="30">
                  <c:v>2.8758092319244088E-2</c:v>
                </c:pt>
                <c:pt idx="31">
                  <c:v>0.10280662111390027</c:v>
                </c:pt>
                <c:pt idx="32">
                  <c:v>1.477679002396437E-2</c:v>
                </c:pt>
                <c:pt idx="33">
                  <c:v>7.3196690977977985E-2</c:v>
                </c:pt>
                <c:pt idx="34">
                  <c:v>8.1557655461545808E-2</c:v>
                </c:pt>
                <c:pt idx="35">
                  <c:v>-2.5464079046138011E-3</c:v>
                </c:pt>
                <c:pt idx="36">
                  <c:v>5.8764073437313824E-2</c:v>
                </c:pt>
                <c:pt idx="37">
                  <c:v>0.14567940608197083</c:v>
                </c:pt>
                <c:pt idx="38">
                  <c:v>-3.098365202292841E-2</c:v>
                </c:pt>
                <c:pt idx="39">
                  <c:v>8.7616189735426619E-2</c:v>
                </c:pt>
                <c:pt idx="40">
                  <c:v>0.17529518212969508</c:v>
                </c:pt>
                <c:pt idx="41">
                  <c:v>4.2849657693391219E-2</c:v>
                </c:pt>
                <c:pt idx="42">
                  <c:v>-8.0451511438219714E-2</c:v>
                </c:pt>
                <c:pt idx="43">
                  <c:v>0.14249552415835653</c:v>
                </c:pt>
                <c:pt idx="44">
                  <c:v>-1.2557902387702047E-3</c:v>
                </c:pt>
                <c:pt idx="45">
                  <c:v>8.2484218936570874E-2</c:v>
                </c:pt>
                <c:pt idx="46">
                  <c:v>1.4416804521006243E-2</c:v>
                </c:pt>
                <c:pt idx="47">
                  <c:v>6.5410985638001407E-3</c:v>
                </c:pt>
                <c:pt idx="48">
                  <c:v>4.9345959026164898E-2</c:v>
                </c:pt>
                <c:pt idx="49">
                  <c:v>6.9423133045828811E-2</c:v>
                </c:pt>
                <c:pt idx="50">
                  <c:v>-6.4122060646111145E-2</c:v>
                </c:pt>
                <c:pt idx="51">
                  <c:v>-0.20271592265153737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E-41E9-8CC9-2AC732DD0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085088352"/>
        <c:axId val="1085089792"/>
      </c:barChart>
      <c:valAx>
        <c:axId val="10850897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1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pl-PL"/>
          </a:p>
        </c:txPr>
        <c:crossAx val="1085088352"/>
        <c:crosses val="autoZero"/>
        <c:crossBetween val="between"/>
        <c:majorUnit val="5.000000000000001E-2"/>
      </c:valAx>
      <c:dateAx>
        <c:axId val="108508835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1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pl-PL"/>
          </a:p>
        </c:txPr>
        <c:crossAx val="1085089792"/>
        <c:crosses val="autoZero"/>
        <c:auto val="1"/>
        <c:lblOffset val="100"/>
        <c:baseTimeUnit val="years"/>
        <c:majorUnit val="1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pl-PL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ANNUAL RETURN AUSTRALIAN TREASURIES 10 YEAR MATURITY </a:t>
            </a:r>
            <a:br>
              <a:rPr lang="pl-PL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</a:br>
            <a:r>
              <a:rPr lang="pl-PL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SOURCE: SWINKELS (2023) https://doi.org/10.25397/eur.8152748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622E-4BD1-97B5-03BBAD146B6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622E-4BD1-97B5-03BBAD146B63}"/>
              </c:ext>
            </c:extLst>
          </c:dPt>
          <c:dPt>
            <c:idx val="10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622E-4BD1-97B5-03BBAD146B63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622E-4BD1-97B5-03BBAD146B63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622E-4BD1-97B5-03BBAD146B63}"/>
              </c:ext>
            </c:extLst>
          </c:dPt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622E-4BD1-97B5-03BBAD146B63}"/>
              </c:ext>
            </c:extLst>
          </c:dPt>
          <c:dPt>
            <c:idx val="2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622E-4BD1-97B5-03BBAD146B63}"/>
              </c:ext>
            </c:extLst>
          </c:dPt>
          <c:dPt>
            <c:idx val="24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8-622E-4BD1-97B5-03BBAD146B63}"/>
              </c:ext>
            </c:extLst>
          </c:dPt>
          <c:dPt>
            <c:idx val="2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622E-4BD1-97B5-03BBAD146B63}"/>
              </c:ext>
            </c:extLst>
          </c:dPt>
          <c:dPt>
            <c:idx val="29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A-622E-4BD1-97B5-03BBAD146B63}"/>
              </c:ext>
            </c:extLst>
          </c:dPt>
          <c:dPt>
            <c:idx val="3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622E-4BD1-97B5-03BBAD146B63}"/>
              </c:ext>
            </c:extLst>
          </c:dPt>
          <c:dPt>
            <c:idx val="39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622E-4BD1-97B5-03BBAD146B63}"/>
              </c:ext>
            </c:extLst>
          </c:dPt>
          <c:dPt>
            <c:idx val="43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622E-4BD1-97B5-03BBAD146B63}"/>
              </c:ext>
            </c:extLst>
          </c:dPt>
          <c:dPt>
            <c:idx val="5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E-622E-4BD1-97B5-03BBAD146B63}"/>
              </c:ext>
            </c:extLst>
          </c:dPt>
          <c:dPt>
            <c:idx val="52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622E-4BD1-97B5-03BBAD146B63}"/>
              </c:ext>
            </c:extLst>
          </c:dPt>
          <c:cat>
            <c:numRef>
              <c:f>Australia_AU_1969!$H$4:$H$56</c:f>
              <c:numCache>
                <c:formatCode>[$-409]d\-mmm\-yyyy;@</c:formatCode>
                <c:ptCount val="53"/>
                <c:pt idx="0">
                  <c:v>25933</c:v>
                </c:pt>
                <c:pt idx="1">
                  <c:v>26298</c:v>
                </c:pt>
                <c:pt idx="2">
                  <c:v>26664</c:v>
                </c:pt>
                <c:pt idx="3">
                  <c:v>27029</c:v>
                </c:pt>
                <c:pt idx="4">
                  <c:v>27394</c:v>
                </c:pt>
                <c:pt idx="5">
                  <c:v>27759</c:v>
                </c:pt>
                <c:pt idx="6">
                  <c:v>28125</c:v>
                </c:pt>
                <c:pt idx="7">
                  <c:v>28490</c:v>
                </c:pt>
                <c:pt idx="8">
                  <c:v>28855</c:v>
                </c:pt>
                <c:pt idx="9">
                  <c:v>29220</c:v>
                </c:pt>
                <c:pt idx="10">
                  <c:v>29586</c:v>
                </c:pt>
                <c:pt idx="11">
                  <c:v>29951</c:v>
                </c:pt>
                <c:pt idx="12">
                  <c:v>30316</c:v>
                </c:pt>
                <c:pt idx="13">
                  <c:v>30681</c:v>
                </c:pt>
                <c:pt idx="14">
                  <c:v>31047</c:v>
                </c:pt>
                <c:pt idx="15">
                  <c:v>31412</c:v>
                </c:pt>
                <c:pt idx="16">
                  <c:v>31777</c:v>
                </c:pt>
                <c:pt idx="17">
                  <c:v>32142</c:v>
                </c:pt>
                <c:pt idx="18">
                  <c:v>32508</c:v>
                </c:pt>
                <c:pt idx="19">
                  <c:v>32873</c:v>
                </c:pt>
                <c:pt idx="20">
                  <c:v>33238</c:v>
                </c:pt>
                <c:pt idx="21">
                  <c:v>33603</c:v>
                </c:pt>
                <c:pt idx="22">
                  <c:v>33969</c:v>
                </c:pt>
                <c:pt idx="23">
                  <c:v>34334</c:v>
                </c:pt>
                <c:pt idx="24">
                  <c:v>34699</c:v>
                </c:pt>
                <c:pt idx="25">
                  <c:v>35064</c:v>
                </c:pt>
                <c:pt idx="26">
                  <c:v>35430</c:v>
                </c:pt>
                <c:pt idx="27">
                  <c:v>35795</c:v>
                </c:pt>
                <c:pt idx="28">
                  <c:v>36160</c:v>
                </c:pt>
                <c:pt idx="29">
                  <c:v>36525</c:v>
                </c:pt>
                <c:pt idx="30">
                  <c:v>36891</c:v>
                </c:pt>
                <c:pt idx="31">
                  <c:v>37256</c:v>
                </c:pt>
                <c:pt idx="32">
                  <c:v>37621</c:v>
                </c:pt>
                <c:pt idx="33">
                  <c:v>37986</c:v>
                </c:pt>
                <c:pt idx="34">
                  <c:v>38352</c:v>
                </c:pt>
                <c:pt idx="35">
                  <c:v>38717</c:v>
                </c:pt>
                <c:pt idx="36">
                  <c:v>39082</c:v>
                </c:pt>
                <c:pt idx="37">
                  <c:v>39447</c:v>
                </c:pt>
                <c:pt idx="38">
                  <c:v>39813</c:v>
                </c:pt>
                <c:pt idx="39">
                  <c:v>40178</c:v>
                </c:pt>
                <c:pt idx="40">
                  <c:v>40543</c:v>
                </c:pt>
                <c:pt idx="41">
                  <c:v>40908</c:v>
                </c:pt>
                <c:pt idx="42">
                  <c:v>41274</c:v>
                </c:pt>
                <c:pt idx="43">
                  <c:v>41639</c:v>
                </c:pt>
                <c:pt idx="44">
                  <c:v>42004</c:v>
                </c:pt>
                <c:pt idx="45">
                  <c:v>42369</c:v>
                </c:pt>
                <c:pt idx="46">
                  <c:v>42735</c:v>
                </c:pt>
                <c:pt idx="47">
                  <c:v>43100</c:v>
                </c:pt>
                <c:pt idx="48">
                  <c:v>43465</c:v>
                </c:pt>
                <c:pt idx="49">
                  <c:v>43830</c:v>
                </c:pt>
                <c:pt idx="50">
                  <c:v>44196</c:v>
                </c:pt>
                <c:pt idx="51">
                  <c:v>44561</c:v>
                </c:pt>
                <c:pt idx="52">
                  <c:v>44926</c:v>
                </c:pt>
              </c:numCache>
            </c:numRef>
          </c:cat>
          <c:val>
            <c:numRef>
              <c:f>Australia_AU_1969!$J$4:$J$56</c:f>
              <c:numCache>
                <c:formatCode>0.00%</c:formatCode>
                <c:ptCount val="53"/>
                <c:pt idx="0">
                  <c:v>2.5947797731533662E-3</c:v>
                </c:pt>
                <c:pt idx="1">
                  <c:v>0.12169539451335387</c:v>
                </c:pt>
                <c:pt idx="2">
                  <c:v>8.942020524715244E-2</c:v>
                </c:pt>
                <c:pt idx="3">
                  <c:v>-0.11008262982861616</c:v>
                </c:pt>
                <c:pt idx="4">
                  <c:v>1.4913335289559626E-2</c:v>
                </c:pt>
                <c:pt idx="5">
                  <c:v>6.7538293396290694E-2</c:v>
                </c:pt>
                <c:pt idx="6">
                  <c:v>7.7299816206734429E-2</c:v>
                </c:pt>
                <c:pt idx="7">
                  <c:v>0.17177718046939106</c:v>
                </c:pt>
                <c:pt idx="8">
                  <c:v>0.14504508828127083</c:v>
                </c:pt>
                <c:pt idx="9">
                  <c:v>1.5277634691155395E-2</c:v>
                </c:pt>
                <c:pt idx="10">
                  <c:v>-3.2756456201542772E-2</c:v>
                </c:pt>
                <c:pt idx="11">
                  <c:v>9.8111642028906321E-3</c:v>
                </c:pt>
                <c:pt idx="12">
                  <c:v>0.22571934815384087</c:v>
                </c:pt>
                <c:pt idx="13">
                  <c:v>0.17615106720438556</c:v>
                </c:pt>
                <c:pt idx="14">
                  <c:v>0.14965142659611907</c:v>
                </c:pt>
                <c:pt idx="15">
                  <c:v>6.353580840246198E-2</c:v>
                </c:pt>
                <c:pt idx="16">
                  <c:v>0.23153942945065853</c:v>
                </c:pt>
                <c:pt idx="17">
                  <c:v>0.17383541232004052</c:v>
                </c:pt>
                <c:pt idx="18">
                  <c:v>0.12075160236465554</c:v>
                </c:pt>
                <c:pt idx="19">
                  <c:v>0.14503718806218724</c:v>
                </c:pt>
                <c:pt idx="20">
                  <c:v>0.19352745565713048</c:v>
                </c:pt>
                <c:pt idx="21">
                  <c:v>0.30702766287961558</c:v>
                </c:pt>
                <c:pt idx="22">
                  <c:v>0.12707869459938737</c:v>
                </c:pt>
                <c:pt idx="23">
                  <c:v>0.25414121425751213</c:v>
                </c:pt>
                <c:pt idx="24">
                  <c:v>-0.12872431486915681</c:v>
                </c:pt>
                <c:pt idx="25">
                  <c:v>0.23429201891062834</c:v>
                </c:pt>
                <c:pt idx="26">
                  <c:v>0.14574051448510339</c:v>
                </c:pt>
                <c:pt idx="27">
                  <c:v>0.17657187086899384</c:v>
                </c:pt>
                <c:pt idx="28">
                  <c:v>0.14174787852743398</c:v>
                </c:pt>
                <c:pt idx="29">
                  <c:v>-8.19356916936963E-2</c:v>
                </c:pt>
                <c:pt idx="30">
                  <c:v>0.18804038080504815</c:v>
                </c:pt>
                <c:pt idx="31">
                  <c:v>1.4090668357560121E-2</c:v>
                </c:pt>
                <c:pt idx="32">
                  <c:v>0.12899110011775727</c:v>
                </c:pt>
                <c:pt idx="33">
                  <c:v>1.9456557719137235E-2</c:v>
                </c:pt>
                <c:pt idx="34">
                  <c:v>7.8565415486056667E-2</c:v>
                </c:pt>
                <c:pt idx="35">
                  <c:v>6.4701485295889372E-2</c:v>
                </c:pt>
                <c:pt idx="36">
                  <c:v>3.6360730012159337E-3</c:v>
                </c:pt>
                <c:pt idx="37">
                  <c:v>2.7386325143717416E-2</c:v>
                </c:pt>
                <c:pt idx="38">
                  <c:v>0.26711386082960398</c:v>
                </c:pt>
                <c:pt idx="39">
                  <c:v>-7.7874136947340133E-2</c:v>
                </c:pt>
                <c:pt idx="40">
                  <c:v>6.4446986558180264E-2</c:v>
                </c:pt>
                <c:pt idx="41">
                  <c:v>0.21307413416588705</c:v>
                </c:pt>
                <c:pt idx="42">
                  <c:v>6.7503321025131235E-2</c:v>
                </c:pt>
                <c:pt idx="43">
                  <c:v>-4.2529417855133755E-2</c:v>
                </c:pt>
                <c:pt idx="44">
                  <c:v>0.16619896680739554</c:v>
                </c:pt>
                <c:pt idx="45">
                  <c:v>1.9939563716646402E-2</c:v>
                </c:pt>
                <c:pt idx="46">
                  <c:v>3.2923224506333115E-2</c:v>
                </c:pt>
                <c:pt idx="47">
                  <c:v>3.8000104068354856E-2</c:v>
                </c:pt>
                <c:pt idx="48">
                  <c:v>5.5193917298242079E-2</c:v>
                </c:pt>
                <c:pt idx="49">
                  <c:v>0.10448775852748016</c:v>
                </c:pt>
                <c:pt idx="50">
                  <c:v>4.6950341033234366E-2</c:v>
                </c:pt>
                <c:pt idx="51">
                  <c:v>-5.1294956823990101E-2</c:v>
                </c:pt>
                <c:pt idx="52">
                  <c:v>-0.16184798101412501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E-4BD1-97B5-03BBAD146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9448800"/>
        <c:axId val="1085090752"/>
      </c:barChart>
      <c:valAx>
        <c:axId val="108509075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1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pl-PL"/>
          </a:p>
        </c:txPr>
        <c:crossAx val="209448800"/>
        <c:crosses val="autoZero"/>
        <c:crossBetween val="between"/>
        <c:majorUnit val="5.000000000000001E-2"/>
      </c:valAx>
      <c:dateAx>
        <c:axId val="20944880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1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pl-PL"/>
          </a:p>
        </c:txPr>
        <c:crossAx val="1085090752"/>
        <c:crosses val="autoZero"/>
        <c:auto val="1"/>
        <c:lblOffset val="100"/>
        <c:baseTimeUnit val="years"/>
        <c:majorUnit val="1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ANNUAL RETURN CANADIAN TREASURIES 10 YEAR MATURITY </a:t>
            </a:r>
            <a:b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</a:b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SOURCE: SWINKELS (2023) https://doi.org/10.25397/eur.8152748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916F-49F0-9C17-A829AEEF19B7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2-916F-49F0-9C17-A829AEEF19B7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916F-49F0-9C17-A829AEEF19B7}"/>
              </c:ext>
            </c:extLst>
          </c:dPt>
          <c:dPt>
            <c:idx val="12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916F-49F0-9C17-A829AEEF19B7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916F-49F0-9C17-A829AEEF19B7}"/>
              </c:ext>
            </c:extLst>
          </c:dPt>
          <c:dPt>
            <c:idx val="22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6-916F-49F0-9C17-A829AEEF19B7}"/>
              </c:ext>
            </c:extLst>
          </c:dPt>
          <c:dPt>
            <c:idx val="26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16F-49F0-9C17-A829AEEF19B7}"/>
              </c:ext>
            </c:extLst>
          </c:dPt>
          <c:dPt>
            <c:idx val="2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916F-49F0-9C17-A829AEEF19B7}"/>
              </c:ext>
            </c:extLst>
          </c:dPt>
          <c:dPt>
            <c:idx val="29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16F-49F0-9C17-A829AEEF19B7}"/>
              </c:ext>
            </c:extLst>
          </c:dPt>
          <c:dPt>
            <c:idx val="30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A-916F-49F0-9C17-A829AEEF19B7}"/>
              </c:ext>
            </c:extLst>
          </c:dPt>
          <c:dPt>
            <c:idx val="3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916F-49F0-9C17-A829AEEF19B7}"/>
              </c:ext>
            </c:extLst>
          </c:dPt>
          <c:dPt>
            <c:idx val="34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916F-49F0-9C17-A829AEEF19B7}"/>
              </c:ext>
            </c:extLst>
          </c:dPt>
          <c:dPt>
            <c:idx val="35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16F-49F0-9C17-A829AEEF19B7}"/>
              </c:ext>
            </c:extLst>
          </c:dPt>
          <c:cat>
            <c:numRef>
              <c:f>Canada_CA_1986!$F$4:$F$56</c:f>
              <c:numCache>
                <c:formatCode>[$-409]d\-mmm\-yyyy;@</c:formatCode>
                <c:ptCount val="53"/>
                <c:pt idx="0">
                  <c:v>32142</c:v>
                </c:pt>
                <c:pt idx="1">
                  <c:v>32508</c:v>
                </c:pt>
                <c:pt idx="2">
                  <c:v>32873</c:v>
                </c:pt>
                <c:pt idx="3">
                  <c:v>33238</c:v>
                </c:pt>
                <c:pt idx="4">
                  <c:v>33603</c:v>
                </c:pt>
                <c:pt idx="5">
                  <c:v>33969</c:v>
                </c:pt>
                <c:pt idx="6">
                  <c:v>34334</c:v>
                </c:pt>
                <c:pt idx="7">
                  <c:v>34699</c:v>
                </c:pt>
                <c:pt idx="8">
                  <c:v>35064</c:v>
                </c:pt>
                <c:pt idx="9">
                  <c:v>35430</c:v>
                </c:pt>
                <c:pt idx="10">
                  <c:v>35795</c:v>
                </c:pt>
                <c:pt idx="11">
                  <c:v>36160</c:v>
                </c:pt>
                <c:pt idx="12">
                  <c:v>36525</c:v>
                </c:pt>
                <c:pt idx="13">
                  <c:v>36891</c:v>
                </c:pt>
                <c:pt idx="14">
                  <c:v>37256</c:v>
                </c:pt>
                <c:pt idx="15">
                  <c:v>37621</c:v>
                </c:pt>
                <c:pt idx="16">
                  <c:v>37986</c:v>
                </c:pt>
                <c:pt idx="17">
                  <c:v>38352</c:v>
                </c:pt>
                <c:pt idx="18">
                  <c:v>38717</c:v>
                </c:pt>
                <c:pt idx="19">
                  <c:v>39082</c:v>
                </c:pt>
                <c:pt idx="20">
                  <c:v>39447</c:v>
                </c:pt>
                <c:pt idx="21">
                  <c:v>39813</c:v>
                </c:pt>
                <c:pt idx="22">
                  <c:v>40178</c:v>
                </c:pt>
                <c:pt idx="23">
                  <c:v>40543</c:v>
                </c:pt>
                <c:pt idx="24">
                  <c:v>40908</c:v>
                </c:pt>
                <c:pt idx="25">
                  <c:v>41274</c:v>
                </c:pt>
                <c:pt idx="26">
                  <c:v>41639</c:v>
                </c:pt>
                <c:pt idx="27">
                  <c:v>42004</c:v>
                </c:pt>
                <c:pt idx="28">
                  <c:v>42369</c:v>
                </c:pt>
                <c:pt idx="29">
                  <c:v>42735</c:v>
                </c:pt>
                <c:pt idx="30">
                  <c:v>43100</c:v>
                </c:pt>
                <c:pt idx="31">
                  <c:v>43465</c:v>
                </c:pt>
                <c:pt idx="32">
                  <c:v>43830</c:v>
                </c:pt>
                <c:pt idx="33">
                  <c:v>44196</c:v>
                </c:pt>
                <c:pt idx="34">
                  <c:v>44561</c:v>
                </c:pt>
                <c:pt idx="35">
                  <c:v>44926</c:v>
                </c:pt>
              </c:numCache>
            </c:numRef>
          </c:cat>
          <c:val>
            <c:numRef>
              <c:f>Canada_CA_1986!$H$4:$H$56</c:f>
              <c:numCache>
                <c:formatCode>0.00%</c:formatCode>
                <c:ptCount val="53"/>
                <c:pt idx="0">
                  <c:v>1.1975495271089986E-2</c:v>
                </c:pt>
                <c:pt idx="1">
                  <c:v>9.7322755447002862E-2</c:v>
                </c:pt>
                <c:pt idx="2">
                  <c:v>0.14766348541809315</c:v>
                </c:pt>
                <c:pt idx="3">
                  <c:v>4.878094770197805E-2</c:v>
                </c:pt>
                <c:pt idx="4">
                  <c:v>0.22313667003946125</c:v>
                </c:pt>
                <c:pt idx="5">
                  <c:v>0.10030418674785779</c:v>
                </c:pt>
                <c:pt idx="6">
                  <c:v>0.18607422803637697</c:v>
                </c:pt>
                <c:pt idx="7">
                  <c:v>-6.6203847228541002E-2</c:v>
                </c:pt>
                <c:pt idx="8">
                  <c:v>0.22188919214228808</c:v>
                </c:pt>
                <c:pt idx="9">
                  <c:v>0.12342884152773226</c:v>
                </c:pt>
                <c:pt idx="10">
                  <c:v>0.14407393720181427</c:v>
                </c:pt>
                <c:pt idx="11">
                  <c:v>0.11300667696803623</c:v>
                </c:pt>
                <c:pt idx="12">
                  <c:v>-4.512341043900403E-2</c:v>
                </c:pt>
                <c:pt idx="13">
                  <c:v>0.13058991278819598</c:v>
                </c:pt>
                <c:pt idx="14">
                  <c:v>4.7604282737150116E-2</c:v>
                </c:pt>
                <c:pt idx="15">
                  <c:v>9.9687891974332032E-2</c:v>
                </c:pt>
                <c:pt idx="16">
                  <c:v>6.1156572034114287E-2</c:v>
                </c:pt>
                <c:pt idx="17">
                  <c:v>8.2189000846702776E-2</c:v>
                </c:pt>
                <c:pt idx="18">
                  <c:v>7.6766409585551587E-2</c:v>
                </c:pt>
                <c:pt idx="19">
                  <c:v>3.2839775949199179E-2</c:v>
                </c:pt>
                <c:pt idx="20">
                  <c:v>4.9361748222885415E-2</c:v>
                </c:pt>
                <c:pt idx="21">
                  <c:v>0.13386533404929768</c:v>
                </c:pt>
                <c:pt idx="22">
                  <c:v>-4.2379841238822658E-2</c:v>
                </c:pt>
                <c:pt idx="23">
                  <c:v>8.2419213093827937E-2</c:v>
                </c:pt>
                <c:pt idx="24">
                  <c:v>0.14244666926829486</c:v>
                </c:pt>
                <c:pt idx="25">
                  <c:v>3.6799721539788832E-2</c:v>
                </c:pt>
                <c:pt idx="26">
                  <c:v>-6.3460800326938904E-2</c:v>
                </c:pt>
                <c:pt idx="27">
                  <c:v>0.11574550792469829</c:v>
                </c:pt>
                <c:pt idx="28">
                  <c:v>4.6049093523659712E-2</c:v>
                </c:pt>
                <c:pt idx="29">
                  <c:v>-1.5001814711752215E-2</c:v>
                </c:pt>
                <c:pt idx="30">
                  <c:v>-3.0497632953825349E-3</c:v>
                </c:pt>
                <c:pt idx="31">
                  <c:v>3.1622632089896019E-2</c:v>
                </c:pt>
                <c:pt idx="32">
                  <c:v>3.8986884482879347E-2</c:v>
                </c:pt>
                <c:pt idx="33">
                  <c:v>0.1042889300084322</c:v>
                </c:pt>
                <c:pt idx="34">
                  <c:v>-5.5895984989742575E-2</c:v>
                </c:pt>
                <c:pt idx="35">
                  <c:v>-0.12597440386417214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F-49F0-9C17-A829AEEF1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9446880"/>
        <c:axId val="209445920"/>
      </c:barChart>
      <c:valAx>
        <c:axId val="20944592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1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pl-PL"/>
          </a:p>
        </c:txPr>
        <c:crossAx val="209446880"/>
        <c:crosses val="autoZero"/>
        <c:crossBetween val="between"/>
        <c:majorUnit val="5.000000000000001E-2"/>
      </c:valAx>
      <c:dateAx>
        <c:axId val="20944688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1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pl-PL"/>
          </a:p>
        </c:txPr>
        <c:crossAx val="209445920"/>
        <c:crosses val="autoZero"/>
        <c:auto val="1"/>
        <c:lblOffset val="100"/>
        <c:baseTimeUnit val="years"/>
        <c:majorUnit val="1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pl-PL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ANNUAL RETURN NORWEGIAN TREASURIES 10 YEAR MATURITY </a:t>
            </a:r>
            <a:br>
              <a:rPr lang="pl-PL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</a:br>
            <a:r>
              <a:rPr lang="pl-PL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SOURCE: SWINKELS (2023) https://doi.org/10.25397/eur.8152748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F62-4D89-B904-8745DE36FC62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F62-4D89-B904-8745DE36FC62}"/>
              </c:ext>
            </c:extLst>
          </c:dPt>
          <c:dPt>
            <c:idx val="9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CF62-4D89-B904-8745DE36FC62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CF62-4D89-B904-8745DE36FC62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CF62-4D89-B904-8745DE36FC62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CF62-4D89-B904-8745DE36FC62}"/>
              </c:ext>
            </c:extLst>
          </c:dPt>
          <c:dPt>
            <c:idx val="17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CF62-4D89-B904-8745DE36FC62}"/>
              </c:ext>
            </c:extLst>
          </c:dPt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CF62-4D89-B904-8745DE36FC62}"/>
              </c:ext>
            </c:extLst>
          </c:dPt>
          <c:dPt>
            <c:idx val="2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CF62-4D89-B904-8745DE36FC62}"/>
              </c:ext>
            </c:extLst>
          </c:dPt>
          <c:dPt>
            <c:idx val="2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CF62-4D89-B904-8745DE36FC62}"/>
              </c:ext>
            </c:extLst>
          </c:dPt>
          <c:dPt>
            <c:idx val="28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CF62-4D89-B904-8745DE36FC62}"/>
              </c:ext>
            </c:extLst>
          </c:dPt>
          <c:dPt>
            <c:idx val="2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CF62-4D89-B904-8745DE36FC62}"/>
              </c:ext>
            </c:extLst>
          </c:dPt>
          <c:dPt>
            <c:idx val="3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CF62-4D89-B904-8745DE36FC62}"/>
              </c:ext>
            </c:extLst>
          </c:dPt>
          <c:dPt>
            <c:idx val="33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E-CF62-4D89-B904-8745DE36FC62}"/>
              </c:ext>
            </c:extLst>
          </c:dPt>
          <c:dPt>
            <c:idx val="3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CF62-4D89-B904-8745DE36FC62}"/>
              </c:ext>
            </c:extLst>
          </c:dPt>
          <c:dPt>
            <c:idx val="4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CF62-4D89-B904-8745DE36FC62}"/>
              </c:ext>
            </c:extLst>
          </c:dPt>
          <c:dPt>
            <c:idx val="47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CF62-4D89-B904-8745DE36FC62}"/>
              </c:ext>
            </c:extLst>
          </c:dPt>
          <c:dPt>
            <c:idx val="52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2-CF62-4D89-B904-8745DE36FC62}"/>
              </c:ext>
            </c:extLst>
          </c:dPt>
          <c:dPt>
            <c:idx val="55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CF62-4D89-B904-8745DE36FC62}"/>
              </c:ext>
            </c:extLst>
          </c:dPt>
          <c:dPt>
            <c:idx val="57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4-CF62-4D89-B904-8745DE36FC62}"/>
              </c:ext>
            </c:extLst>
          </c:dPt>
          <c:dPt>
            <c:idx val="59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CF62-4D89-B904-8745DE36FC62}"/>
              </c:ext>
            </c:extLst>
          </c:dPt>
          <c:dPt>
            <c:idx val="72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6-CF62-4D89-B904-8745DE36FC62}"/>
              </c:ext>
            </c:extLst>
          </c:dPt>
          <c:dPt>
            <c:idx val="77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7-CF62-4D89-B904-8745DE36FC62}"/>
              </c:ext>
            </c:extLst>
          </c:dPt>
          <c:dPt>
            <c:idx val="84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8-CF62-4D89-B904-8745DE36FC62}"/>
              </c:ext>
            </c:extLst>
          </c:dPt>
          <c:dPt>
            <c:idx val="9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9-CF62-4D89-B904-8745DE36FC62}"/>
              </c:ext>
            </c:extLst>
          </c:dPt>
          <c:dPt>
            <c:idx val="94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A-CF62-4D89-B904-8745DE36FC62}"/>
              </c:ext>
            </c:extLst>
          </c:dPt>
          <c:dPt>
            <c:idx val="99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B-CF62-4D89-B904-8745DE36FC62}"/>
              </c:ext>
            </c:extLst>
          </c:dPt>
          <c:dPt>
            <c:idx val="100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C-CF62-4D89-B904-8745DE36FC62}"/>
              </c:ext>
            </c:extLst>
          </c:dPt>
          <c:cat>
            <c:numRef>
              <c:f>Norway_NO_1921!$I$4:$I$104</c:f>
              <c:numCache>
                <c:formatCode>[$-409]d\-mmm\-yyyy;@</c:formatCode>
                <c:ptCount val="101"/>
                <c:pt idx="0">
                  <c:v>8401</c:v>
                </c:pt>
                <c:pt idx="1">
                  <c:v>8766</c:v>
                </c:pt>
                <c:pt idx="2">
                  <c:v>9132</c:v>
                </c:pt>
                <c:pt idx="3">
                  <c:v>9497</c:v>
                </c:pt>
                <c:pt idx="4">
                  <c:v>9862</c:v>
                </c:pt>
                <c:pt idx="5">
                  <c:v>10227</c:v>
                </c:pt>
                <c:pt idx="6">
                  <c:v>10593</c:v>
                </c:pt>
                <c:pt idx="7">
                  <c:v>10958</c:v>
                </c:pt>
                <c:pt idx="8">
                  <c:v>11323</c:v>
                </c:pt>
                <c:pt idx="9">
                  <c:v>11688</c:v>
                </c:pt>
                <c:pt idx="10">
                  <c:v>12054</c:v>
                </c:pt>
                <c:pt idx="11">
                  <c:v>12419</c:v>
                </c:pt>
                <c:pt idx="12">
                  <c:v>12784</c:v>
                </c:pt>
                <c:pt idx="13">
                  <c:v>13149</c:v>
                </c:pt>
                <c:pt idx="14">
                  <c:v>13515</c:v>
                </c:pt>
                <c:pt idx="15">
                  <c:v>13880</c:v>
                </c:pt>
                <c:pt idx="16">
                  <c:v>14245</c:v>
                </c:pt>
                <c:pt idx="17">
                  <c:v>14610</c:v>
                </c:pt>
                <c:pt idx="18">
                  <c:v>14976</c:v>
                </c:pt>
                <c:pt idx="19">
                  <c:v>15341</c:v>
                </c:pt>
                <c:pt idx="20">
                  <c:v>15706</c:v>
                </c:pt>
                <c:pt idx="21">
                  <c:v>16071</c:v>
                </c:pt>
                <c:pt idx="22">
                  <c:v>16437</c:v>
                </c:pt>
                <c:pt idx="23">
                  <c:v>16802</c:v>
                </c:pt>
                <c:pt idx="24">
                  <c:v>17167</c:v>
                </c:pt>
                <c:pt idx="25">
                  <c:v>17532</c:v>
                </c:pt>
                <c:pt idx="26">
                  <c:v>17898</c:v>
                </c:pt>
                <c:pt idx="27">
                  <c:v>18263</c:v>
                </c:pt>
                <c:pt idx="28">
                  <c:v>18628</c:v>
                </c:pt>
                <c:pt idx="29">
                  <c:v>18993</c:v>
                </c:pt>
                <c:pt idx="30">
                  <c:v>19359</c:v>
                </c:pt>
                <c:pt idx="31">
                  <c:v>19724</c:v>
                </c:pt>
                <c:pt idx="32">
                  <c:v>20089</c:v>
                </c:pt>
                <c:pt idx="33">
                  <c:v>20454</c:v>
                </c:pt>
                <c:pt idx="34">
                  <c:v>20820</c:v>
                </c:pt>
                <c:pt idx="35">
                  <c:v>21185</c:v>
                </c:pt>
                <c:pt idx="36">
                  <c:v>21550</c:v>
                </c:pt>
                <c:pt idx="37">
                  <c:v>21915</c:v>
                </c:pt>
                <c:pt idx="38">
                  <c:v>22281</c:v>
                </c:pt>
                <c:pt idx="39">
                  <c:v>22646</c:v>
                </c:pt>
                <c:pt idx="40">
                  <c:v>23011</c:v>
                </c:pt>
                <c:pt idx="41">
                  <c:v>23376</c:v>
                </c:pt>
                <c:pt idx="42">
                  <c:v>23742</c:v>
                </c:pt>
                <c:pt idx="43">
                  <c:v>24107</c:v>
                </c:pt>
                <c:pt idx="44">
                  <c:v>24472</c:v>
                </c:pt>
                <c:pt idx="45">
                  <c:v>24837</c:v>
                </c:pt>
                <c:pt idx="46">
                  <c:v>25203</c:v>
                </c:pt>
                <c:pt idx="47">
                  <c:v>25568</c:v>
                </c:pt>
                <c:pt idx="48">
                  <c:v>25933</c:v>
                </c:pt>
                <c:pt idx="49">
                  <c:v>26298</c:v>
                </c:pt>
                <c:pt idx="50">
                  <c:v>26664</c:v>
                </c:pt>
                <c:pt idx="51">
                  <c:v>27029</c:v>
                </c:pt>
                <c:pt idx="52">
                  <c:v>27394</c:v>
                </c:pt>
                <c:pt idx="53">
                  <c:v>27759</c:v>
                </c:pt>
                <c:pt idx="54">
                  <c:v>28125</c:v>
                </c:pt>
                <c:pt idx="55">
                  <c:v>28490</c:v>
                </c:pt>
                <c:pt idx="56">
                  <c:v>28855</c:v>
                </c:pt>
                <c:pt idx="57">
                  <c:v>29220</c:v>
                </c:pt>
                <c:pt idx="58">
                  <c:v>29586</c:v>
                </c:pt>
                <c:pt idx="59">
                  <c:v>29951</c:v>
                </c:pt>
                <c:pt idx="60">
                  <c:v>30316</c:v>
                </c:pt>
                <c:pt idx="61">
                  <c:v>30681</c:v>
                </c:pt>
                <c:pt idx="62">
                  <c:v>31047</c:v>
                </c:pt>
                <c:pt idx="63">
                  <c:v>31412</c:v>
                </c:pt>
                <c:pt idx="64">
                  <c:v>31777</c:v>
                </c:pt>
                <c:pt idx="65">
                  <c:v>32142</c:v>
                </c:pt>
                <c:pt idx="66">
                  <c:v>32508</c:v>
                </c:pt>
                <c:pt idx="67">
                  <c:v>32873</c:v>
                </c:pt>
                <c:pt idx="68">
                  <c:v>33238</c:v>
                </c:pt>
                <c:pt idx="69">
                  <c:v>33603</c:v>
                </c:pt>
                <c:pt idx="70">
                  <c:v>33969</c:v>
                </c:pt>
                <c:pt idx="71">
                  <c:v>34334</c:v>
                </c:pt>
                <c:pt idx="72">
                  <c:v>34699</c:v>
                </c:pt>
                <c:pt idx="73">
                  <c:v>35064</c:v>
                </c:pt>
                <c:pt idx="74">
                  <c:v>35430</c:v>
                </c:pt>
                <c:pt idx="75">
                  <c:v>35795</c:v>
                </c:pt>
                <c:pt idx="76">
                  <c:v>36160</c:v>
                </c:pt>
                <c:pt idx="77">
                  <c:v>36525</c:v>
                </c:pt>
                <c:pt idx="78">
                  <c:v>36891</c:v>
                </c:pt>
                <c:pt idx="79">
                  <c:v>37256</c:v>
                </c:pt>
                <c:pt idx="80">
                  <c:v>37621</c:v>
                </c:pt>
                <c:pt idx="81">
                  <c:v>37986</c:v>
                </c:pt>
                <c:pt idx="82">
                  <c:v>38352</c:v>
                </c:pt>
                <c:pt idx="83">
                  <c:v>38717</c:v>
                </c:pt>
                <c:pt idx="84">
                  <c:v>39082</c:v>
                </c:pt>
                <c:pt idx="85">
                  <c:v>39447</c:v>
                </c:pt>
                <c:pt idx="86">
                  <c:v>39813</c:v>
                </c:pt>
                <c:pt idx="87">
                  <c:v>40178</c:v>
                </c:pt>
                <c:pt idx="88">
                  <c:v>40543</c:v>
                </c:pt>
                <c:pt idx="89">
                  <c:v>40908</c:v>
                </c:pt>
                <c:pt idx="90">
                  <c:v>41274</c:v>
                </c:pt>
                <c:pt idx="91">
                  <c:v>41639</c:v>
                </c:pt>
                <c:pt idx="92">
                  <c:v>42004</c:v>
                </c:pt>
                <c:pt idx="93">
                  <c:v>42369</c:v>
                </c:pt>
                <c:pt idx="94">
                  <c:v>42735</c:v>
                </c:pt>
                <c:pt idx="95">
                  <c:v>43100</c:v>
                </c:pt>
                <c:pt idx="96">
                  <c:v>43465</c:v>
                </c:pt>
                <c:pt idx="97">
                  <c:v>43830</c:v>
                </c:pt>
                <c:pt idx="98">
                  <c:v>44196</c:v>
                </c:pt>
                <c:pt idx="99">
                  <c:v>44561</c:v>
                </c:pt>
                <c:pt idx="100">
                  <c:v>44926</c:v>
                </c:pt>
              </c:numCache>
            </c:numRef>
          </c:cat>
          <c:val>
            <c:numRef>
              <c:f>Norway_NO_1921!$K$4:$K$104</c:f>
              <c:numCache>
                <c:formatCode>0.00%</c:formatCode>
                <c:ptCount val="101"/>
                <c:pt idx="0">
                  <c:v>0.11485473446651562</c:v>
                </c:pt>
                <c:pt idx="1">
                  <c:v>7.9218773176326085E-3</c:v>
                </c:pt>
                <c:pt idx="2">
                  <c:v>4.2689547181876897E-2</c:v>
                </c:pt>
                <c:pt idx="3">
                  <c:v>9.1587308048036942E-2</c:v>
                </c:pt>
                <c:pt idx="4">
                  <c:v>9.5697690400392332E-2</c:v>
                </c:pt>
                <c:pt idx="5">
                  <c:v>1.5819339349739447E-2</c:v>
                </c:pt>
                <c:pt idx="6">
                  <c:v>8.4982603662099754E-2</c:v>
                </c:pt>
                <c:pt idx="7">
                  <c:v>5.8942532648012413E-2</c:v>
                </c:pt>
                <c:pt idx="8">
                  <c:v>9.9923671169538819E-2</c:v>
                </c:pt>
                <c:pt idx="9">
                  <c:v>-1.2243487103076878E-2</c:v>
                </c:pt>
                <c:pt idx="10">
                  <c:v>0.13102163711816628</c:v>
                </c:pt>
                <c:pt idx="11">
                  <c:v>2.1258602107806501E-2</c:v>
                </c:pt>
                <c:pt idx="12">
                  <c:v>0.12206052992887328</c:v>
                </c:pt>
                <c:pt idx="13">
                  <c:v>3.1000793005394822E-2</c:v>
                </c:pt>
                <c:pt idx="14">
                  <c:v>3.3992706537664397E-2</c:v>
                </c:pt>
                <c:pt idx="15">
                  <c:v>8.9647698899858019E-2</c:v>
                </c:pt>
                <c:pt idx="16">
                  <c:v>6.904967867387457E-2</c:v>
                </c:pt>
                <c:pt idx="17">
                  <c:v>-0.11836727539056702</c:v>
                </c:pt>
                <c:pt idx="18">
                  <c:v>0.15304542539183408</c:v>
                </c:pt>
                <c:pt idx="19">
                  <c:v>0.16523664352693523</c:v>
                </c:pt>
                <c:pt idx="20">
                  <c:v>2.3948501616936069E-2</c:v>
                </c:pt>
                <c:pt idx="21">
                  <c:v>5.7097298709263944E-2</c:v>
                </c:pt>
                <c:pt idx="22">
                  <c:v>2.2212803498125933E-2</c:v>
                </c:pt>
                <c:pt idx="23">
                  <c:v>7.6264900522120094E-2</c:v>
                </c:pt>
                <c:pt idx="24">
                  <c:v>5.0921826963748584E-2</c:v>
                </c:pt>
                <c:pt idx="25">
                  <c:v>2.0090086992131884E-2</c:v>
                </c:pt>
                <c:pt idx="26">
                  <c:v>3.4705402416478348E-2</c:v>
                </c:pt>
                <c:pt idx="27">
                  <c:v>2.1546563211505054E-2</c:v>
                </c:pt>
                <c:pt idx="28">
                  <c:v>-7.9294152708976329E-3</c:v>
                </c:pt>
                <c:pt idx="29">
                  <c:v>8.9644442952010461E-3</c:v>
                </c:pt>
                <c:pt idx="30">
                  <c:v>3.4731785695808925E-2</c:v>
                </c:pt>
                <c:pt idx="31">
                  <c:v>1.8173574610176324E-2</c:v>
                </c:pt>
                <c:pt idx="32">
                  <c:v>1.1429443077225931E-2</c:v>
                </c:pt>
                <c:pt idx="33">
                  <c:v>-7.2210471315275249E-2</c:v>
                </c:pt>
                <c:pt idx="34">
                  <c:v>4.3078000618779866E-2</c:v>
                </c:pt>
                <c:pt idx="35">
                  <c:v>1.6522072759266981E-2</c:v>
                </c:pt>
                <c:pt idx="36">
                  <c:v>6.1017085360003387E-2</c:v>
                </c:pt>
                <c:pt idx="37">
                  <c:v>5.4421097691507381E-2</c:v>
                </c:pt>
                <c:pt idx="38">
                  <c:v>4.5057175603730126E-2</c:v>
                </c:pt>
                <c:pt idx="39">
                  <c:v>3.0172985916465445E-2</c:v>
                </c:pt>
                <c:pt idx="40">
                  <c:v>5.3391279262798408E-2</c:v>
                </c:pt>
                <c:pt idx="41">
                  <c:v>6.6986265022227265E-2</c:v>
                </c:pt>
                <c:pt idx="42">
                  <c:v>3.942972555165758E-2</c:v>
                </c:pt>
                <c:pt idx="43">
                  <c:v>3.6677309356024868E-2</c:v>
                </c:pt>
                <c:pt idx="44">
                  <c:v>4.8192545112644369E-2</c:v>
                </c:pt>
                <c:pt idx="45">
                  <c:v>6.0759882387748432E-2</c:v>
                </c:pt>
                <c:pt idx="46">
                  <c:v>5.2486872601462675E-2</c:v>
                </c:pt>
                <c:pt idx="47">
                  <c:v>-4.2172355699230835E-2</c:v>
                </c:pt>
                <c:pt idx="48">
                  <c:v>5.8514654676438349E-2</c:v>
                </c:pt>
                <c:pt idx="49">
                  <c:v>5.2063737835101875E-2</c:v>
                </c:pt>
                <c:pt idx="50">
                  <c:v>7.5804749777828473E-2</c:v>
                </c:pt>
                <c:pt idx="51">
                  <c:v>4.2520039416340305E-2</c:v>
                </c:pt>
                <c:pt idx="52">
                  <c:v>-2.2286476979200054E-2</c:v>
                </c:pt>
                <c:pt idx="53">
                  <c:v>6.966256889127842E-2</c:v>
                </c:pt>
                <c:pt idx="54">
                  <c:v>8.30361765668437E-2</c:v>
                </c:pt>
                <c:pt idx="55">
                  <c:v>-8.5118941825269578E-3</c:v>
                </c:pt>
                <c:pt idx="56">
                  <c:v>9.6555966449033193E-2</c:v>
                </c:pt>
                <c:pt idx="57">
                  <c:v>-4.2586068354711348E-2</c:v>
                </c:pt>
                <c:pt idx="58">
                  <c:v>9.744769297508471E-2</c:v>
                </c:pt>
                <c:pt idx="59">
                  <c:v>-5.1399410528347844E-2</c:v>
                </c:pt>
                <c:pt idx="60">
                  <c:v>0.15799324442013352</c:v>
                </c:pt>
                <c:pt idx="61">
                  <c:v>0.20394887921966598</c:v>
                </c:pt>
                <c:pt idx="62">
                  <c:v>0.15334407184897625</c:v>
                </c:pt>
                <c:pt idx="63">
                  <c:v>7.6334984323792821E-2</c:v>
                </c:pt>
                <c:pt idx="64">
                  <c:v>0.14678673686018406</c:v>
                </c:pt>
                <c:pt idx="65">
                  <c:v>0.15946592524483028</c:v>
                </c:pt>
                <c:pt idx="66">
                  <c:v>0.22953130936950439</c:v>
                </c:pt>
                <c:pt idx="67">
                  <c:v>0.15878008822869738</c:v>
                </c:pt>
                <c:pt idx="68">
                  <c:v>0.13237893160093206</c:v>
                </c:pt>
                <c:pt idx="69">
                  <c:v>0.16508130687723543</c:v>
                </c:pt>
                <c:pt idx="70">
                  <c:v>0.13975422695173534</c:v>
                </c:pt>
                <c:pt idx="71">
                  <c:v>0.37315037938941953</c:v>
                </c:pt>
                <c:pt idx="72">
                  <c:v>-9.570845535846173E-2</c:v>
                </c:pt>
                <c:pt idx="73">
                  <c:v>0.20392076479143317</c:v>
                </c:pt>
                <c:pt idx="74">
                  <c:v>8.321056707852148E-2</c:v>
                </c:pt>
                <c:pt idx="75">
                  <c:v>0.11907282238358796</c:v>
                </c:pt>
                <c:pt idx="76">
                  <c:v>6.8342876201874292E-2</c:v>
                </c:pt>
                <c:pt idx="77">
                  <c:v>-8.7052509373727327E-3</c:v>
                </c:pt>
                <c:pt idx="78">
                  <c:v>7.795543933182425E-2</c:v>
                </c:pt>
                <c:pt idx="79">
                  <c:v>3.6509032172423295E-2</c:v>
                </c:pt>
                <c:pt idx="80">
                  <c:v>0.10683919735056135</c:v>
                </c:pt>
                <c:pt idx="81">
                  <c:v>0.15099948928013873</c:v>
                </c:pt>
                <c:pt idx="82">
                  <c:v>9.5703510600615438E-2</c:v>
                </c:pt>
                <c:pt idx="83">
                  <c:v>6.8617362753698341E-2</c:v>
                </c:pt>
                <c:pt idx="84">
                  <c:v>-1.5762913977401927E-2</c:v>
                </c:pt>
                <c:pt idx="85">
                  <c:v>1.9719406869315614E-2</c:v>
                </c:pt>
                <c:pt idx="86">
                  <c:v>0.12032595103753163</c:v>
                </c:pt>
                <c:pt idx="87">
                  <c:v>1.1611187062739781E-2</c:v>
                </c:pt>
                <c:pt idx="88">
                  <c:v>7.534508243819249E-2</c:v>
                </c:pt>
                <c:pt idx="89">
                  <c:v>0.14893986072226806</c:v>
                </c:pt>
                <c:pt idx="90">
                  <c:v>5.4795506461112309E-2</c:v>
                </c:pt>
                <c:pt idx="91">
                  <c:v>-6.1342046362358071E-2</c:v>
                </c:pt>
                <c:pt idx="92">
                  <c:v>0.16270223752048496</c:v>
                </c:pt>
                <c:pt idx="93">
                  <c:v>2.1431460839781202E-2</c:v>
                </c:pt>
                <c:pt idx="94">
                  <c:v>-2.209476123654075E-3</c:v>
                </c:pt>
                <c:pt idx="95">
                  <c:v>2.1084413743113206E-2</c:v>
                </c:pt>
                <c:pt idx="96">
                  <c:v>5.5418363763302114E-3</c:v>
                </c:pt>
                <c:pt idx="97">
                  <c:v>3.7123539748584733E-2</c:v>
                </c:pt>
                <c:pt idx="98">
                  <c:v>6.4429937790841052E-2</c:v>
                </c:pt>
                <c:pt idx="99">
                  <c:v>-5.4651114676339096E-2</c:v>
                </c:pt>
                <c:pt idx="100">
                  <c:v>-9.9243258647580657E-2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2-4D89-B904-8745DE36F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4966880"/>
        <c:axId val="204969280"/>
      </c:barChart>
      <c:valAx>
        <c:axId val="20496928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1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pl-PL"/>
          </a:p>
        </c:txPr>
        <c:crossAx val="204966880"/>
        <c:crosses val="autoZero"/>
        <c:crossBetween val="between"/>
        <c:majorUnit val="5.000000000000001E-2"/>
      </c:valAx>
      <c:dateAx>
        <c:axId val="20496688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1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pl-PL"/>
          </a:p>
        </c:txPr>
        <c:crossAx val="204969280"/>
        <c:crosses val="autoZero"/>
        <c:auto val="1"/>
        <c:lblOffset val="100"/>
        <c:baseTimeUnit val="years"/>
        <c:majorUnit val="3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pl-PL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ANNUAL RETURN SWEDISH TREASURIES 10 YEAR MATURITY </a:t>
            </a:r>
            <a:br>
              <a:rPr lang="pl-PL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</a:br>
            <a:r>
              <a:rPr lang="pl-PL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SOURCE: SWINKELS (2023) https://doi.org/10.25397/eur.8152748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7C92-4B90-98F5-E89F287D996E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7C92-4B90-98F5-E89F287D996E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7C92-4B90-98F5-E89F287D996E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7C92-4B90-98F5-E89F287D996E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7C92-4B90-98F5-E89F287D996E}"/>
              </c:ext>
            </c:extLst>
          </c:dPt>
          <c:dPt>
            <c:idx val="1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6-7C92-4B90-98F5-E89F287D996E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7C92-4B90-98F5-E89F287D996E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7C92-4B90-98F5-E89F287D996E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7C92-4B90-98F5-E89F287D996E}"/>
              </c:ext>
            </c:extLst>
          </c:dPt>
          <c:dPt>
            <c:idx val="19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A-7C92-4B90-98F5-E89F287D996E}"/>
              </c:ext>
            </c:extLst>
          </c:dPt>
          <c:dPt>
            <c:idx val="2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7C92-4B90-98F5-E89F287D996E}"/>
              </c:ext>
            </c:extLst>
          </c:dPt>
          <c:dPt>
            <c:idx val="2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7C92-4B90-98F5-E89F287D996E}"/>
              </c:ext>
            </c:extLst>
          </c:dPt>
          <c:dPt>
            <c:idx val="2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7C92-4B90-98F5-E89F287D996E}"/>
              </c:ext>
            </c:extLst>
          </c:dPt>
          <c:dPt>
            <c:idx val="2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7C92-4B90-98F5-E89F287D996E}"/>
              </c:ext>
            </c:extLst>
          </c:dPt>
          <c:dPt>
            <c:idx val="3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7C92-4B90-98F5-E89F287D996E}"/>
              </c:ext>
            </c:extLst>
          </c:dPt>
          <c:dPt>
            <c:idx val="3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7C92-4B90-98F5-E89F287D996E}"/>
              </c:ext>
            </c:extLst>
          </c:dPt>
          <c:dPt>
            <c:idx val="3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7C92-4B90-98F5-E89F287D996E}"/>
              </c:ext>
            </c:extLst>
          </c:dPt>
          <c:dPt>
            <c:idx val="4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7C92-4B90-98F5-E89F287D996E}"/>
              </c:ext>
            </c:extLst>
          </c:dPt>
          <c:dPt>
            <c:idx val="4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7C92-4B90-98F5-E89F287D996E}"/>
              </c:ext>
            </c:extLst>
          </c:dPt>
          <c:dPt>
            <c:idx val="49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4-7C92-4B90-98F5-E89F287D996E}"/>
              </c:ext>
            </c:extLst>
          </c:dPt>
          <c:dPt>
            <c:idx val="5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7C92-4B90-98F5-E89F287D996E}"/>
              </c:ext>
            </c:extLst>
          </c:dPt>
          <c:dPt>
            <c:idx val="5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7C92-4B90-98F5-E89F287D996E}"/>
              </c:ext>
            </c:extLst>
          </c:dPt>
          <c:dPt>
            <c:idx val="5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7C92-4B90-98F5-E89F287D996E}"/>
              </c:ext>
            </c:extLst>
          </c:dPt>
          <c:dPt>
            <c:idx val="5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7C92-4B90-98F5-E89F287D996E}"/>
              </c:ext>
            </c:extLst>
          </c:dPt>
          <c:dPt>
            <c:idx val="69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9-7C92-4B90-98F5-E89F287D996E}"/>
              </c:ext>
            </c:extLst>
          </c:dPt>
          <c:dPt>
            <c:idx val="7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7C92-4B90-98F5-E89F287D996E}"/>
              </c:ext>
            </c:extLst>
          </c:dPt>
          <c:dPt>
            <c:idx val="74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B-7C92-4B90-98F5-E89F287D996E}"/>
              </c:ext>
            </c:extLst>
          </c:dPt>
          <c:dPt>
            <c:idx val="7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7C92-4B90-98F5-E89F287D996E}"/>
              </c:ext>
            </c:extLst>
          </c:dPt>
          <c:dPt>
            <c:idx val="79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D-7C92-4B90-98F5-E89F287D996E}"/>
              </c:ext>
            </c:extLst>
          </c:dPt>
          <c:dPt>
            <c:idx val="8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7C92-4B90-98F5-E89F287D996E}"/>
              </c:ext>
            </c:extLst>
          </c:dPt>
          <c:dPt>
            <c:idx val="86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F-7C92-4B90-98F5-E89F287D996E}"/>
              </c:ext>
            </c:extLst>
          </c:dPt>
          <c:dPt>
            <c:idx val="87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0-7C92-4B90-98F5-E89F287D996E}"/>
              </c:ext>
            </c:extLst>
          </c:dPt>
          <c:dPt>
            <c:idx val="89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1-7C92-4B90-98F5-E89F287D996E}"/>
              </c:ext>
            </c:extLst>
          </c:dPt>
          <c:dPt>
            <c:idx val="9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2-7C92-4B90-98F5-E89F287D996E}"/>
              </c:ext>
            </c:extLst>
          </c:dPt>
          <c:dPt>
            <c:idx val="93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3-7C92-4B90-98F5-E89F287D996E}"/>
              </c:ext>
            </c:extLst>
          </c:dPt>
          <c:dPt>
            <c:idx val="9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4-7C92-4B90-98F5-E89F287D996E}"/>
              </c:ext>
            </c:extLst>
          </c:dPt>
          <c:dPt>
            <c:idx val="97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5-7C92-4B90-98F5-E89F287D996E}"/>
              </c:ext>
            </c:extLst>
          </c:dPt>
          <c:dPt>
            <c:idx val="10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6-7C92-4B90-98F5-E89F287D996E}"/>
              </c:ext>
            </c:extLst>
          </c:dPt>
          <c:dPt>
            <c:idx val="102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7-7C92-4B90-98F5-E89F287D996E}"/>
              </c:ext>
            </c:extLst>
          </c:dPt>
          <c:cat>
            <c:numRef>
              <c:f>Sweden_SE_1920!$H$4:$H$106</c:f>
              <c:numCache>
                <c:formatCode>[$-409]d\-mmm\-yyyy;@</c:formatCode>
                <c:ptCount val="103"/>
                <c:pt idx="0">
                  <c:v>7671</c:v>
                </c:pt>
                <c:pt idx="1">
                  <c:v>8036</c:v>
                </c:pt>
                <c:pt idx="2">
                  <c:v>8401</c:v>
                </c:pt>
                <c:pt idx="3">
                  <c:v>8766</c:v>
                </c:pt>
                <c:pt idx="4">
                  <c:v>9132</c:v>
                </c:pt>
                <c:pt idx="5">
                  <c:v>9497</c:v>
                </c:pt>
                <c:pt idx="6">
                  <c:v>9862</c:v>
                </c:pt>
                <c:pt idx="7">
                  <c:v>10227</c:v>
                </c:pt>
                <c:pt idx="8">
                  <c:v>10593</c:v>
                </c:pt>
                <c:pt idx="9">
                  <c:v>10958</c:v>
                </c:pt>
                <c:pt idx="10">
                  <c:v>11323</c:v>
                </c:pt>
                <c:pt idx="11">
                  <c:v>11688</c:v>
                </c:pt>
                <c:pt idx="12">
                  <c:v>12054</c:v>
                </c:pt>
                <c:pt idx="13">
                  <c:v>12419</c:v>
                </c:pt>
                <c:pt idx="14">
                  <c:v>12784</c:v>
                </c:pt>
                <c:pt idx="15">
                  <c:v>13149</c:v>
                </c:pt>
                <c:pt idx="16">
                  <c:v>13515</c:v>
                </c:pt>
                <c:pt idx="17">
                  <c:v>13880</c:v>
                </c:pt>
                <c:pt idx="18">
                  <c:v>14245</c:v>
                </c:pt>
                <c:pt idx="19">
                  <c:v>14610</c:v>
                </c:pt>
                <c:pt idx="20">
                  <c:v>14976</c:v>
                </c:pt>
                <c:pt idx="21">
                  <c:v>15341</c:v>
                </c:pt>
                <c:pt idx="22">
                  <c:v>15706</c:v>
                </c:pt>
                <c:pt idx="23">
                  <c:v>16071</c:v>
                </c:pt>
                <c:pt idx="24">
                  <c:v>16437</c:v>
                </c:pt>
                <c:pt idx="25">
                  <c:v>16802</c:v>
                </c:pt>
                <c:pt idx="26">
                  <c:v>17167</c:v>
                </c:pt>
                <c:pt idx="27">
                  <c:v>17532</c:v>
                </c:pt>
                <c:pt idx="28">
                  <c:v>17898</c:v>
                </c:pt>
                <c:pt idx="29">
                  <c:v>18263</c:v>
                </c:pt>
                <c:pt idx="30">
                  <c:v>18628</c:v>
                </c:pt>
                <c:pt idx="31">
                  <c:v>18993</c:v>
                </c:pt>
                <c:pt idx="32">
                  <c:v>19359</c:v>
                </c:pt>
                <c:pt idx="33">
                  <c:v>19724</c:v>
                </c:pt>
                <c:pt idx="34">
                  <c:v>20089</c:v>
                </c:pt>
                <c:pt idx="35">
                  <c:v>20454</c:v>
                </c:pt>
                <c:pt idx="36">
                  <c:v>20820</c:v>
                </c:pt>
                <c:pt idx="37">
                  <c:v>21185</c:v>
                </c:pt>
                <c:pt idx="38">
                  <c:v>21550</c:v>
                </c:pt>
                <c:pt idx="39">
                  <c:v>21915</c:v>
                </c:pt>
                <c:pt idx="40">
                  <c:v>22281</c:v>
                </c:pt>
                <c:pt idx="41">
                  <c:v>22646</c:v>
                </c:pt>
                <c:pt idx="42">
                  <c:v>23011</c:v>
                </c:pt>
                <c:pt idx="43">
                  <c:v>23376</c:v>
                </c:pt>
                <c:pt idx="44">
                  <c:v>23742</c:v>
                </c:pt>
                <c:pt idx="45">
                  <c:v>24107</c:v>
                </c:pt>
                <c:pt idx="46">
                  <c:v>24472</c:v>
                </c:pt>
                <c:pt idx="47">
                  <c:v>24837</c:v>
                </c:pt>
                <c:pt idx="48">
                  <c:v>25203</c:v>
                </c:pt>
                <c:pt idx="49">
                  <c:v>25568</c:v>
                </c:pt>
                <c:pt idx="50">
                  <c:v>25933</c:v>
                </c:pt>
                <c:pt idx="51">
                  <c:v>26298</c:v>
                </c:pt>
                <c:pt idx="52">
                  <c:v>26664</c:v>
                </c:pt>
                <c:pt idx="53">
                  <c:v>27029</c:v>
                </c:pt>
                <c:pt idx="54">
                  <c:v>27394</c:v>
                </c:pt>
                <c:pt idx="55">
                  <c:v>27759</c:v>
                </c:pt>
                <c:pt idx="56">
                  <c:v>28125</c:v>
                </c:pt>
                <c:pt idx="57">
                  <c:v>28490</c:v>
                </c:pt>
                <c:pt idx="58">
                  <c:v>28855</c:v>
                </c:pt>
                <c:pt idx="59">
                  <c:v>29220</c:v>
                </c:pt>
                <c:pt idx="60">
                  <c:v>29586</c:v>
                </c:pt>
                <c:pt idx="61">
                  <c:v>29951</c:v>
                </c:pt>
                <c:pt idx="62">
                  <c:v>30316</c:v>
                </c:pt>
                <c:pt idx="63">
                  <c:v>30681</c:v>
                </c:pt>
                <c:pt idx="64">
                  <c:v>31047</c:v>
                </c:pt>
                <c:pt idx="65">
                  <c:v>31412</c:v>
                </c:pt>
                <c:pt idx="66">
                  <c:v>31777</c:v>
                </c:pt>
                <c:pt idx="67">
                  <c:v>32142</c:v>
                </c:pt>
                <c:pt idx="68">
                  <c:v>32508</c:v>
                </c:pt>
                <c:pt idx="69">
                  <c:v>32873</c:v>
                </c:pt>
                <c:pt idx="70">
                  <c:v>33238</c:v>
                </c:pt>
                <c:pt idx="71">
                  <c:v>33603</c:v>
                </c:pt>
                <c:pt idx="72">
                  <c:v>33969</c:v>
                </c:pt>
                <c:pt idx="73">
                  <c:v>34334</c:v>
                </c:pt>
                <c:pt idx="74">
                  <c:v>34699</c:v>
                </c:pt>
                <c:pt idx="75">
                  <c:v>35064</c:v>
                </c:pt>
                <c:pt idx="76">
                  <c:v>35430</c:v>
                </c:pt>
                <c:pt idx="77">
                  <c:v>35795</c:v>
                </c:pt>
                <c:pt idx="78">
                  <c:v>36160</c:v>
                </c:pt>
                <c:pt idx="79">
                  <c:v>36525</c:v>
                </c:pt>
                <c:pt idx="80">
                  <c:v>36891</c:v>
                </c:pt>
                <c:pt idx="81">
                  <c:v>37256</c:v>
                </c:pt>
                <c:pt idx="82">
                  <c:v>37621</c:v>
                </c:pt>
                <c:pt idx="83">
                  <c:v>37986</c:v>
                </c:pt>
                <c:pt idx="84">
                  <c:v>38352</c:v>
                </c:pt>
                <c:pt idx="85">
                  <c:v>38717</c:v>
                </c:pt>
                <c:pt idx="86">
                  <c:v>39082</c:v>
                </c:pt>
                <c:pt idx="87">
                  <c:v>39447</c:v>
                </c:pt>
                <c:pt idx="88">
                  <c:v>39813</c:v>
                </c:pt>
                <c:pt idx="89">
                  <c:v>40178</c:v>
                </c:pt>
                <c:pt idx="90">
                  <c:v>40543</c:v>
                </c:pt>
                <c:pt idx="91">
                  <c:v>40908</c:v>
                </c:pt>
                <c:pt idx="92">
                  <c:v>41274</c:v>
                </c:pt>
                <c:pt idx="93">
                  <c:v>41639</c:v>
                </c:pt>
                <c:pt idx="94">
                  <c:v>42004</c:v>
                </c:pt>
                <c:pt idx="95">
                  <c:v>42369</c:v>
                </c:pt>
                <c:pt idx="96">
                  <c:v>42735</c:v>
                </c:pt>
                <c:pt idx="97">
                  <c:v>43100</c:v>
                </c:pt>
                <c:pt idx="98">
                  <c:v>43465</c:v>
                </c:pt>
                <c:pt idx="99">
                  <c:v>43830</c:v>
                </c:pt>
                <c:pt idx="100">
                  <c:v>44196</c:v>
                </c:pt>
                <c:pt idx="101">
                  <c:v>44561</c:v>
                </c:pt>
                <c:pt idx="102">
                  <c:v>44926</c:v>
                </c:pt>
              </c:numCache>
            </c:numRef>
          </c:cat>
          <c:val>
            <c:numRef>
              <c:f>Sweden_SE_1920!$J$4:$J$106</c:f>
              <c:numCache>
                <c:formatCode>0.00%</c:formatCode>
                <c:ptCount val="103"/>
                <c:pt idx="0">
                  <c:v>-1.627194790959352E-2</c:v>
                </c:pt>
                <c:pt idx="1">
                  <c:v>0.14335603232892802</c:v>
                </c:pt>
                <c:pt idx="2">
                  <c:v>0.10781614355860203</c:v>
                </c:pt>
                <c:pt idx="3">
                  <c:v>4.3733148947688205E-2</c:v>
                </c:pt>
                <c:pt idx="4">
                  <c:v>3.6094128042551077E-2</c:v>
                </c:pt>
                <c:pt idx="5">
                  <c:v>6.7406961544902666E-2</c:v>
                </c:pt>
                <c:pt idx="6">
                  <c:v>5.1963273365141172E-2</c:v>
                </c:pt>
                <c:pt idx="7">
                  <c:v>5.9183904683783872E-2</c:v>
                </c:pt>
                <c:pt idx="8">
                  <c:v>4.1342739103753745E-2</c:v>
                </c:pt>
                <c:pt idx="9">
                  <c:v>6.2463234997869987E-2</c:v>
                </c:pt>
                <c:pt idx="10">
                  <c:v>7.2329951605363707E-2</c:v>
                </c:pt>
                <c:pt idx="11">
                  <c:v>-1.3246291417963962E-2</c:v>
                </c:pt>
                <c:pt idx="12">
                  <c:v>0.11205267340214697</c:v>
                </c:pt>
                <c:pt idx="13">
                  <c:v>6.6875388693460325E-2</c:v>
                </c:pt>
                <c:pt idx="14">
                  <c:v>9.8050862992744126E-2</c:v>
                </c:pt>
                <c:pt idx="15">
                  <c:v>5.4397627631033174E-3</c:v>
                </c:pt>
                <c:pt idx="16">
                  <c:v>5.7444017756539623E-2</c:v>
                </c:pt>
                <c:pt idx="17">
                  <c:v>3.5241153712311624E-2</c:v>
                </c:pt>
                <c:pt idx="18">
                  <c:v>7.0493560762975749E-2</c:v>
                </c:pt>
                <c:pt idx="19">
                  <c:v>-7.8583108323706519E-2</c:v>
                </c:pt>
                <c:pt idx="20">
                  <c:v>4.7280491977942818E-2</c:v>
                </c:pt>
                <c:pt idx="21">
                  <c:v>7.3340303098223369E-2</c:v>
                </c:pt>
                <c:pt idx="22">
                  <c:v>3.1055453553083368E-2</c:v>
                </c:pt>
                <c:pt idx="23">
                  <c:v>2.8867719281196358E-2</c:v>
                </c:pt>
                <c:pt idx="24">
                  <c:v>3.7664882707014735E-2</c:v>
                </c:pt>
                <c:pt idx="25">
                  <c:v>5.1224681463798882E-2</c:v>
                </c:pt>
                <c:pt idx="26">
                  <c:v>2.965174302920448E-2</c:v>
                </c:pt>
                <c:pt idx="27">
                  <c:v>2.8889721581778049E-2</c:v>
                </c:pt>
                <c:pt idx="28">
                  <c:v>2.6808624081909427E-2</c:v>
                </c:pt>
                <c:pt idx="29">
                  <c:v>3.6785138450973864E-2</c:v>
                </c:pt>
                <c:pt idx="30">
                  <c:v>5.4810912978626725E-3</c:v>
                </c:pt>
                <c:pt idx="31">
                  <c:v>4.3344761203525151E-2</c:v>
                </c:pt>
                <c:pt idx="32">
                  <c:v>2.4583842674624767E-2</c:v>
                </c:pt>
                <c:pt idx="33">
                  <c:v>4.1147965302943623E-2</c:v>
                </c:pt>
                <c:pt idx="34">
                  <c:v>1.8987714870669192E-2</c:v>
                </c:pt>
                <c:pt idx="35">
                  <c:v>5.0454021642176716E-3</c:v>
                </c:pt>
                <c:pt idx="36">
                  <c:v>1.2782465218874606E-2</c:v>
                </c:pt>
                <c:pt idx="37">
                  <c:v>9.7486804082667078E-3</c:v>
                </c:pt>
                <c:pt idx="38">
                  <c:v>6.0246304256938998E-2</c:v>
                </c:pt>
                <c:pt idx="39">
                  <c:v>2.9495606019150689E-2</c:v>
                </c:pt>
                <c:pt idx="40">
                  <c:v>4.6581650290119958E-2</c:v>
                </c:pt>
                <c:pt idx="41">
                  <c:v>3.7344780229779939E-2</c:v>
                </c:pt>
                <c:pt idx="42">
                  <c:v>2.7119924053115252E-2</c:v>
                </c:pt>
                <c:pt idx="43">
                  <c:v>1.8772327033658387E-2</c:v>
                </c:pt>
                <c:pt idx="44">
                  <c:v>6.6806517124589071E-3</c:v>
                </c:pt>
                <c:pt idx="45">
                  <c:v>2.4013177091549265E-2</c:v>
                </c:pt>
                <c:pt idx="46">
                  <c:v>6.9907837933180117E-2</c:v>
                </c:pt>
                <c:pt idx="47">
                  <c:v>2.7269246636828059E-2</c:v>
                </c:pt>
                <c:pt idx="48">
                  <c:v>0.11301338743910905</c:v>
                </c:pt>
                <c:pt idx="49">
                  <c:v>-8.4914655325395438E-3</c:v>
                </c:pt>
                <c:pt idx="50">
                  <c:v>7.2664342549372263E-2</c:v>
                </c:pt>
                <c:pt idx="51">
                  <c:v>8.8441986325082045E-2</c:v>
                </c:pt>
                <c:pt idx="52">
                  <c:v>6.0389046059209583E-2</c:v>
                </c:pt>
                <c:pt idx="53">
                  <c:v>7.4141867928696481E-2</c:v>
                </c:pt>
                <c:pt idx="54">
                  <c:v>2.2553387301888606E-2</c:v>
                </c:pt>
                <c:pt idx="55">
                  <c:v>2.2639981864117642E-2</c:v>
                </c:pt>
                <c:pt idx="56">
                  <c:v>6.4926301077137483E-2</c:v>
                </c:pt>
                <c:pt idx="57">
                  <c:v>8.5968185558898513E-2</c:v>
                </c:pt>
                <c:pt idx="58">
                  <c:v>8.8482318871692334E-2</c:v>
                </c:pt>
                <c:pt idx="59">
                  <c:v>5.2448591595491534E-2</c:v>
                </c:pt>
                <c:pt idx="60">
                  <c:v>1.7777675845910279E-2</c:v>
                </c:pt>
                <c:pt idx="61">
                  <c:v>0.1305987010333054</c:v>
                </c:pt>
                <c:pt idx="62">
                  <c:v>0.12502846697750547</c:v>
                </c:pt>
                <c:pt idx="63">
                  <c:v>0.16706126363814411</c:v>
                </c:pt>
                <c:pt idx="64">
                  <c:v>0.14368932061021567</c:v>
                </c:pt>
                <c:pt idx="65">
                  <c:v>0.11695038013143444</c:v>
                </c:pt>
                <c:pt idx="66">
                  <c:v>0.24369188946296605</c:v>
                </c:pt>
                <c:pt idx="67">
                  <c:v>5.1448575689522436E-2</c:v>
                </c:pt>
                <c:pt idx="68">
                  <c:v>0.17948591522927115</c:v>
                </c:pt>
                <c:pt idx="69">
                  <c:v>-4.4138163961484622E-3</c:v>
                </c:pt>
                <c:pt idx="70">
                  <c:v>0.17664071910832124</c:v>
                </c:pt>
                <c:pt idx="71">
                  <c:v>0.27310439234895845</c:v>
                </c:pt>
                <c:pt idx="72">
                  <c:v>0.10955551404842323</c:v>
                </c:pt>
                <c:pt idx="73">
                  <c:v>0.31094763652318225</c:v>
                </c:pt>
                <c:pt idx="74">
                  <c:v>-0.14155870611076982</c:v>
                </c:pt>
                <c:pt idx="75">
                  <c:v>0.28316710384652266</c:v>
                </c:pt>
                <c:pt idx="76">
                  <c:v>0.21881853327102774</c:v>
                </c:pt>
                <c:pt idx="77">
                  <c:v>0.12601686088476072</c:v>
                </c:pt>
                <c:pt idx="78">
                  <c:v>0.20747313539425116</c:v>
                </c:pt>
                <c:pt idx="79">
                  <c:v>-6.9109337784992286E-2</c:v>
                </c:pt>
                <c:pt idx="80">
                  <c:v>0.12714830866220472</c:v>
                </c:pt>
                <c:pt idx="81">
                  <c:v>1.2486627090857239E-2</c:v>
                </c:pt>
                <c:pt idx="82">
                  <c:v>0.10748400737815889</c:v>
                </c:pt>
                <c:pt idx="83">
                  <c:v>4.0672225692096609E-2</c:v>
                </c:pt>
                <c:pt idx="84">
                  <c:v>0.10979614878727051</c:v>
                </c:pt>
                <c:pt idx="85">
                  <c:v>9.4331405949368952E-2</c:v>
                </c:pt>
                <c:pt idx="86">
                  <c:v>-2.5128571960160162E-3</c:v>
                </c:pt>
                <c:pt idx="87">
                  <c:v>-2.6222745790495106E-3</c:v>
                </c:pt>
                <c:pt idx="88">
                  <c:v>0.21879778962656826</c:v>
                </c:pt>
                <c:pt idx="89">
                  <c:v>-4.3213804816857215E-2</c:v>
                </c:pt>
                <c:pt idx="90">
                  <c:v>3.0095517183525988E-2</c:v>
                </c:pt>
                <c:pt idx="91">
                  <c:v>0.18638697973570295</c:v>
                </c:pt>
                <c:pt idx="92">
                  <c:v>2.2730375559589122E-2</c:v>
                </c:pt>
                <c:pt idx="93">
                  <c:v>-6.6801837407999276E-2</c:v>
                </c:pt>
                <c:pt idx="94">
                  <c:v>0.1747741350394536</c:v>
                </c:pt>
                <c:pt idx="95">
                  <c:v>6.9613473726781727E-4</c:v>
                </c:pt>
                <c:pt idx="96">
                  <c:v>4.7827277961044246E-2</c:v>
                </c:pt>
                <c:pt idx="97">
                  <c:v>-1.602014868231505E-2</c:v>
                </c:pt>
                <c:pt idx="98">
                  <c:v>3.699676701436827E-2</c:v>
                </c:pt>
                <c:pt idx="99">
                  <c:v>3.1138337465487442E-2</c:v>
                </c:pt>
                <c:pt idx="100">
                  <c:v>1.1581098967918591E-2</c:v>
                </c:pt>
                <c:pt idx="101">
                  <c:v>-1.8245384490764183E-2</c:v>
                </c:pt>
                <c:pt idx="102">
                  <c:v>-0.17722117642787205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2-4B90-98F5-E89F287D9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4968800"/>
        <c:axId val="204965920"/>
      </c:barChart>
      <c:valAx>
        <c:axId val="20496592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1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pl-PL"/>
          </a:p>
        </c:txPr>
        <c:crossAx val="204968800"/>
        <c:crosses val="autoZero"/>
        <c:crossBetween val="between"/>
        <c:majorUnit val="5.000000000000001E-2"/>
      </c:valAx>
      <c:dateAx>
        <c:axId val="20496880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1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pl-PL"/>
          </a:p>
        </c:txPr>
        <c:crossAx val="204965920"/>
        <c:crosses val="autoZero"/>
        <c:auto val="1"/>
        <c:lblOffset val="100"/>
        <c:baseTimeUnit val="years"/>
        <c:majorUnit val="3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2163421" cy="62933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0271E0-279B-CA3B-EF4E-01B2D2A83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556" cy="62933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A0483A-CF19-D872-D8DE-43114A984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4556" cy="62933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2AA5D0-AB0F-4C4C-1E98-A94F6B1EA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4556" cy="62933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92D57B-9475-26DA-FBC1-B0389067A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4556" cy="62933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214C71-46AB-1D49-A2C7-7908EED10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4556" cy="62933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7D0154-17A1-1391-DF96-E54AF2DA1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4556" cy="62933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28EFAA-0A04-1A4F-585E-FE3C13419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12439653" cy="62933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B6B886-C914-111F-88FA-6BDF214E3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12715875" cy="62933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CEB62E-E2D4-779E-568B-CD407C65C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3390/data4030091" TargetMode="External"/><Relationship Id="rId2" Type="http://schemas.openxmlformats.org/officeDocument/2006/relationships/hyperlink" Target="https://doi.org/10.25397/eur.8152748" TargetMode="External"/><Relationship Id="rId1" Type="http://schemas.openxmlformats.org/officeDocument/2006/relationships/hyperlink" Target="https://www.asc.ohio-state.edu/mcculloch.2/ts/mcckwon/mccull.htm" TargetMode="External"/><Relationship Id="rId4" Type="http://schemas.openxmlformats.org/officeDocument/2006/relationships/hyperlink" Target="https://www.riksbank.se/globalassets/media/forskning/monetar-statistik/volym2/chapter6_-volume2_140613.pdf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9F2A-72AC-4C20-BD07-05F7A6737472}">
  <dimension ref="B2:V82"/>
  <sheetViews>
    <sheetView workbookViewId="0">
      <selection activeCell="F1" sqref="F1"/>
    </sheetView>
  </sheetViews>
  <sheetFormatPr defaultColWidth="8.90625" defaultRowHeight="14.5" x14ac:dyDescent="0.35"/>
  <cols>
    <col min="1" max="1" width="8.90625" style="1" customWidth="1"/>
    <col min="2" max="16384" width="8.90625" style="1"/>
  </cols>
  <sheetData>
    <row r="2" spans="2:14" ht="15" thickBot="1" x14ac:dyDescent="0.4">
      <c r="B2" s="2" t="s">
        <v>0</v>
      </c>
      <c r="C2" s="2"/>
      <c r="D2" s="2"/>
      <c r="E2" s="2"/>
    </row>
    <row r="3" spans="2:14" x14ac:dyDescent="0.35">
      <c r="B3" s="3" t="s">
        <v>1</v>
      </c>
      <c r="C3" s="4"/>
      <c r="D3" s="4"/>
      <c r="E3" s="4"/>
      <c r="F3" s="4"/>
      <c r="G3" s="5"/>
    </row>
    <row r="4" spans="2:14" x14ac:dyDescent="0.35">
      <c r="B4" s="6" t="s">
        <v>2</v>
      </c>
      <c r="G4" s="7"/>
    </row>
    <row r="5" spans="2:14" x14ac:dyDescent="0.35">
      <c r="B5" s="6" t="s">
        <v>3</v>
      </c>
      <c r="G5" s="7"/>
    </row>
    <row r="6" spans="2:14" x14ac:dyDescent="0.35">
      <c r="B6" s="6" t="s">
        <v>4</v>
      </c>
      <c r="G6" s="7"/>
    </row>
    <row r="7" spans="2:14" ht="15" thickBot="1" x14ac:dyDescent="0.4">
      <c r="B7" s="8" t="s">
        <v>5</v>
      </c>
      <c r="C7" s="9"/>
      <c r="D7" s="9"/>
      <c r="E7" s="9"/>
      <c r="F7" s="9"/>
      <c r="G7" s="10"/>
    </row>
    <row r="9" spans="2:14" ht="15" thickBot="1" x14ac:dyDescent="0.4">
      <c r="B9" s="2" t="s">
        <v>6</v>
      </c>
      <c r="C9" s="2"/>
      <c r="D9" s="2"/>
      <c r="E9" s="2"/>
      <c r="F9" s="2"/>
      <c r="G9" s="2"/>
      <c r="H9" s="2"/>
    </row>
    <row r="10" spans="2:14" x14ac:dyDescent="0.35">
      <c r="B10" s="11" t="s">
        <v>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2:14" ht="15" thickBot="1" x14ac:dyDescent="0.4">
      <c r="B11" s="8" t="s">
        <v>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10"/>
    </row>
    <row r="13" spans="2:14" ht="15" thickBot="1" x14ac:dyDescent="0.4">
      <c r="B13" s="2" t="s">
        <v>9</v>
      </c>
      <c r="C13" s="2"/>
      <c r="D13" s="2"/>
      <c r="E13" s="2"/>
      <c r="F13" s="2"/>
      <c r="G13" s="2"/>
      <c r="H13" s="2"/>
    </row>
    <row r="14" spans="2:14" ht="15" thickBot="1" x14ac:dyDescent="0.4">
      <c r="B14" s="12" t="s">
        <v>10</v>
      </c>
      <c r="C14" s="13"/>
      <c r="D14" s="13"/>
      <c r="E14" s="13"/>
      <c r="F14" s="13"/>
      <c r="G14" s="13"/>
      <c r="H14" s="13"/>
      <c r="I14" s="13"/>
      <c r="J14" s="13"/>
      <c r="K14" s="14" t="s">
        <v>11</v>
      </c>
      <c r="L14" s="13"/>
      <c r="M14" s="13"/>
      <c r="N14" s="15"/>
    </row>
    <row r="15" spans="2:14" ht="15" thickBot="1" x14ac:dyDescent="0.4">
      <c r="B15" s="2" t="s">
        <v>12</v>
      </c>
      <c r="C15" s="2"/>
      <c r="D15" s="2"/>
      <c r="E15" s="2"/>
      <c r="F15" s="2"/>
      <c r="G15" s="2"/>
    </row>
    <row r="16" spans="2:14" ht="15" thickBot="1" x14ac:dyDescent="0.4">
      <c r="B16" s="12" t="s">
        <v>13</v>
      </c>
      <c r="C16" s="13"/>
      <c r="D16" s="13"/>
      <c r="E16" s="13"/>
      <c r="F16" s="13"/>
      <c r="G16" s="13"/>
      <c r="H16" s="13"/>
      <c r="I16" s="13"/>
      <c r="J16" s="16" t="s">
        <v>14</v>
      </c>
      <c r="K16" s="13"/>
      <c r="L16" s="13"/>
      <c r="M16" s="13"/>
      <c r="N16" s="15"/>
    </row>
    <row r="18" spans="2:17" s="2" customFormat="1" ht="15" thickBot="1" x14ac:dyDescent="0.4">
      <c r="B18" s="2" t="s">
        <v>15</v>
      </c>
    </row>
    <row r="19" spans="2:17" s="2" customFormat="1" x14ac:dyDescent="0.35">
      <c r="B19" s="3" t="s">
        <v>16</v>
      </c>
      <c r="C19" s="17"/>
      <c r="D19" s="17"/>
      <c r="E19" s="18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9"/>
    </row>
    <row r="20" spans="2:17" s="2" customFormat="1" x14ac:dyDescent="0.35">
      <c r="B20" s="6" t="s">
        <v>17</v>
      </c>
      <c r="E20" s="20"/>
      <c r="Q20" s="21"/>
    </row>
    <row r="21" spans="2:17" x14ac:dyDescent="0.35">
      <c r="B21" s="6" t="s">
        <v>18</v>
      </c>
      <c r="Q21" s="7"/>
    </row>
    <row r="22" spans="2:17" ht="15" thickBot="1" x14ac:dyDescent="0.4">
      <c r="B22" s="8" t="s">
        <v>19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10"/>
    </row>
    <row r="24" spans="2:17" ht="15" thickBot="1" x14ac:dyDescent="0.4">
      <c r="B24" s="2" t="s">
        <v>20</v>
      </c>
    </row>
    <row r="25" spans="2:17" x14ac:dyDescent="0.35">
      <c r="B25" s="3" t="s">
        <v>21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</row>
    <row r="26" spans="2:17" x14ac:dyDescent="0.35">
      <c r="B26" s="6" t="s">
        <v>22</v>
      </c>
      <c r="O26" s="7"/>
    </row>
    <row r="27" spans="2:17" ht="15" thickBot="1" x14ac:dyDescent="0.4">
      <c r="B27" s="8" t="s">
        <v>23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</row>
    <row r="29" spans="2:17" ht="15" thickBot="1" x14ac:dyDescent="0.4">
      <c r="B29" s="2" t="s">
        <v>24</v>
      </c>
    </row>
    <row r="30" spans="2:17" x14ac:dyDescent="0.35">
      <c r="B30" s="3" t="s">
        <v>25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</row>
    <row r="31" spans="2:17" x14ac:dyDescent="0.35">
      <c r="B31" s="6" t="s">
        <v>26</v>
      </c>
      <c r="O31" s="7"/>
    </row>
    <row r="32" spans="2:17" x14ac:dyDescent="0.35">
      <c r="B32" s="6" t="s">
        <v>27</v>
      </c>
      <c r="O32" s="7"/>
    </row>
    <row r="33" spans="2:17" x14ac:dyDescent="0.35">
      <c r="B33" s="6" t="s">
        <v>28</v>
      </c>
      <c r="O33" s="7"/>
    </row>
    <row r="34" spans="2:17" x14ac:dyDescent="0.35">
      <c r="B34" s="6" t="s">
        <v>29</v>
      </c>
      <c r="O34" s="7"/>
    </row>
    <row r="35" spans="2:17" ht="15" thickBot="1" x14ac:dyDescent="0.4">
      <c r="B35" s="8" t="s">
        <v>30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</row>
    <row r="37" spans="2:17" ht="15" thickBot="1" x14ac:dyDescent="0.4">
      <c r="B37" s="2" t="s">
        <v>31</v>
      </c>
    </row>
    <row r="38" spans="2:17" x14ac:dyDescent="0.35">
      <c r="B38" s="3" t="s">
        <v>32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5"/>
    </row>
    <row r="39" spans="2:17" x14ac:dyDescent="0.35">
      <c r="B39" s="6" t="s">
        <v>33</v>
      </c>
      <c r="Q39" s="7"/>
    </row>
    <row r="40" spans="2:17" x14ac:dyDescent="0.35">
      <c r="B40" s="6" t="s">
        <v>34</v>
      </c>
      <c r="Q40" s="7"/>
    </row>
    <row r="41" spans="2:17" x14ac:dyDescent="0.35">
      <c r="B41" s="6" t="s">
        <v>35</v>
      </c>
      <c r="Q41" s="7"/>
    </row>
    <row r="42" spans="2:17" x14ac:dyDescent="0.35">
      <c r="B42" s="6" t="s">
        <v>36</v>
      </c>
      <c r="Q42" s="7"/>
    </row>
    <row r="43" spans="2:17" x14ac:dyDescent="0.35">
      <c r="B43" s="6" t="s">
        <v>37</v>
      </c>
      <c r="Q43" s="7"/>
    </row>
    <row r="44" spans="2:17" x14ac:dyDescent="0.35">
      <c r="B44" s="6" t="s">
        <v>38</v>
      </c>
      <c r="Q44" s="7"/>
    </row>
    <row r="45" spans="2:17" x14ac:dyDescent="0.35">
      <c r="B45" s="6" t="s">
        <v>39</v>
      </c>
      <c r="Q45" s="7"/>
    </row>
    <row r="46" spans="2:17" x14ac:dyDescent="0.35">
      <c r="B46" s="6" t="s">
        <v>40</v>
      </c>
      <c r="Q46" s="7"/>
    </row>
    <row r="47" spans="2:17" x14ac:dyDescent="0.35">
      <c r="B47" s="6" t="s">
        <v>41</v>
      </c>
      <c r="Q47" s="7"/>
    </row>
    <row r="48" spans="2:17" x14ac:dyDescent="0.35">
      <c r="B48" s="22" t="s">
        <v>42</v>
      </c>
      <c r="C48" s="23" t="s">
        <v>43</v>
      </c>
      <c r="D48" s="24" t="s">
        <v>44</v>
      </c>
      <c r="Q48" s="7"/>
    </row>
    <row r="49" spans="2:17" x14ac:dyDescent="0.35">
      <c r="B49" s="25">
        <v>32540</v>
      </c>
      <c r="C49" s="26">
        <v>32874</v>
      </c>
      <c r="D49" s="27" t="s">
        <v>45</v>
      </c>
      <c r="Q49" s="7"/>
    </row>
    <row r="50" spans="2:17" x14ac:dyDescent="0.35">
      <c r="B50" s="25">
        <v>32905</v>
      </c>
      <c r="C50" s="26">
        <v>33604</v>
      </c>
      <c r="D50" s="28" t="s">
        <v>46</v>
      </c>
      <c r="Q50" s="7"/>
    </row>
    <row r="51" spans="2:17" x14ac:dyDescent="0.35">
      <c r="B51" s="25">
        <v>33635</v>
      </c>
      <c r="C51" s="26">
        <v>33878</v>
      </c>
      <c r="D51" s="29" t="s">
        <v>47</v>
      </c>
      <c r="Q51" s="7"/>
    </row>
    <row r="52" spans="2:17" x14ac:dyDescent="0.35">
      <c r="B52" s="25">
        <v>34090</v>
      </c>
      <c r="C52" s="26">
        <v>34243</v>
      </c>
      <c r="D52" s="27" t="s">
        <v>45</v>
      </c>
      <c r="Q52" s="7"/>
    </row>
    <row r="53" spans="2:17" x14ac:dyDescent="0.35">
      <c r="B53" s="25">
        <v>34943</v>
      </c>
      <c r="C53" s="26">
        <v>35034</v>
      </c>
      <c r="D53" s="27" t="s">
        <v>45</v>
      </c>
      <c r="Q53" s="7"/>
    </row>
    <row r="54" spans="2:17" x14ac:dyDescent="0.35">
      <c r="B54" s="25">
        <v>35612</v>
      </c>
      <c r="C54" s="26">
        <v>35765</v>
      </c>
      <c r="D54" s="27" t="s">
        <v>45</v>
      </c>
      <c r="Q54" s="7"/>
    </row>
    <row r="55" spans="2:17" ht="15" thickBot="1" x14ac:dyDescent="0.4">
      <c r="B55" s="30">
        <v>36465</v>
      </c>
      <c r="C55" s="31">
        <v>38687</v>
      </c>
      <c r="D55" s="32" t="s">
        <v>45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10"/>
    </row>
    <row r="57" spans="2:17" ht="15" thickBot="1" x14ac:dyDescent="0.4">
      <c r="B57" s="2" t="s">
        <v>48</v>
      </c>
    </row>
    <row r="58" spans="2:17" x14ac:dyDescent="0.35">
      <c r="B58" s="3" t="s">
        <v>49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5"/>
    </row>
    <row r="59" spans="2:17" x14ac:dyDescent="0.35">
      <c r="B59" s="6" t="s">
        <v>50</v>
      </c>
      <c r="Q59" s="7"/>
    </row>
    <row r="60" spans="2:17" x14ac:dyDescent="0.35">
      <c r="B60" s="6" t="s">
        <v>51</v>
      </c>
      <c r="Q60" s="7"/>
    </row>
    <row r="61" spans="2:17" x14ac:dyDescent="0.35">
      <c r="B61" s="6" t="s">
        <v>52</v>
      </c>
      <c r="Q61" s="7"/>
    </row>
    <row r="62" spans="2:17" x14ac:dyDescent="0.35">
      <c r="B62" s="33" t="s">
        <v>53</v>
      </c>
      <c r="Q62" s="7"/>
    </row>
    <row r="63" spans="2:17" x14ac:dyDescent="0.35">
      <c r="B63" s="6" t="s">
        <v>54</v>
      </c>
      <c r="Q63" s="7"/>
    </row>
    <row r="64" spans="2:17" ht="15" thickBot="1" x14ac:dyDescent="0.4">
      <c r="B64" s="8" t="s">
        <v>55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10"/>
    </row>
    <row r="66" spans="2:22" ht="15" thickBot="1" x14ac:dyDescent="0.4">
      <c r="B66" s="2" t="s">
        <v>56</v>
      </c>
    </row>
    <row r="67" spans="2:22" x14ac:dyDescent="0.35">
      <c r="B67" s="3" t="s">
        <v>57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5"/>
    </row>
    <row r="68" spans="2:22" x14ac:dyDescent="0.35">
      <c r="B68" s="6" t="s">
        <v>58</v>
      </c>
      <c r="Q68" s="7"/>
    </row>
    <row r="69" spans="2:22" ht="15" thickBot="1" x14ac:dyDescent="0.4">
      <c r="B69" s="8" t="s">
        <v>59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10"/>
    </row>
    <row r="71" spans="2:22" ht="15" thickBot="1" x14ac:dyDescent="0.4">
      <c r="B71" s="2" t="s">
        <v>60</v>
      </c>
    </row>
    <row r="72" spans="2:22" x14ac:dyDescent="0.35">
      <c r="B72" s="3" t="s">
        <v>61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5"/>
    </row>
    <row r="73" spans="2:22" x14ac:dyDescent="0.35">
      <c r="B73" s="6" t="s">
        <v>62</v>
      </c>
      <c r="V73" s="7"/>
    </row>
    <row r="74" spans="2:22" x14ac:dyDescent="0.35">
      <c r="B74" s="6" t="s">
        <v>63</v>
      </c>
      <c r="V74" s="7"/>
    </row>
    <row r="75" spans="2:22" x14ac:dyDescent="0.35">
      <c r="B75" s="6" t="s">
        <v>64</v>
      </c>
      <c r="V75" s="7"/>
    </row>
    <row r="76" spans="2:22" x14ac:dyDescent="0.35">
      <c r="B76" s="6" t="s">
        <v>65</v>
      </c>
      <c r="V76" s="7"/>
    </row>
    <row r="77" spans="2:22" ht="15" thickBot="1" x14ac:dyDescent="0.4">
      <c r="B77" s="8" t="s">
        <v>66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10"/>
    </row>
    <row r="79" spans="2:22" ht="15" thickBot="1" x14ac:dyDescent="0.4">
      <c r="B79" s="2" t="s">
        <v>67</v>
      </c>
    </row>
    <row r="80" spans="2:22" x14ac:dyDescent="0.35">
      <c r="B80" s="3" t="s">
        <v>68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5"/>
    </row>
    <row r="81" spans="2:17" x14ac:dyDescent="0.35">
      <c r="B81" s="6" t="s">
        <v>69</v>
      </c>
      <c r="Q81" s="7"/>
    </row>
    <row r="82" spans="2:17" ht="15" thickBot="1" x14ac:dyDescent="0.4">
      <c r="B82" s="8" t="s">
        <v>70</v>
      </c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10"/>
    </row>
  </sheetData>
  <hyperlinks>
    <hyperlink ref="B10" r:id="rId1" xr:uid="{B63658CD-65F3-473C-9814-6DCC5BA92271}"/>
    <hyperlink ref="K14" r:id="rId2" xr:uid="{C3EC9BCD-D6B2-441F-939C-156DC9248A6A}"/>
    <hyperlink ref="J16" r:id="rId3" xr:uid="{E674B1C6-F646-495F-AAF3-F17E858DE068}"/>
    <hyperlink ref="B62" r:id="rId4" xr:uid="{4E8D1704-9ABB-4F6E-BA2D-3A2312BA155F}"/>
  </hyperlink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DE9FD-A270-45B8-88AE-475BEF890C2B}">
  <dimension ref="A1:K1225"/>
  <sheetViews>
    <sheetView workbookViewId="0">
      <selection activeCell="F13" sqref="F13"/>
    </sheetView>
  </sheetViews>
  <sheetFormatPr defaultColWidth="8.90625" defaultRowHeight="14.5" x14ac:dyDescent="0.35"/>
  <cols>
    <col min="1" max="1" width="15.453125" style="1" customWidth="1"/>
    <col min="2" max="2" width="8.90625" style="23" customWidth="1"/>
    <col min="3" max="3" width="12.6328125" style="23" bestFit="1" customWidth="1"/>
    <col min="4" max="4" width="14" style="23" bestFit="1" customWidth="1"/>
    <col min="5" max="5" width="14" style="23" customWidth="1"/>
    <col min="6" max="7" width="8.90625" style="23" customWidth="1"/>
    <col min="8" max="8" width="8.90625" style="1" customWidth="1"/>
    <col min="9" max="9" width="11.36328125" style="1" bestFit="1" customWidth="1"/>
    <col min="10" max="10" width="8.90625" style="1" customWidth="1"/>
    <col min="11" max="16384" width="8.90625" style="1"/>
  </cols>
  <sheetData>
    <row r="1" spans="1:11" x14ac:dyDescent="0.35">
      <c r="A1" s="34" t="s">
        <v>71</v>
      </c>
      <c r="B1" s="35" t="s">
        <v>88</v>
      </c>
      <c r="C1" s="35" t="s">
        <v>97</v>
      </c>
      <c r="D1" s="35" t="s">
        <v>98</v>
      </c>
      <c r="E1" s="35" t="s">
        <v>99</v>
      </c>
      <c r="F1" s="35" t="s">
        <v>75</v>
      </c>
      <c r="G1" s="35" t="s">
        <v>76</v>
      </c>
      <c r="K1" s="35" t="s">
        <v>77</v>
      </c>
    </row>
    <row r="2" spans="1:11" x14ac:dyDescent="0.35">
      <c r="A2" s="37">
        <v>7702</v>
      </c>
      <c r="B2" s="38">
        <f t="shared" ref="B2:B65" si="0">C2</f>
        <v>6.35</v>
      </c>
      <c r="C2" s="38">
        <v>6.35</v>
      </c>
      <c r="G2" s="38">
        <v>100</v>
      </c>
      <c r="K2" s="23"/>
    </row>
    <row r="3" spans="1:11" x14ac:dyDescent="0.35">
      <c r="A3" s="37">
        <v>7730</v>
      </c>
      <c r="B3" s="38">
        <f t="shared" si="0"/>
        <v>6.61</v>
      </c>
      <c r="C3" s="38">
        <v>6.61</v>
      </c>
      <c r="F3" s="40">
        <f t="shared" ref="F3:F66" si="1">B2/1200+((B2/B3)*(1-(1+B3/200)^(-2*(10-(1/12))))+(1+B3/200)^(-2*(10-(1/12)))-1)</f>
        <v>-1.3403202207418446E-2</v>
      </c>
      <c r="G3" s="38">
        <f t="shared" ref="G3:G66" si="2">G2*(1+F3)</f>
        <v>98.659679779258155</v>
      </c>
      <c r="I3" s="37">
        <v>8036</v>
      </c>
      <c r="J3" s="41">
        <f t="shared" ref="J3:J34" si="3">VLOOKUP(I3,A:G,7,FALSE)</f>
        <v>107.88995598244794</v>
      </c>
    </row>
    <row r="4" spans="1:11" x14ac:dyDescent="0.35">
      <c r="A4" s="37">
        <v>7761</v>
      </c>
      <c r="B4" s="38">
        <f t="shared" si="0"/>
        <v>6.92</v>
      </c>
      <c r="C4" s="38">
        <v>6.92</v>
      </c>
      <c r="F4" s="42">
        <f t="shared" si="1"/>
        <v>-1.6471847291905987E-2</v>
      </c>
      <c r="G4" s="38">
        <f t="shared" si="2"/>
        <v>97.034572600065871</v>
      </c>
      <c r="I4" s="37">
        <v>8401</v>
      </c>
      <c r="J4" s="41">
        <f t="shared" si="3"/>
        <v>120.28162822841605</v>
      </c>
      <c r="K4" s="43">
        <f t="shared" ref="K4:K35" si="4">J4/J3-1</f>
        <v>0.11485473446651562</v>
      </c>
    </row>
    <row r="5" spans="1:11" x14ac:dyDescent="0.35">
      <c r="A5" s="37">
        <v>7791</v>
      </c>
      <c r="B5" s="38">
        <f t="shared" si="0"/>
        <v>7.17</v>
      </c>
      <c r="C5" s="38">
        <v>7.17</v>
      </c>
      <c r="F5" s="42">
        <f t="shared" si="1"/>
        <v>-1.1761482399592658E-2</v>
      </c>
      <c r="G5" s="38">
        <f t="shared" si="2"/>
        <v>95.893302182278205</v>
      </c>
      <c r="I5" s="37">
        <v>8766</v>
      </c>
      <c r="J5" s="41">
        <f t="shared" si="3"/>
        <v>121.23448453080665</v>
      </c>
      <c r="K5" s="44">
        <f t="shared" si="4"/>
        <v>7.9218773176326085E-3</v>
      </c>
    </row>
    <row r="6" spans="1:11" x14ac:dyDescent="0.35">
      <c r="A6" s="37">
        <v>7822</v>
      </c>
      <c r="B6" s="38">
        <f t="shared" si="0"/>
        <v>6.87</v>
      </c>
      <c r="C6" s="38">
        <v>6.87</v>
      </c>
      <c r="F6" s="42">
        <f t="shared" si="1"/>
        <v>2.7294089701400619E-2</v>
      </c>
      <c r="G6" s="38">
        <f t="shared" si="2"/>
        <v>98.510622573804824</v>
      </c>
      <c r="I6" s="37">
        <v>9132</v>
      </c>
      <c r="J6" s="41">
        <f t="shared" si="3"/>
        <v>126.40992977825505</v>
      </c>
      <c r="K6" s="44">
        <f t="shared" si="4"/>
        <v>4.2689547181876897E-2</v>
      </c>
    </row>
    <row r="7" spans="1:11" x14ac:dyDescent="0.35">
      <c r="A7" s="37">
        <v>7852</v>
      </c>
      <c r="B7" s="38">
        <f t="shared" si="0"/>
        <v>6.98</v>
      </c>
      <c r="C7" s="38">
        <v>6.98</v>
      </c>
      <c r="F7" s="42">
        <f t="shared" si="1"/>
        <v>-2.0533991092992277E-3</v>
      </c>
      <c r="G7" s="38">
        <f t="shared" si="2"/>
        <v>98.308340949155252</v>
      </c>
      <c r="I7" s="37">
        <v>9497</v>
      </c>
      <c r="J7" s="41">
        <f t="shared" si="3"/>
        <v>137.98747495718681</v>
      </c>
      <c r="K7" s="44">
        <f t="shared" si="4"/>
        <v>9.1587308048036942E-2</v>
      </c>
    </row>
    <row r="8" spans="1:11" x14ac:dyDescent="0.35">
      <c r="A8" s="37">
        <v>7883</v>
      </c>
      <c r="B8" s="38">
        <f t="shared" si="0"/>
        <v>5.9</v>
      </c>
      <c r="C8" s="38">
        <v>5.9</v>
      </c>
      <c r="F8" s="42">
        <f t="shared" si="1"/>
        <v>8.6030580937834861E-2</v>
      </c>
      <c r="G8" s="38">
        <f t="shared" si="2"/>
        <v>106.7658646320458</v>
      </c>
      <c r="I8" s="37">
        <v>9862</v>
      </c>
      <c r="J8" s="41">
        <f t="shared" si="3"/>
        <v>151.19255761477154</v>
      </c>
      <c r="K8" s="44">
        <f t="shared" si="4"/>
        <v>9.5697690400392332E-2</v>
      </c>
    </row>
    <row r="9" spans="1:11" x14ac:dyDescent="0.35">
      <c r="A9" s="37">
        <v>7914</v>
      </c>
      <c r="B9" s="38">
        <f t="shared" si="0"/>
        <v>6.11</v>
      </c>
      <c r="C9" s="38">
        <v>6.11</v>
      </c>
      <c r="F9" s="42">
        <f t="shared" si="1"/>
        <v>-1.053087579967206E-2</v>
      </c>
      <c r="G9" s="38">
        <f t="shared" si="2"/>
        <v>105.64152657196114</v>
      </c>
      <c r="I9" s="37">
        <v>10227</v>
      </c>
      <c r="J9" s="41">
        <f t="shared" si="3"/>
        <v>153.58432399083463</v>
      </c>
      <c r="K9" s="44">
        <f t="shared" si="4"/>
        <v>1.5819339349739447E-2</v>
      </c>
    </row>
    <row r="10" spans="1:11" x14ac:dyDescent="0.35">
      <c r="A10" s="37">
        <v>7944</v>
      </c>
      <c r="B10" s="38">
        <f t="shared" si="0"/>
        <v>6.15</v>
      </c>
      <c r="C10" s="38">
        <v>6.15</v>
      </c>
      <c r="F10" s="42">
        <f t="shared" si="1"/>
        <v>2.1546601107500013E-3</v>
      </c>
      <c r="G10" s="38">
        <f t="shared" si="2"/>
        <v>105.86914815530449</v>
      </c>
      <c r="I10" s="37">
        <v>10593</v>
      </c>
      <c r="J10" s="41">
        <f t="shared" si="3"/>
        <v>166.63631972525926</v>
      </c>
      <c r="K10" s="44">
        <f t="shared" si="4"/>
        <v>8.4982603662099754E-2</v>
      </c>
    </row>
    <row r="11" spans="1:11" x14ac:dyDescent="0.35">
      <c r="A11" s="37">
        <v>7975</v>
      </c>
      <c r="B11" s="38">
        <f t="shared" si="0"/>
        <v>6.15</v>
      </c>
      <c r="C11" s="38">
        <v>6.15</v>
      </c>
      <c r="F11" s="42">
        <f t="shared" si="1"/>
        <v>5.1250000000000002E-3</v>
      </c>
      <c r="G11" s="38">
        <f t="shared" si="2"/>
        <v>106.41172753960042</v>
      </c>
      <c r="I11" s="37">
        <v>10958</v>
      </c>
      <c r="J11" s="41">
        <f t="shared" si="3"/>
        <v>176.45828644100999</v>
      </c>
      <c r="K11" s="44">
        <f t="shared" si="4"/>
        <v>5.8942532648012413E-2</v>
      </c>
    </row>
    <row r="12" spans="1:11" x14ac:dyDescent="0.35">
      <c r="A12" s="37">
        <v>8005</v>
      </c>
      <c r="B12" s="38">
        <f t="shared" si="0"/>
        <v>6.06</v>
      </c>
      <c r="C12" s="38">
        <v>6.06</v>
      </c>
      <c r="F12" s="42">
        <f t="shared" si="1"/>
        <v>1.1760559405155035E-2</v>
      </c>
      <c r="G12" s="38">
        <f t="shared" si="2"/>
        <v>107.66318898273506</v>
      </c>
      <c r="I12" s="37">
        <v>11323</v>
      </c>
      <c r="J12" s="41">
        <f t="shared" si="3"/>
        <v>194.09064623048175</v>
      </c>
      <c r="K12" s="44">
        <f t="shared" si="4"/>
        <v>9.9923671169538819E-2</v>
      </c>
    </row>
    <row r="13" spans="1:11" x14ac:dyDescent="0.35">
      <c r="A13" s="37">
        <v>8036</v>
      </c>
      <c r="B13" s="38">
        <f t="shared" si="0"/>
        <v>6.1</v>
      </c>
      <c r="C13" s="38">
        <v>6.1</v>
      </c>
      <c r="F13" s="42">
        <f t="shared" si="1"/>
        <v>2.1062630770600785E-3</v>
      </c>
      <c r="G13" s="38">
        <f t="shared" si="2"/>
        <v>107.88995598244794</v>
      </c>
      <c r="I13" s="37">
        <v>11688</v>
      </c>
      <c r="J13" s="41">
        <f t="shared" si="3"/>
        <v>191.71429990653098</v>
      </c>
      <c r="K13" s="44">
        <f t="shared" si="4"/>
        <v>-1.2243487103076878E-2</v>
      </c>
    </row>
    <row r="14" spans="1:11" x14ac:dyDescent="0.35">
      <c r="A14" s="37">
        <v>8067</v>
      </c>
      <c r="B14" s="38">
        <f t="shared" si="0"/>
        <v>5.81</v>
      </c>
      <c r="C14" s="38">
        <v>5.81</v>
      </c>
      <c r="F14" s="42">
        <f t="shared" si="1"/>
        <v>2.6711695898021141E-2</v>
      </c>
      <c r="G14" s="38">
        <f t="shared" si="2"/>
        <v>110.77187967710198</v>
      </c>
      <c r="I14" s="37">
        <v>12054</v>
      </c>
      <c r="J14" s="41">
        <f t="shared" si="3"/>
        <v>216.83302133924778</v>
      </c>
      <c r="K14" s="44">
        <f t="shared" si="4"/>
        <v>0.13102163711816628</v>
      </c>
    </row>
    <row r="15" spans="1:11" x14ac:dyDescent="0.35">
      <c r="A15" s="37">
        <v>8095</v>
      </c>
      <c r="B15" s="38">
        <f t="shared" si="0"/>
        <v>5.52</v>
      </c>
      <c r="C15" s="38">
        <v>5.52</v>
      </c>
      <c r="F15" s="42">
        <f t="shared" si="1"/>
        <v>2.6761952010136349E-2</v>
      </c>
      <c r="G15" s="38">
        <f t="shared" si="2"/>
        <v>113.73635140509317</v>
      </c>
      <c r="I15" s="37">
        <v>12419</v>
      </c>
      <c r="J15" s="41">
        <f t="shared" si="3"/>
        <v>221.44258826373238</v>
      </c>
      <c r="K15" s="44">
        <f t="shared" si="4"/>
        <v>2.1258602107806501E-2</v>
      </c>
    </row>
    <row r="16" spans="1:11" x14ac:dyDescent="0.35">
      <c r="A16" s="37">
        <v>8126</v>
      </c>
      <c r="B16" s="38">
        <f t="shared" si="0"/>
        <v>5.23</v>
      </c>
      <c r="C16" s="38">
        <v>5.23</v>
      </c>
      <c r="F16" s="42">
        <f t="shared" si="1"/>
        <v>2.6817995337786345E-2</v>
      </c>
      <c r="G16" s="38">
        <f t="shared" si="2"/>
        <v>116.78653234681178</v>
      </c>
      <c r="I16" s="37">
        <v>12784</v>
      </c>
      <c r="J16" s="41">
        <f t="shared" si="3"/>
        <v>248.47198793602485</v>
      </c>
      <c r="K16" s="44">
        <f t="shared" si="4"/>
        <v>0.12206052992887328</v>
      </c>
    </row>
    <row r="17" spans="1:11" x14ac:dyDescent="0.35">
      <c r="A17" s="37">
        <v>8156</v>
      </c>
      <c r="B17" s="38">
        <f t="shared" si="0"/>
        <v>4.87</v>
      </c>
      <c r="C17" s="38">
        <v>4.87</v>
      </c>
      <c r="F17" s="42">
        <f t="shared" si="1"/>
        <v>3.2408323200658985E-2</v>
      </c>
      <c r="G17" s="38">
        <f t="shared" si="2"/>
        <v>120.57138803259146</v>
      </c>
      <c r="I17" s="37">
        <v>13149</v>
      </c>
      <c r="J17" s="41">
        <f t="shared" si="3"/>
        <v>256.17481660166851</v>
      </c>
      <c r="K17" s="44">
        <f t="shared" si="4"/>
        <v>3.1000793005394822E-2</v>
      </c>
    </row>
    <row r="18" spans="1:11" x14ac:dyDescent="0.35">
      <c r="A18" s="37">
        <v>8187</v>
      </c>
      <c r="B18" s="38">
        <f t="shared" si="0"/>
        <v>4.8499999999999996</v>
      </c>
      <c r="C18" s="38">
        <v>4.8499999999999996</v>
      </c>
      <c r="F18" s="42">
        <f t="shared" si="1"/>
        <v>5.6181325653801876E-3</v>
      </c>
      <c r="G18" s="38">
        <f t="shared" si="2"/>
        <v>121.24877407415045</v>
      </c>
      <c r="I18" s="37">
        <v>13515</v>
      </c>
      <c r="J18" s="41">
        <f t="shared" si="3"/>
        <v>264.88289196474904</v>
      </c>
      <c r="K18" s="44">
        <f t="shared" si="4"/>
        <v>3.3992706537664397E-2</v>
      </c>
    </row>
    <row r="19" spans="1:11" x14ac:dyDescent="0.35">
      <c r="A19" s="37">
        <v>8217</v>
      </c>
      <c r="B19" s="38">
        <f t="shared" si="0"/>
        <v>5.22</v>
      </c>
      <c r="C19" s="38">
        <v>5.22</v>
      </c>
      <c r="F19" s="42">
        <f t="shared" si="1"/>
        <v>-2.4318662466425389E-2</v>
      </c>
      <c r="G19" s="38">
        <f t="shared" si="2"/>
        <v>118.30016606297332</v>
      </c>
      <c r="I19" s="37">
        <v>13880</v>
      </c>
      <c r="J19" s="41">
        <f t="shared" si="3"/>
        <v>288.62903370732846</v>
      </c>
      <c r="K19" s="44">
        <f t="shared" si="4"/>
        <v>8.9647698899858019E-2</v>
      </c>
    </row>
    <row r="20" spans="1:11" x14ac:dyDescent="0.35">
      <c r="A20" s="37">
        <v>8248</v>
      </c>
      <c r="B20" s="38">
        <f t="shared" si="0"/>
        <v>5.19</v>
      </c>
      <c r="C20" s="38">
        <v>5.19</v>
      </c>
      <c r="F20" s="42">
        <f t="shared" si="1"/>
        <v>6.6527090299565508E-3</v>
      </c>
      <c r="G20" s="38">
        <f t="shared" si="2"/>
        <v>119.08718264598583</v>
      </c>
      <c r="I20" s="37">
        <v>14245</v>
      </c>
      <c r="J20" s="41">
        <f t="shared" si="3"/>
        <v>308.55877574077039</v>
      </c>
      <c r="K20" s="44">
        <f t="shared" si="4"/>
        <v>6.904967867387457E-2</v>
      </c>
    </row>
    <row r="21" spans="1:11" x14ac:dyDescent="0.35">
      <c r="A21" s="37">
        <v>8279</v>
      </c>
      <c r="B21" s="38">
        <f t="shared" si="0"/>
        <v>4.95</v>
      </c>
      <c r="C21" s="38">
        <v>4.95</v>
      </c>
      <c r="F21" s="42">
        <f t="shared" si="1"/>
        <v>2.2954842848722824E-2</v>
      </c>
      <c r="G21" s="38">
        <f t="shared" si="2"/>
        <v>121.82081020892159</v>
      </c>
      <c r="I21" s="37">
        <v>14610</v>
      </c>
      <c r="J21" s="41">
        <f t="shared" si="3"/>
        <v>272.03551415848642</v>
      </c>
      <c r="K21" s="44">
        <f t="shared" si="4"/>
        <v>-0.11836727539056702</v>
      </c>
    </row>
    <row r="22" spans="1:11" x14ac:dyDescent="0.35">
      <c r="A22" s="37">
        <v>8309</v>
      </c>
      <c r="B22" s="38">
        <f t="shared" si="0"/>
        <v>5.21</v>
      </c>
      <c r="C22" s="38">
        <v>5.21</v>
      </c>
      <c r="F22" s="42">
        <f t="shared" si="1"/>
        <v>-1.5813184157055172E-2</v>
      </c>
      <c r="G22" s="38">
        <f t="shared" si="2"/>
        <v>119.89443530292625</v>
      </c>
      <c r="I22" s="37">
        <v>14976</v>
      </c>
      <c r="J22" s="41">
        <f t="shared" si="3"/>
        <v>313.66930514455828</v>
      </c>
      <c r="K22" s="44">
        <f t="shared" si="4"/>
        <v>0.15304542539183408</v>
      </c>
    </row>
    <row r="23" spans="1:11" x14ac:dyDescent="0.35">
      <c r="A23" s="37">
        <v>8340</v>
      </c>
      <c r="B23" s="38">
        <f t="shared" si="0"/>
        <v>5.33</v>
      </c>
      <c r="C23" s="38">
        <v>5.33</v>
      </c>
      <c r="F23" s="42">
        <f t="shared" si="1"/>
        <v>-4.8092331150762163E-3</v>
      </c>
      <c r="G23" s="38">
        <f t="shared" si="2"/>
        <v>119.31783501435406</v>
      </c>
      <c r="I23" s="37">
        <v>15341</v>
      </c>
      <c r="J23" s="41">
        <f t="shared" si="3"/>
        <v>365.49896830407113</v>
      </c>
      <c r="K23" s="44">
        <f t="shared" si="4"/>
        <v>0.16523664352693523</v>
      </c>
    </row>
    <row r="24" spans="1:11" x14ac:dyDescent="0.35">
      <c r="A24" s="37">
        <v>8370</v>
      </c>
      <c r="B24" s="38">
        <f t="shared" si="0"/>
        <v>5.27</v>
      </c>
      <c r="C24" s="38">
        <v>5.27</v>
      </c>
      <c r="F24" s="42">
        <f t="shared" si="1"/>
        <v>9.0299251712526625E-3</v>
      </c>
      <c r="G24" s="38">
        <f t="shared" si="2"/>
        <v>120.39526613612955</v>
      </c>
      <c r="I24" s="37">
        <v>15706</v>
      </c>
      <c r="J24" s="41">
        <f t="shared" si="3"/>
        <v>374.25212093748962</v>
      </c>
      <c r="K24" s="44">
        <f t="shared" si="4"/>
        <v>2.3948501616936069E-2</v>
      </c>
    </row>
    <row r="25" spans="1:11" x14ac:dyDescent="0.35">
      <c r="A25" s="37">
        <v>8401</v>
      </c>
      <c r="B25" s="38">
        <f t="shared" si="0"/>
        <v>5.34</v>
      </c>
      <c r="C25" s="38">
        <v>5.34</v>
      </c>
      <c r="F25" s="42">
        <f t="shared" si="1"/>
        <v>-9.4387355384064047E-4</v>
      </c>
      <c r="G25" s="38">
        <f t="shared" si="2"/>
        <v>120.28162822841605</v>
      </c>
      <c r="I25" s="37">
        <v>16071</v>
      </c>
      <c r="J25" s="41">
        <f t="shared" si="3"/>
        <v>395.62090607923301</v>
      </c>
      <c r="K25" s="44">
        <f t="shared" si="4"/>
        <v>5.7097298709263944E-2</v>
      </c>
    </row>
    <row r="26" spans="1:11" x14ac:dyDescent="0.35">
      <c r="A26" s="37">
        <v>8432</v>
      </c>
      <c r="B26" s="38">
        <f t="shared" si="0"/>
        <v>5.24</v>
      </c>
      <c r="C26" s="38">
        <v>5.24</v>
      </c>
      <c r="F26" s="42">
        <f t="shared" si="1"/>
        <v>1.2107804014912894E-2</v>
      </c>
      <c r="G26" s="38">
        <f t="shared" si="2"/>
        <v>121.73797460960034</v>
      </c>
      <c r="I26" s="37">
        <v>16437</v>
      </c>
      <c r="J26" s="41">
        <f t="shared" si="3"/>
        <v>404.40875552572152</v>
      </c>
      <c r="K26" s="44">
        <f t="shared" si="4"/>
        <v>2.2212803498125933E-2</v>
      </c>
    </row>
    <row r="27" spans="1:11" x14ac:dyDescent="0.35">
      <c r="A27" s="37">
        <v>8460</v>
      </c>
      <c r="B27" s="38">
        <f t="shared" si="0"/>
        <v>5.13</v>
      </c>
      <c r="C27" s="38">
        <v>5.13</v>
      </c>
      <c r="F27" s="42">
        <f t="shared" si="1"/>
        <v>1.2833640037000865E-2</v>
      </c>
      <c r="G27" s="38">
        <f t="shared" si="2"/>
        <v>123.30031595457351</v>
      </c>
      <c r="I27" s="37">
        <v>16802</v>
      </c>
      <c r="J27" s="41">
        <f t="shared" si="3"/>
        <v>435.25094903616503</v>
      </c>
      <c r="K27" s="44">
        <f t="shared" si="4"/>
        <v>7.6264900522120094E-2</v>
      </c>
    </row>
    <row r="28" spans="1:11" x14ac:dyDescent="0.35">
      <c r="A28" s="37">
        <v>8491</v>
      </c>
      <c r="B28" s="38">
        <f t="shared" si="0"/>
        <v>5.18</v>
      </c>
      <c r="C28" s="38">
        <v>5.18</v>
      </c>
      <c r="F28" s="42">
        <f t="shared" si="1"/>
        <v>4.3535868971764004E-4</v>
      </c>
      <c r="G28" s="38">
        <f t="shared" si="2"/>
        <v>123.35399581856926</v>
      </c>
      <c r="I28" s="37">
        <v>17167</v>
      </c>
      <c r="J28" s="41">
        <f t="shared" si="3"/>
        <v>457.41472254879199</v>
      </c>
      <c r="K28" s="44">
        <f t="shared" si="4"/>
        <v>5.0921826963748584E-2</v>
      </c>
    </row>
    <row r="29" spans="1:11" x14ac:dyDescent="0.35">
      <c r="A29" s="37">
        <v>8521</v>
      </c>
      <c r="B29" s="38">
        <f t="shared" si="0"/>
        <v>5.27</v>
      </c>
      <c r="C29" s="38">
        <v>5.27</v>
      </c>
      <c r="F29" s="42">
        <f t="shared" si="1"/>
        <v>-2.5657210902122161E-3</v>
      </c>
      <c r="G29" s="38">
        <f t="shared" si="2"/>
        <v>123.03750386993561</v>
      </c>
      <c r="I29" s="37">
        <v>17532</v>
      </c>
      <c r="J29" s="41">
        <f t="shared" si="3"/>
        <v>466.60422411627906</v>
      </c>
      <c r="K29" s="44">
        <f t="shared" si="4"/>
        <v>2.0090086992131884E-2</v>
      </c>
    </row>
    <row r="30" spans="1:11" x14ac:dyDescent="0.35">
      <c r="A30" s="37">
        <v>8552</v>
      </c>
      <c r="B30" s="38">
        <f t="shared" si="0"/>
        <v>5.49</v>
      </c>
      <c r="C30" s="38">
        <v>5.49</v>
      </c>
      <c r="F30" s="42">
        <f t="shared" si="1"/>
        <v>-1.2260673648492166E-2</v>
      </c>
      <c r="G30" s="38">
        <f t="shared" si="2"/>
        <v>121.52898118846123</v>
      </c>
      <c r="I30" s="37">
        <v>17898</v>
      </c>
      <c r="J30" s="41">
        <f t="shared" si="3"/>
        <v>482.79791148346317</v>
      </c>
      <c r="K30" s="44">
        <f t="shared" si="4"/>
        <v>3.4705402416478348E-2</v>
      </c>
    </row>
    <row r="31" spans="1:11" x14ac:dyDescent="0.35">
      <c r="A31" s="37">
        <v>8582</v>
      </c>
      <c r="B31" s="38">
        <f t="shared" si="0"/>
        <v>5.54</v>
      </c>
      <c r="C31" s="38">
        <v>5.54</v>
      </c>
      <c r="F31" s="42">
        <f t="shared" si="1"/>
        <v>7.9914336247333562E-4</v>
      </c>
      <c r="G31" s="38">
        <f t="shared" si="2"/>
        <v>121.62610026712615</v>
      </c>
      <c r="I31" s="37">
        <v>18263</v>
      </c>
      <c r="J31" s="41">
        <f t="shared" si="3"/>
        <v>493.20054720162426</v>
      </c>
      <c r="K31" s="44">
        <f t="shared" si="4"/>
        <v>2.1546563211505054E-2</v>
      </c>
    </row>
    <row r="32" spans="1:11" x14ac:dyDescent="0.35">
      <c r="A32" s="37">
        <v>8613</v>
      </c>
      <c r="B32" s="38">
        <f t="shared" si="0"/>
        <v>5.68</v>
      </c>
      <c r="C32" s="38">
        <v>5.68</v>
      </c>
      <c r="F32" s="42">
        <f t="shared" si="1"/>
        <v>-5.8874452359446907E-3</v>
      </c>
      <c r="G32" s="38">
        <f t="shared" si="2"/>
        <v>120.91003326254193</v>
      </c>
      <c r="I32" s="37">
        <v>18628</v>
      </c>
      <c r="J32" s="41">
        <f t="shared" si="3"/>
        <v>489.28975525102862</v>
      </c>
      <c r="K32" s="44">
        <f t="shared" si="4"/>
        <v>-7.9294152708976329E-3</v>
      </c>
    </row>
    <row r="33" spans="1:11" x14ac:dyDescent="0.35">
      <c r="A33" s="37">
        <v>8644</v>
      </c>
      <c r="B33" s="38">
        <f t="shared" si="0"/>
        <v>5.76</v>
      </c>
      <c r="C33" s="38">
        <v>5.76</v>
      </c>
      <c r="F33" s="42">
        <f t="shared" si="1"/>
        <v>-1.2468837921117198E-3</v>
      </c>
      <c r="G33" s="38">
        <f t="shared" si="2"/>
        <v>120.75927250176318</v>
      </c>
      <c r="I33" s="37">
        <v>18993</v>
      </c>
      <c r="J33" s="41">
        <f t="shared" si="3"/>
        <v>493.67596600618907</v>
      </c>
      <c r="K33" s="44">
        <f t="shared" si="4"/>
        <v>8.9644442952010461E-3</v>
      </c>
    </row>
    <row r="34" spans="1:11" x14ac:dyDescent="0.35">
      <c r="A34" s="37">
        <v>8674</v>
      </c>
      <c r="B34" s="38">
        <f t="shared" si="0"/>
        <v>5.7</v>
      </c>
      <c r="C34" s="38">
        <v>5.7</v>
      </c>
      <c r="F34" s="42">
        <f t="shared" si="1"/>
        <v>9.2976039848105818E-3</v>
      </c>
      <c r="G34" s="38">
        <f t="shared" si="2"/>
        <v>121.88204439497839</v>
      </c>
      <c r="I34" s="37">
        <v>19359</v>
      </c>
      <c r="J34" s="41">
        <f t="shared" si="3"/>
        <v>510.82221386068744</v>
      </c>
      <c r="K34" s="44">
        <f t="shared" si="4"/>
        <v>3.4731785695808925E-2</v>
      </c>
    </row>
    <row r="35" spans="1:11" x14ac:dyDescent="0.35">
      <c r="A35" s="37">
        <v>8705</v>
      </c>
      <c r="B35" s="38">
        <f t="shared" si="0"/>
        <v>6.31</v>
      </c>
      <c r="C35" s="38">
        <v>6.31</v>
      </c>
      <c r="F35" s="42">
        <f t="shared" si="1"/>
        <v>-3.9713212141112043E-2</v>
      </c>
      <c r="G35" s="38">
        <f t="shared" si="2"/>
        <v>117.04171690972818</v>
      </c>
      <c r="I35" s="37">
        <v>19724</v>
      </c>
      <c r="J35" s="41">
        <f t="shared" ref="J35:J66" si="5">VLOOKUP(I35,A:G,7,FALSE)</f>
        <v>520.10567947682011</v>
      </c>
      <c r="K35" s="44">
        <f t="shared" si="4"/>
        <v>1.8173574610176324E-2</v>
      </c>
    </row>
    <row r="36" spans="1:11" x14ac:dyDescent="0.35">
      <c r="A36" s="37">
        <v>8735</v>
      </c>
      <c r="B36" s="38">
        <f t="shared" si="0"/>
        <v>6.23</v>
      </c>
      <c r="C36" s="38">
        <v>6.23</v>
      </c>
      <c r="F36" s="42">
        <f t="shared" si="1"/>
        <v>1.1110903001330965E-2</v>
      </c>
      <c r="G36" s="38">
        <f t="shared" si="2"/>
        <v>118.34215607342141</v>
      </c>
      <c r="I36" s="37">
        <v>20089</v>
      </c>
      <c r="J36" s="41">
        <f t="shared" si="5"/>
        <v>526.05019773454239</v>
      </c>
      <c r="K36" s="44">
        <f t="shared" ref="K36:K67" si="6">J36/J35-1</f>
        <v>1.1429443077225931E-2</v>
      </c>
    </row>
    <row r="37" spans="1:11" x14ac:dyDescent="0.35">
      <c r="A37" s="37">
        <v>8766</v>
      </c>
      <c r="B37" s="38">
        <f t="shared" si="0"/>
        <v>5.97</v>
      </c>
      <c r="C37" s="38">
        <v>5.97</v>
      </c>
      <c r="F37" s="42">
        <f t="shared" si="1"/>
        <v>2.444039008035977E-2</v>
      </c>
      <c r="G37" s="38">
        <f t="shared" si="2"/>
        <v>121.23448453080665</v>
      </c>
      <c r="I37" s="37">
        <v>20454</v>
      </c>
      <c r="J37" s="41">
        <f t="shared" si="5"/>
        <v>488.06386502063737</v>
      </c>
      <c r="K37" s="44">
        <f t="shared" si="6"/>
        <v>-7.2210471315275249E-2</v>
      </c>
    </row>
    <row r="38" spans="1:11" x14ac:dyDescent="0.35">
      <c r="A38" s="37">
        <v>8797</v>
      </c>
      <c r="B38" s="38">
        <f t="shared" si="0"/>
        <v>6.06</v>
      </c>
      <c r="C38" s="38">
        <v>6.06</v>
      </c>
      <c r="F38" s="42">
        <f t="shared" si="1"/>
        <v>-1.6605594051550343E-3</v>
      </c>
      <c r="G38" s="38">
        <f t="shared" si="2"/>
        <v>121.0331674672899</v>
      </c>
      <c r="I38" s="37">
        <v>20820</v>
      </c>
      <c r="J38" s="41">
        <f t="shared" si="5"/>
        <v>509.08868050000052</v>
      </c>
      <c r="K38" s="44">
        <f t="shared" si="6"/>
        <v>4.3078000618779866E-2</v>
      </c>
    </row>
    <row r="39" spans="1:11" x14ac:dyDescent="0.35">
      <c r="A39" s="37">
        <v>8826</v>
      </c>
      <c r="B39" s="38">
        <f t="shared" si="0"/>
        <v>6.22</v>
      </c>
      <c r="C39" s="38">
        <v>6.22</v>
      </c>
      <c r="F39" s="42">
        <f t="shared" si="1"/>
        <v>-6.6604876199763954E-3</v>
      </c>
      <c r="G39" s="38">
        <f t="shared" si="2"/>
        <v>120.22702755376748</v>
      </c>
      <c r="I39" s="37">
        <v>21185</v>
      </c>
      <c r="J39" s="41">
        <f t="shared" si="5"/>
        <v>517.49988072014071</v>
      </c>
      <c r="K39" s="44">
        <f t="shared" si="6"/>
        <v>1.6522072759266981E-2</v>
      </c>
    </row>
    <row r="40" spans="1:11" x14ac:dyDescent="0.35">
      <c r="A40" s="37">
        <v>8857</v>
      </c>
      <c r="B40" s="38">
        <f t="shared" si="0"/>
        <v>6.12</v>
      </c>
      <c r="C40" s="38">
        <v>6.12</v>
      </c>
      <c r="F40" s="42">
        <f t="shared" si="1"/>
        <v>1.2535938494252068E-2</v>
      </c>
      <c r="G40" s="38">
        <f t="shared" si="2"/>
        <v>121.73418617652825</v>
      </c>
      <c r="I40" s="37">
        <v>21550</v>
      </c>
      <c r="J40" s="41">
        <f t="shared" si="5"/>
        <v>549.07621511583307</v>
      </c>
      <c r="K40" s="44">
        <f t="shared" si="6"/>
        <v>6.1017085360003387E-2</v>
      </c>
    </row>
    <row r="41" spans="1:11" x14ac:dyDescent="0.35">
      <c r="A41" s="37">
        <v>8887</v>
      </c>
      <c r="B41" s="38">
        <f t="shared" si="0"/>
        <v>5.79</v>
      </c>
      <c r="C41" s="38">
        <v>5.79</v>
      </c>
      <c r="F41" s="42">
        <f t="shared" si="1"/>
        <v>2.9734286260952543E-2</v>
      </c>
      <c r="G41" s="38">
        <f t="shared" si="2"/>
        <v>125.35386531604524</v>
      </c>
      <c r="I41" s="37">
        <v>21915</v>
      </c>
      <c r="J41" s="41">
        <f t="shared" si="5"/>
        <v>578.9575454587349</v>
      </c>
      <c r="K41" s="44">
        <f t="shared" si="6"/>
        <v>5.4421097691507381E-2</v>
      </c>
    </row>
    <row r="42" spans="1:11" x14ac:dyDescent="0.35">
      <c r="A42" s="37">
        <v>8918</v>
      </c>
      <c r="B42" s="38">
        <f t="shared" si="0"/>
        <v>6.15</v>
      </c>
      <c r="C42" s="38">
        <v>6.15</v>
      </c>
      <c r="F42" s="42">
        <f t="shared" si="1"/>
        <v>-2.160805900325077E-2</v>
      </c>
      <c r="G42" s="38">
        <f t="shared" si="2"/>
        <v>122.64521159801059</v>
      </c>
      <c r="I42" s="37">
        <v>22281</v>
      </c>
      <c r="J42" s="41">
        <f t="shared" si="5"/>
        <v>605.0437372515737</v>
      </c>
      <c r="K42" s="44">
        <f t="shared" si="6"/>
        <v>4.5057175603730126E-2</v>
      </c>
    </row>
    <row r="43" spans="1:11" x14ac:dyDescent="0.35">
      <c r="A43" s="37">
        <v>8948</v>
      </c>
      <c r="B43" s="38">
        <f t="shared" si="0"/>
        <v>6.35</v>
      </c>
      <c r="C43" s="38">
        <v>6.35</v>
      </c>
      <c r="F43" s="42">
        <f t="shared" si="1"/>
        <v>-9.4265483942117985E-3</v>
      </c>
      <c r="G43" s="38">
        <f t="shared" si="2"/>
        <v>121.48909057556361</v>
      </c>
      <c r="I43" s="37">
        <v>22646</v>
      </c>
      <c r="J43" s="41">
        <f t="shared" si="5"/>
        <v>623.29971341451107</v>
      </c>
      <c r="K43" s="44">
        <f t="shared" si="6"/>
        <v>3.0172985916465445E-2</v>
      </c>
    </row>
    <row r="44" spans="1:11" x14ac:dyDescent="0.35">
      <c r="A44" s="37">
        <v>8979</v>
      </c>
      <c r="B44" s="38">
        <f t="shared" si="0"/>
        <v>6.41</v>
      </c>
      <c r="C44" s="38">
        <v>6.41</v>
      </c>
      <c r="F44" s="42">
        <f t="shared" si="1"/>
        <v>9.3811150506714625E-4</v>
      </c>
      <c r="G44" s="38">
        <f t="shared" si="2"/>
        <v>121.60306088917268</v>
      </c>
      <c r="I44" s="37">
        <v>23011</v>
      </c>
      <c r="J44" s="41">
        <f t="shared" si="5"/>
        <v>656.5784824778475</v>
      </c>
      <c r="K44" s="44">
        <f t="shared" si="6"/>
        <v>5.3391279262798408E-2</v>
      </c>
    </row>
    <row r="45" spans="1:11" x14ac:dyDescent="0.35">
      <c r="A45" s="37">
        <v>9010</v>
      </c>
      <c r="B45" s="38">
        <f t="shared" si="0"/>
        <v>6.36</v>
      </c>
      <c r="C45" s="38">
        <v>6.36</v>
      </c>
      <c r="F45" s="42">
        <f t="shared" si="1"/>
        <v>8.9778969194292731E-3</v>
      </c>
      <c r="G45" s="38">
        <f t="shared" si="2"/>
        <v>122.69480063492274</v>
      </c>
      <c r="I45" s="37">
        <v>23376</v>
      </c>
      <c r="J45" s="41">
        <f t="shared" si="5"/>
        <v>700.56022271300037</v>
      </c>
      <c r="K45" s="44">
        <f t="shared" si="6"/>
        <v>6.6986265022227265E-2</v>
      </c>
    </row>
    <row r="46" spans="1:11" x14ac:dyDescent="0.35">
      <c r="A46" s="37">
        <v>9040</v>
      </c>
      <c r="B46" s="38">
        <f t="shared" si="0"/>
        <v>6.41</v>
      </c>
      <c r="C46" s="38">
        <v>6.41</v>
      </c>
      <c r="F46" s="42">
        <f t="shared" si="1"/>
        <v>1.6720373653337514E-3</v>
      </c>
      <c r="G46" s="38">
        <f t="shared" si="2"/>
        <v>122.89995092611652</v>
      </c>
      <c r="I46" s="37">
        <v>23742</v>
      </c>
      <c r="J46" s="41">
        <f t="shared" si="5"/>
        <v>728.18312002698212</v>
      </c>
      <c r="K46" s="44">
        <f t="shared" si="6"/>
        <v>3.942972555165758E-2</v>
      </c>
    </row>
    <row r="47" spans="1:11" x14ac:dyDescent="0.35">
      <c r="A47" s="37">
        <v>9071</v>
      </c>
      <c r="B47" s="38">
        <f t="shared" si="0"/>
        <v>6.45</v>
      </c>
      <c r="C47" s="38">
        <v>6.45</v>
      </c>
      <c r="F47" s="42">
        <f t="shared" si="1"/>
        <v>2.4445719307545129E-3</v>
      </c>
      <c r="G47" s="38">
        <f t="shared" si="2"/>
        <v>123.20038869644159</v>
      </c>
      <c r="I47" s="37">
        <v>24107</v>
      </c>
      <c r="J47" s="41">
        <f t="shared" si="5"/>
        <v>754.89091758804716</v>
      </c>
      <c r="K47" s="44">
        <f t="shared" si="6"/>
        <v>3.6677309356024868E-2</v>
      </c>
    </row>
    <row r="48" spans="1:11" x14ac:dyDescent="0.35">
      <c r="A48" s="37">
        <v>9101</v>
      </c>
      <c r="B48" s="38">
        <f t="shared" si="0"/>
        <v>6.25</v>
      </c>
      <c r="C48" s="38">
        <v>6.25</v>
      </c>
      <c r="F48" s="42">
        <f t="shared" si="1"/>
        <v>1.9993066899240391E-2</v>
      </c>
      <c r="G48" s="38">
        <f t="shared" si="2"/>
        <v>125.66354230966196</v>
      </c>
      <c r="I48" s="37">
        <v>24472</v>
      </c>
      <c r="J48" s="41">
        <f t="shared" si="5"/>
        <v>791.2710321890346</v>
      </c>
      <c r="K48" s="44">
        <f t="shared" si="6"/>
        <v>4.8192545112644369E-2</v>
      </c>
    </row>
    <row r="49" spans="1:11" x14ac:dyDescent="0.35">
      <c r="A49" s="37">
        <v>9132</v>
      </c>
      <c r="B49" s="38">
        <f t="shared" si="0"/>
        <v>6.24</v>
      </c>
      <c r="C49" s="38">
        <v>6.24</v>
      </c>
      <c r="F49" s="42">
        <f t="shared" si="1"/>
        <v>5.9395704981309487E-3</v>
      </c>
      <c r="G49" s="38">
        <f t="shared" si="2"/>
        <v>126.40992977825505</v>
      </c>
      <c r="I49" s="37">
        <v>24837</v>
      </c>
      <c r="J49" s="41">
        <f t="shared" si="5"/>
        <v>839.34856704167271</v>
      </c>
      <c r="K49" s="44">
        <f t="shared" si="6"/>
        <v>6.0759882387748432E-2</v>
      </c>
    </row>
    <row r="50" spans="1:11" x14ac:dyDescent="0.35">
      <c r="A50" s="37">
        <v>9163</v>
      </c>
      <c r="B50" s="38">
        <f t="shared" si="0"/>
        <v>6.18</v>
      </c>
      <c r="C50" s="38">
        <v>6.18</v>
      </c>
      <c r="F50" s="42">
        <f t="shared" si="1"/>
        <v>9.5994687479387282E-3</v>
      </c>
      <c r="G50" s="38">
        <f t="shared" si="2"/>
        <v>127.62339794859055</v>
      </c>
      <c r="I50" s="37">
        <v>25203</v>
      </c>
      <c r="J50" s="41">
        <f t="shared" si="5"/>
        <v>883.40334834820919</v>
      </c>
      <c r="K50" s="44">
        <f t="shared" si="6"/>
        <v>5.2486872601462675E-2</v>
      </c>
    </row>
    <row r="51" spans="1:11" x14ac:dyDescent="0.35">
      <c r="A51" s="37">
        <v>9191</v>
      </c>
      <c r="B51" s="38">
        <f t="shared" si="0"/>
        <v>6.29</v>
      </c>
      <c r="C51" s="38">
        <v>6.29</v>
      </c>
      <c r="F51" s="42">
        <f t="shared" si="1"/>
        <v>-2.8752733075211191E-3</v>
      </c>
      <c r="G51" s="38">
        <f t="shared" si="2"/>
        <v>127.25644579905382</v>
      </c>
      <c r="I51" s="37">
        <v>25568</v>
      </c>
      <c r="J51" s="41">
        <f t="shared" si="5"/>
        <v>846.14814811577696</v>
      </c>
      <c r="K51" s="44">
        <f t="shared" si="6"/>
        <v>-4.2172355699230835E-2</v>
      </c>
    </row>
    <row r="52" spans="1:11" x14ac:dyDescent="0.35">
      <c r="A52" s="37">
        <v>9222</v>
      </c>
      <c r="B52" s="38">
        <f t="shared" si="0"/>
        <v>6.32</v>
      </c>
      <c r="C52" s="38">
        <v>6.32</v>
      </c>
      <c r="F52" s="42">
        <f t="shared" si="1"/>
        <v>3.0559480888801786E-3</v>
      </c>
      <c r="G52" s="38">
        <f t="shared" si="2"/>
        <v>127.64533489139112</v>
      </c>
      <c r="I52" s="37">
        <v>25933</v>
      </c>
      <c r="J52" s="41">
        <f t="shared" si="5"/>
        <v>895.66021480787947</v>
      </c>
      <c r="K52" s="44">
        <f t="shared" si="6"/>
        <v>5.8514654676438349E-2</v>
      </c>
    </row>
    <row r="53" spans="1:11" x14ac:dyDescent="0.35">
      <c r="A53" s="37">
        <v>9252</v>
      </c>
      <c r="B53" s="38">
        <f t="shared" si="0"/>
        <v>6.18</v>
      </c>
      <c r="C53" s="38">
        <v>6.18</v>
      </c>
      <c r="F53" s="42">
        <f t="shared" si="1"/>
        <v>1.5532093745190514E-2</v>
      </c>
      <c r="G53" s="38">
        <f t="shared" si="2"/>
        <v>129.62793419906046</v>
      </c>
      <c r="I53" s="37">
        <v>26298</v>
      </c>
      <c r="J53" s="41">
        <f t="shared" si="5"/>
        <v>942.29163342096797</v>
      </c>
      <c r="K53" s="44">
        <f t="shared" si="6"/>
        <v>5.2063737835101875E-2</v>
      </c>
    </row>
    <row r="54" spans="1:11" x14ac:dyDescent="0.35">
      <c r="A54" s="37">
        <v>9283</v>
      </c>
      <c r="B54" s="38">
        <f t="shared" si="0"/>
        <v>5.98</v>
      </c>
      <c r="C54" s="38">
        <v>5.98</v>
      </c>
      <c r="F54" s="42">
        <f t="shared" si="1"/>
        <v>1.9949911758288433E-2</v>
      </c>
      <c r="G54" s="38">
        <f t="shared" si="2"/>
        <v>132.21400004774094</v>
      </c>
      <c r="I54" s="37">
        <v>26664</v>
      </c>
      <c r="J54" s="41">
        <f t="shared" si="5"/>
        <v>1013.7218149101857</v>
      </c>
      <c r="K54" s="44">
        <f t="shared" si="6"/>
        <v>7.5804749777828473E-2</v>
      </c>
    </row>
    <row r="55" spans="1:11" x14ac:dyDescent="0.35">
      <c r="A55" s="37">
        <v>9313</v>
      </c>
      <c r="B55" s="38">
        <f t="shared" si="0"/>
        <v>5.68</v>
      </c>
      <c r="C55" s="38">
        <v>5.68</v>
      </c>
      <c r="F55" s="42">
        <f t="shared" si="1"/>
        <v>2.7492144553215019E-2</v>
      </c>
      <c r="G55" s="38">
        <f t="shared" si="2"/>
        <v>135.8488464490122</v>
      </c>
      <c r="I55" s="37">
        <v>27029</v>
      </c>
      <c r="J55" s="41">
        <f t="shared" si="5"/>
        <v>1056.8253064373707</v>
      </c>
      <c r="K55" s="44">
        <f t="shared" si="6"/>
        <v>4.2520039416340305E-2</v>
      </c>
    </row>
    <row r="56" spans="1:11" x14ac:dyDescent="0.35">
      <c r="A56" s="37">
        <v>9344</v>
      </c>
      <c r="B56" s="38">
        <f t="shared" si="0"/>
        <v>5.67</v>
      </c>
      <c r="C56" s="38">
        <v>5.67</v>
      </c>
      <c r="F56" s="42">
        <f t="shared" si="1"/>
        <v>5.4839739134942772E-3</v>
      </c>
      <c r="G56" s="38">
        <f t="shared" si="2"/>
        <v>136.59383797911687</v>
      </c>
      <c r="I56" s="37">
        <v>27394</v>
      </c>
      <c r="J56" s="41">
        <f t="shared" si="5"/>
        <v>1033.2723935744182</v>
      </c>
      <c r="K56" s="44">
        <f t="shared" si="6"/>
        <v>-2.2286476979200054E-2</v>
      </c>
    </row>
    <row r="57" spans="1:11" x14ac:dyDescent="0.35">
      <c r="A57" s="37">
        <v>9375</v>
      </c>
      <c r="B57" s="38">
        <f t="shared" si="0"/>
        <v>5.61</v>
      </c>
      <c r="C57" s="38">
        <v>5.61</v>
      </c>
      <c r="F57" s="42">
        <f t="shared" si="1"/>
        <v>9.2413604783859946E-3</v>
      </c>
      <c r="G57" s="38">
        <f t="shared" si="2"/>
        <v>137.85615087500815</v>
      </c>
      <c r="I57" s="37">
        <v>27759</v>
      </c>
      <c r="J57" s="41">
        <f t="shared" si="5"/>
        <v>1105.2528028752522</v>
      </c>
      <c r="K57" s="44">
        <f t="shared" si="6"/>
        <v>6.966256889127842E-2</v>
      </c>
    </row>
    <row r="58" spans="1:11" x14ac:dyDescent="0.35">
      <c r="A58" s="37">
        <v>9405</v>
      </c>
      <c r="B58" s="38">
        <f t="shared" si="0"/>
        <v>5.67</v>
      </c>
      <c r="C58" s="38">
        <v>5.67</v>
      </c>
      <c r="F58" s="42">
        <f t="shared" si="1"/>
        <v>1.711565190334486E-4</v>
      </c>
      <c r="G58" s="38">
        <f t="shared" si="2"/>
        <v>137.87974585391927</v>
      </c>
      <c r="I58" s="37">
        <v>28125</v>
      </c>
      <c r="J58" s="41">
        <f t="shared" si="5"/>
        <v>1197.0287697658005</v>
      </c>
      <c r="K58" s="44">
        <f t="shared" si="6"/>
        <v>8.30361765668437E-2</v>
      </c>
    </row>
    <row r="59" spans="1:11" x14ac:dyDescent="0.35">
      <c r="A59" s="37">
        <v>9436</v>
      </c>
      <c r="B59" s="38">
        <f t="shared" si="0"/>
        <v>5.62</v>
      </c>
      <c r="C59" s="38">
        <v>5.62</v>
      </c>
      <c r="F59" s="42">
        <f t="shared" si="1"/>
        <v>8.4868923212936473E-3</v>
      </c>
      <c r="G59" s="38">
        <f t="shared" si="2"/>
        <v>139.04991641026882</v>
      </c>
      <c r="I59" s="37">
        <v>28490</v>
      </c>
      <c r="J59" s="41">
        <f t="shared" si="5"/>
        <v>1186.8397875441135</v>
      </c>
      <c r="K59" s="44">
        <f t="shared" si="6"/>
        <v>-8.5118941825269578E-3</v>
      </c>
    </row>
    <row r="60" spans="1:11" x14ac:dyDescent="0.35">
      <c r="A60" s="37">
        <v>9466</v>
      </c>
      <c r="B60" s="38">
        <f t="shared" si="0"/>
        <v>5.81</v>
      </c>
      <c r="C60" s="38">
        <v>5.81</v>
      </c>
      <c r="F60" s="42">
        <f t="shared" si="1"/>
        <v>-9.486973174565521E-3</v>
      </c>
      <c r="G60" s="38">
        <f t="shared" si="2"/>
        <v>137.73075358335902</v>
      </c>
      <c r="I60" s="37">
        <v>28855</v>
      </c>
      <c r="J60" s="41">
        <f t="shared" si="5"/>
        <v>1301.4362502506006</v>
      </c>
      <c r="K60" s="44">
        <f t="shared" si="6"/>
        <v>9.6555966449033193E-2</v>
      </c>
    </row>
    <row r="61" spans="1:11" x14ac:dyDescent="0.35">
      <c r="A61" s="37">
        <v>9497</v>
      </c>
      <c r="B61" s="38">
        <f t="shared" si="0"/>
        <v>5.85</v>
      </c>
      <c r="C61" s="38">
        <v>5.85</v>
      </c>
      <c r="F61" s="42">
        <f t="shared" si="1"/>
        <v>1.8639364640693819E-3</v>
      </c>
      <c r="G61" s="38">
        <f t="shared" si="2"/>
        <v>137.98747495718681</v>
      </c>
      <c r="I61" s="37">
        <v>29220</v>
      </c>
      <c r="J61" s="41">
        <f t="shared" si="5"/>
        <v>1246.0131971381293</v>
      </c>
      <c r="K61" s="44">
        <f t="shared" si="6"/>
        <v>-4.2586068354711348E-2</v>
      </c>
    </row>
    <row r="62" spans="1:11" x14ac:dyDescent="0.35">
      <c r="A62" s="37">
        <v>9528</v>
      </c>
      <c r="B62" s="38">
        <f t="shared" si="0"/>
        <v>5.93</v>
      </c>
      <c r="C62" s="38">
        <v>5.93</v>
      </c>
      <c r="F62" s="42">
        <f t="shared" si="1"/>
        <v>-1.0585801413735734E-3</v>
      </c>
      <c r="G62" s="38">
        <f t="shared" si="2"/>
        <v>137.84140415643884</v>
      </c>
      <c r="I62" s="37">
        <v>29586</v>
      </c>
      <c r="J62" s="41">
        <f t="shared" si="5"/>
        <v>1367.4343086157494</v>
      </c>
      <c r="K62" s="44">
        <f t="shared" si="6"/>
        <v>9.744769297508471E-2</v>
      </c>
    </row>
    <row r="63" spans="1:11" x14ac:dyDescent="0.35">
      <c r="A63" s="37">
        <v>9556</v>
      </c>
      <c r="B63" s="38">
        <f t="shared" si="0"/>
        <v>5.77</v>
      </c>
      <c r="C63" s="38">
        <v>5.77</v>
      </c>
      <c r="F63" s="42">
        <f t="shared" si="1"/>
        <v>1.6896584570925733E-2</v>
      </c>
      <c r="G63" s="38">
        <f t="shared" si="2"/>
        <v>140.17045309914326</v>
      </c>
      <c r="I63" s="37">
        <v>29951</v>
      </c>
      <c r="J63" s="41">
        <f t="shared" si="5"/>
        <v>1297.148991216661</v>
      </c>
      <c r="K63" s="44">
        <f t="shared" si="6"/>
        <v>-5.1399410528347844E-2</v>
      </c>
    </row>
    <row r="64" spans="1:11" x14ac:dyDescent="0.35">
      <c r="A64" s="37">
        <v>9587</v>
      </c>
      <c r="B64" s="38">
        <f t="shared" si="0"/>
        <v>5.66</v>
      </c>
      <c r="C64" s="38">
        <v>5.66</v>
      </c>
      <c r="F64" s="42">
        <f t="shared" si="1"/>
        <v>1.3069197894756164E-2</v>
      </c>
      <c r="G64" s="38">
        <f t="shared" si="2"/>
        <v>142.00236848969359</v>
      </c>
      <c r="I64" s="37">
        <v>30316</v>
      </c>
      <c r="J64" s="41">
        <f t="shared" si="5"/>
        <v>1502.0897688352845</v>
      </c>
      <c r="K64" s="44">
        <f t="shared" si="6"/>
        <v>0.15799324442013352</v>
      </c>
    </row>
    <row r="65" spans="1:11" x14ac:dyDescent="0.35">
      <c r="A65" s="37">
        <v>9617</v>
      </c>
      <c r="B65" s="38">
        <f t="shared" si="0"/>
        <v>5.63</v>
      </c>
      <c r="C65" s="38">
        <v>5.63</v>
      </c>
      <c r="F65" s="42">
        <f t="shared" si="1"/>
        <v>6.9727579191074173E-3</v>
      </c>
      <c r="G65" s="38">
        <f t="shared" si="2"/>
        <v>142.99251662911212</v>
      </c>
      <c r="I65" s="37">
        <v>30681</v>
      </c>
      <c r="J65" s="41">
        <f t="shared" si="5"/>
        <v>1808.439293676568</v>
      </c>
      <c r="K65" s="44">
        <f t="shared" si="6"/>
        <v>0.20394887921966598</v>
      </c>
    </row>
    <row r="66" spans="1:11" x14ac:dyDescent="0.35">
      <c r="A66" s="37">
        <v>9648</v>
      </c>
      <c r="B66" s="38">
        <f t="shared" ref="B66:B129" si="7">C66</f>
        <v>5.69</v>
      </c>
      <c r="C66" s="38">
        <v>5.69</v>
      </c>
      <c r="F66" s="42">
        <f t="shared" si="1"/>
        <v>1.9198425436330394E-4</v>
      </c>
      <c r="G66" s="38">
        <f t="shared" si="2"/>
        <v>143.0199689407967</v>
      </c>
      <c r="I66" s="37">
        <v>31047</v>
      </c>
      <c r="J66" s="41">
        <f t="shared" si="5"/>
        <v>2085.7527386606193</v>
      </c>
      <c r="K66" s="44">
        <f t="shared" si="6"/>
        <v>0.15334407184897625</v>
      </c>
    </row>
    <row r="67" spans="1:11" x14ac:dyDescent="0.35">
      <c r="A67" s="37">
        <v>9678</v>
      </c>
      <c r="B67" s="38">
        <f t="shared" si="7"/>
        <v>5.68</v>
      </c>
      <c r="C67" s="38">
        <v>5.68</v>
      </c>
      <c r="F67" s="42">
        <f t="shared" ref="F67:F130" si="8">B66/1200+((B66/B67)*(1-(1+B67/200)^(-2*(10-(1/12))))+(1+B67/200)^(-2*(10-(1/12)))-1)</f>
        <v>5.4919603739960413E-3</v>
      </c>
      <c r="G67" s="38">
        <f t="shared" ref="G67:G130" si="9">G66*(1+F67)</f>
        <v>143.80542894290969</v>
      </c>
      <c r="I67" s="37">
        <v>31412</v>
      </c>
      <c r="J67" s="41">
        <f t="shared" ref="J67:J98" si="10">VLOOKUP(I67,A:G,7,FALSE)</f>
        <v>2244.9686412695855</v>
      </c>
      <c r="K67" s="44">
        <f t="shared" si="6"/>
        <v>7.6334984323792821E-2</v>
      </c>
    </row>
    <row r="68" spans="1:11" x14ac:dyDescent="0.35">
      <c r="A68" s="37">
        <v>9709</v>
      </c>
      <c r="B68" s="38">
        <f t="shared" si="7"/>
        <v>5.57</v>
      </c>
      <c r="C68" s="38">
        <v>5.57</v>
      </c>
      <c r="F68" s="42">
        <f t="shared" si="8"/>
        <v>1.3028677889454908E-2</v>
      </c>
      <c r="G68" s="38">
        <f t="shared" si="9"/>
        <v>145.67902355536174</v>
      </c>
      <c r="I68" s="37">
        <v>31777</v>
      </c>
      <c r="J68" s="41">
        <f t="shared" si="10"/>
        <v>2574.5002624749891</v>
      </c>
      <c r="K68" s="44">
        <f t="shared" ref="K68:K99" si="11">J68/J67-1</f>
        <v>0.14678673686018406</v>
      </c>
    </row>
    <row r="69" spans="1:11" x14ac:dyDescent="0.35">
      <c r="A69" s="37">
        <v>9740</v>
      </c>
      <c r="B69" s="38">
        <f t="shared" si="7"/>
        <v>5.38</v>
      </c>
      <c r="C69" s="38">
        <v>5.38</v>
      </c>
      <c r="F69" s="42">
        <f t="shared" si="8"/>
        <v>1.9096916750251505E-2</v>
      </c>
      <c r="G69" s="38">
        <f t="shared" si="9"/>
        <v>148.4610437404564</v>
      </c>
      <c r="I69" s="37">
        <v>32142</v>
      </c>
      <c r="J69" s="41">
        <f t="shared" si="10"/>
        <v>2985.0453288736217</v>
      </c>
      <c r="K69" s="44">
        <f t="shared" si="11"/>
        <v>0.15946592524483028</v>
      </c>
    </row>
    <row r="70" spans="1:11" x14ac:dyDescent="0.35">
      <c r="A70" s="37">
        <v>9770</v>
      </c>
      <c r="B70" s="38">
        <f t="shared" si="7"/>
        <v>5.21</v>
      </c>
      <c r="C70" s="38">
        <v>5.21</v>
      </c>
      <c r="F70" s="42">
        <f t="shared" si="8"/>
        <v>1.7519838359100141E-2</v>
      </c>
      <c r="G70" s="38">
        <f t="shared" si="9"/>
        <v>151.06205722941252</v>
      </c>
      <c r="I70" s="37">
        <v>32508</v>
      </c>
      <c r="J70" s="41">
        <f t="shared" si="10"/>
        <v>3670.2066917373068</v>
      </c>
      <c r="K70" s="44">
        <f t="shared" si="11"/>
        <v>0.22953130936950439</v>
      </c>
    </row>
    <row r="71" spans="1:11" x14ac:dyDescent="0.35">
      <c r="A71" s="37">
        <v>9801</v>
      </c>
      <c r="B71" s="38">
        <f t="shared" si="7"/>
        <v>5.16</v>
      </c>
      <c r="C71" s="38">
        <v>5.16</v>
      </c>
      <c r="F71" s="42">
        <f t="shared" si="8"/>
        <v>8.184897490781419E-3</v>
      </c>
      <c r="G71" s="38">
        <f t="shared" si="9"/>
        <v>152.29848468258183</v>
      </c>
      <c r="I71" s="37">
        <v>32873</v>
      </c>
      <c r="J71" s="41">
        <f t="shared" si="10"/>
        <v>4252.9624340689115</v>
      </c>
      <c r="K71" s="44">
        <f t="shared" si="11"/>
        <v>0.15878008822869738</v>
      </c>
    </row>
    <row r="72" spans="1:11" x14ac:dyDescent="0.35">
      <c r="A72" s="37">
        <v>9831</v>
      </c>
      <c r="B72" s="38">
        <f t="shared" si="7"/>
        <v>5.37</v>
      </c>
      <c r="C72" s="38">
        <v>5.37</v>
      </c>
      <c r="F72" s="42">
        <f t="shared" si="8"/>
        <v>-1.1684289112219718E-2</v>
      </c>
      <c r="G72" s="38">
        <f t="shared" si="9"/>
        <v>150.51898515619757</v>
      </c>
      <c r="I72" s="37">
        <v>33238</v>
      </c>
      <c r="J72" s="41">
        <f t="shared" si="10"/>
        <v>4815.9650572298533</v>
      </c>
      <c r="K72" s="44">
        <f t="shared" si="11"/>
        <v>0.13237893160093206</v>
      </c>
    </row>
    <row r="73" spans="1:11" x14ac:dyDescent="0.35">
      <c r="A73" s="37">
        <v>9862</v>
      </c>
      <c r="B73" s="38">
        <f t="shared" si="7"/>
        <v>5.37</v>
      </c>
      <c r="C73" s="38">
        <v>5.37</v>
      </c>
      <c r="F73" s="42">
        <f t="shared" si="8"/>
        <v>4.4749999999999998E-3</v>
      </c>
      <c r="G73" s="38">
        <f t="shared" si="9"/>
        <v>151.19255761477154</v>
      </c>
      <c r="I73" s="37">
        <v>33603</v>
      </c>
      <c r="J73" s="41">
        <f t="shared" si="10"/>
        <v>5610.9908627524574</v>
      </c>
      <c r="K73" s="44">
        <f t="shared" si="11"/>
        <v>0.16508130687723543</v>
      </c>
    </row>
    <row r="74" spans="1:11" x14ac:dyDescent="0.35">
      <c r="A74" s="37">
        <v>9893</v>
      </c>
      <c r="B74" s="38">
        <f t="shared" si="7"/>
        <v>5.3</v>
      </c>
      <c r="C74" s="38">
        <v>5.3</v>
      </c>
      <c r="F74" s="42">
        <f t="shared" si="8"/>
        <v>9.8204889551489691E-3</v>
      </c>
      <c r="G74" s="38">
        <f t="shared" si="9"/>
        <v>152.67734245692813</v>
      </c>
      <c r="I74" s="37">
        <v>33969</v>
      </c>
      <c r="J74" s="41">
        <f t="shared" si="10"/>
        <v>6395.1505532096771</v>
      </c>
      <c r="K74" s="44">
        <f t="shared" si="11"/>
        <v>0.13975422695173534</v>
      </c>
    </row>
    <row r="75" spans="1:11" x14ac:dyDescent="0.35">
      <c r="A75" s="37">
        <v>9921</v>
      </c>
      <c r="B75" s="38">
        <f t="shared" si="7"/>
        <v>5.25</v>
      </c>
      <c r="C75" s="38">
        <v>5.25</v>
      </c>
      <c r="F75" s="42">
        <f t="shared" si="8"/>
        <v>8.2437830438983201E-3</v>
      </c>
      <c r="G75" s="38">
        <f t="shared" si="9"/>
        <v>153.93598134386201</v>
      </c>
      <c r="I75" s="37">
        <v>34334</v>
      </c>
      <c r="J75" s="41">
        <f t="shared" si="10"/>
        <v>8781.5034083923238</v>
      </c>
      <c r="K75" s="44">
        <f t="shared" si="11"/>
        <v>0.37315037938941953</v>
      </c>
    </row>
    <row r="76" spans="1:11" x14ac:dyDescent="0.35">
      <c r="A76" s="37">
        <v>9952</v>
      </c>
      <c r="B76" s="38">
        <f t="shared" si="7"/>
        <v>5.19</v>
      </c>
      <c r="C76" s="38">
        <v>5.19</v>
      </c>
      <c r="F76" s="42">
        <f t="shared" si="8"/>
        <v>8.9804180599133247E-3</v>
      </c>
      <c r="G76" s="38">
        <f t="shared" si="9"/>
        <v>155.31839081079292</v>
      </c>
      <c r="I76" s="37">
        <v>34699</v>
      </c>
      <c r="J76" s="41">
        <f t="shared" si="10"/>
        <v>7941.0392814500274</v>
      </c>
      <c r="K76" s="44">
        <f t="shared" si="11"/>
        <v>-9.570845535846173E-2</v>
      </c>
    </row>
    <row r="77" spans="1:11" x14ac:dyDescent="0.35">
      <c r="A77" s="37">
        <v>9982</v>
      </c>
      <c r="B77" s="38">
        <f t="shared" si="7"/>
        <v>5.18</v>
      </c>
      <c r="C77" s="38">
        <v>5.18</v>
      </c>
      <c r="F77" s="42">
        <f t="shared" si="8"/>
        <v>5.0929282620565171E-3</v>
      </c>
      <c r="G77" s="38">
        <f t="shared" si="9"/>
        <v>156.10941623297035</v>
      </c>
      <c r="I77" s="37">
        <v>35064</v>
      </c>
      <c r="J77" s="41">
        <f t="shared" si="10"/>
        <v>9560.3820849621297</v>
      </c>
      <c r="K77" s="44">
        <f t="shared" si="11"/>
        <v>0.20392076479143317</v>
      </c>
    </row>
    <row r="78" spans="1:11" x14ac:dyDescent="0.35">
      <c r="A78" s="37">
        <v>10013</v>
      </c>
      <c r="B78" s="38">
        <f t="shared" si="7"/>
        <v>5.32</v>
      </c>
      <c r="C78" s="38">
        <v>5.32</v>
      </c>
      <c r="F78" s="42">
        <f t="shared" si="8"/>
        <v>-6.3643557565363461E-3</v>
      </c>
      <c r="G78" s="38">
        <f t="shared" si="9"/>
        <v>155.11588037111852</v>
      </c>
      <c r="I78" s="37">
        <v>35430</v>
      </c>
      <c r="J78" s="41">
        <f t="shared" si="10"/>
        <v>10355.906899739166</v>
      </c>
      <c r="K78" s="44">
        <f t="shared" si="11"/>
        <v>8.321056707852148E-2</v>
      </c>
    </row>
    <row r="79" spans="1:11" x14ac:dyDescent="0.35">
      <c r="A79" s="37">
        <v>10043</v>
      </c>
      <c r="B79" s="38">
        <f t="shared" si="7"/>
        <v>5.42</v>
      </c>
      <c r="C79" s="38">
        <v>5.42</v>
      </c>
      <c r="F79" s="42">
        <f t="shared" si="8"/>
        <v>-3.1605574691033313E-3</v>
      </c>
      <c r="G79" s="38">
        <f t="shared" si="9"/>
        <v>154.62562771683503</v>
      </c>
      <c r="I79" s="37">
        <v>35795</v>
      </c>
      <c r="J79" s="41">
        <f t="shared" si="10"/>
        <v>11589.01396263278</v>
      </c>
      <c r="K79" s="44">
        <f t="shared" si="11"/>
        <v>0.11907282238358796</v>
      </c>
    </row>
    <row r="80" spans="1:11" x14ac:dyDescent="0.35">
      <c r="A80" s="37">
        <v>10074</v>
      </c>
      <c r="B80" s="38">
        <f t="shared" si="7"/>
        <v>5.39</v>
      </c>
      <c r="C80" s="38">
        <v>5.39</v>
      </c>
      <c r="F80" s="42">
        <f t="shared" si="8"/>
        <v>6.7980133293210039E-3</v>
      </c>
      <c r="G80" s="38">
        <f t="shared" si="9"/>
        <v>155.67677479510871</v>
      </c>
      <c r="I80" s="37">
        <v>36160</v>
      </c>
      <c r="J80" s="41">
        <f t="shared" si="10"/>
        <v>12381.040509182785</v>
      </c>
      <c r="K80" s="44">
        <f t="shared" si="11"/>
        <v>6.8342876201874292E-2</v>
      </c>
    </row>
    <row r="81" spans="1:11" x14ac:dyDescent="0.35">
      <c r="A81" s="37">
        <v>10105</v>
      </c>
      <c r="B81" s="38">
        <f t="shared" si="7"/>
        <v>5.35</v>
      </c>
      <c r="C81" s="38">
        <v>5.35</v>
      </c>
      <c r="F81" s="42">
        <f t="shared" si="8"/>
        <v>7.5391279544972881E-3</v>
      </c>
      <c r="G81" s="38">
        <f t="shared" si="9"/>
        <v>156.85044191983249</v>
      </c>
      <c r="I81" s="37">
        <v>36525</v>
      </c>
      <c r="J81" s="41">
        <f t="shared" si="10"/>
        <v>12273.260444684573</v>
      </c>
      <c r="K81" s="44">
        <f t="shared" si="11"/>
        <v>-8.7052509373727327E-3</v>
      </c>
    </row>
    <row r="82" spans="1:11" x14ac:dyDescent="0.35">
      <c r="A82" s="37">
        <v>10135</v>
      </c>
      <c r="B82" s="38">
        <f t="shared" si="7"/>
        <v>5.54</v>
      </c>
      <c r="C82" s="38">
        <v>5.54</v>
      </c>
      <c r="F82" s="42">
        <f t="shared" si="8"/>
        <v>-9.8899218892679695E-3</v>
      </c>
      <c r="G82" s="38">
        <f t="shared" si="9"/>
        <v>155.29920330094819</v>
      </c>
      <c r="I82" s="37">
        <v>36891</v>
      </c>
      <c r="J82" s="41">
        <f t="shared" si="10"/>
        <v>13230.027854683858</v>
      </c>
      <c r="K82" s="44">
        <f t="shared" si="11"/>
        <v>7.795543933182425E-2</v>
      </c>
    </row>
    <row r="83" spans="1:11" x14ac:dyDescent="0.35">
      <c r="A83" s="37">
        <v>10166</v>
      </c>
      <c r="B83" s="38">
        <f t="shared" si="7"/>
        <v>5.77</v>
      </c>
      <c r="C83" s="38">
        <v>5.77</v>
      </c>
      <c r="F83" s="42">
        <f t="shared" si="8"/>
        <v>-1.2568527820705768E-2</v>
      </c>
      <c r="G83" s="38">
        <f t="shared" si="9"/>
        <v>153.3473209437268</v>
      </c>
      <c r="I83" s="37">
        <v>37256</v>
      </c>
      <c r="J83" s="41">
        <f t="shared" si="10"/>
        <v>13713.043367272567</v>
      </c>
      <c r="K83" s="44">
        <f t="shared" si="11"/>
        <v>3.6509032172423295E-2</v>
      </c>
    </row>
    <row r="84" spans="1:11" x14ac:dyDescent="0.35">
      <c r="A84" s="37">
        <v>10196</v>
      </c>
      <c r="B84" s="38">
        <f t="shared" si="7"/>
        <v>5.95</v>
      </c>
      <c r="C84" s="38">
        <v>5.95</v>
      </c>
      <c r="F84" s="42">
        <f t="shared" si="8"/>
        <v>-8.5299557190741931E-3</v>
      </c>
      <c r="G84" s="38">
        <f t="shared" si="9"/>
        <v>152.03927508643815</v>
      </c>
      <c r="I84" s="37">
        <v>37621</v>
      </c>
      <c r="J84" s="41">
        <f t="shared" si="10"/>
        <v>15178.133913865408</v>
      </c>
      <c r="K84" s="44">
        <f t="shared" si="11"/>
        <v>0.10683919735056135</v>
      </c>
    </row>
    <row r="85" spans="1:11" x14ac:dyDescent="0.35">
      <c r="A85" s="37">
        <v>10227</v>
      </c>
      <c r="B85" s="38">
        <f t="shared" si="7"/>
        <v>5.88</v>
      </c>
      <c r="C85" s="38">
        <v>5.88</v>
      </c>
      <c r="F85" s="42">
        <f t="shared" si="8"/>
        <v>1.0162169633590226E-2</v>
      </c>
      <c r="G85" s="38">
        <f t="shared" si="9"/>
        <v>153.58432399083463</v>
      </c>
      <c r="I85" s="37">
        <v>37986</v>
      </c>
      <c r="J85" s="41">
        <f t="shared" si="10"/>
        <v>17470.024383084638</v>
      </c>
      <c r="K85" s="44">
        <f t="shared" si="11"/>
        <v>0.15099948928013873</v>
      </c>
    </row>
    <row r="86" spans="1:11" x14ac:dyDescent="0.35">
      <c r="A86" s="37">
        <v>10258</v>
      </c>
      <c r="B86" s="38">
        <f t="shared" si="7"/>
        <v>5.74</v>
      </c>
      <c r="C86" s="38">
        <v>5.74</v>
      </c>
      <c r="F86" s="42">
        <f t="shared" si="8"/>
        <v>1.5375043352510482E-2</v>
      </c>
      <c r="G86" s="38">
        <f t="shared" si="9"/>
        <v>155.94568963045973</v>
      </c>
      <c r="I86" s="37">
        <v>38352</v>
      </c>
      <c r="J86" s="41">
        <f t="shared" si="10"/>
        <v>19141.967046824189</v>
      </c>
      <c r="K86" s="44">
        <f t="shared" si="11"/>
        <v>9.5703510600615438E-2</v>
      </c>
    </row>
    <row r="87" spans="1:11" x14ac:dyDescent="0.35">
      <c r="A87" s="37">
        <v>10287</v>
      </c>
      <c r="B87" s="38">
        <f t="shared" si="7"/>
        <v>5.71</v>
      </c>
      <c r="C87" s="38">
        <v>5.71</v>
      </c>
      <c r="F87" s="42">
        <f t="shared" si="8"/>
        <v>7.0310968135142982E-3</v>
      </c>
      <c r="G87" s="38">
        <f t="shared" si="9"/>
        <v>157.04215887190173</v>
      </c>
      <c r="I87" s="37">
        <v>38717</v>
      </c>
      <c r="J87" s="41">
        <f t="shared" si="10"/>
        <v>20455.438343495465</v>
      </c>
      <c r="K87" s="44">
        <f t="shared" si="11"/>
        <v>6.8617362753698341E-2</v>
      </c>
    </row>
    <row r="88" spans="1:11" x14ac:dyDescent="0.35">
      <c r="A88" s="37">
        <v>10318</v>
      </c>
      <c r="B88" s="38">
        <f t="shared" si="7"/>
        <v>5.63</v>
      </c>
      <c r="C88" s="38">
        <v>5.63</v>
      </c>
      <c r="F88" s="42">
        <f t="shared" si="8"/>
        <v>1.0774576673174965E-2</v>
      </c>
      <c r="G88" s="38">
        <f t="shared" si="9"/>
        <v>158.73422165358798</v>
      </c>
      <c r="I88" s="37">
        <v>39082</v>
      </c>
      <c r="J88" s="41">
        <f t="shared" si="10"/>
        <v>20133.001028516897</v>
      </c>
      <c r="K88" s="44">
        <f t="shared" si="11"/>
        <v>-1.5762913977401927E-2</v>
      </c>
    </row>
    <row r="89" spans="1:11" x14ac:dyDescent="0.35">
      <c r="A89" s="37">
        <v>10348</v>
      </c>
      <c r="B89" s="38">
        <f t="shared" si="7"/>
        <v>5.69</v>
      </c>
      <c r="C89" s="38">
        <v>5.69</v>
      </c>
      <c r="F89" s="42">
        <f t="shared" si="8"/>
        <v>1.9198425436330394E-4</v>
      </c>
      <c r="G89" s="38">
        <f t="shared" si="9"/>
        <v>158.7646961247741</v>
      </c>
      <c r="I89" s="37">
        <v>39447</v>
      </c>
      <c r="J89" s="41">
        <f t="shared" si="10"/>
        <v>20530.011867298574</v>
      </c>
      <c r="K89" s="44">
        <f t="shared" si="11"/>
        <v>1.9719406869315614E-2</v>
      </c>
    </row>
    <row r="90" spans="1:11" x14ac:dyDescent="0.35">
      <c r="A90" s="37">
        <v>10379</v>
      </c>
      <c r="B90" s="38">
        <f t="shared" si="7"/>
        <v>5.67</v>
      </c>
      <c r="C90" s="38">
        <v>5.67</v>
      </c>
      <c r="F90" s="42">
        <f t="shared" si="8"/>
        <v>6.2429478269889985E-3</v>
      </c>
      <c r="G90" s="38">
        <f t="shared" si="9"/>
        <v>159.75585583944883</v>
      </c>
      <c r="I90" s="37">
        <v>39813</v>
      </c>
      <c r="J90" s="41">
        <f t="shared" si="10"/>
        <v>23000.305070043083</v>
      </c>
      <c r="K90" s="44">
        <f t="shared" si="11"/>
        <v>0.12032595103753163</v>
      </c>
    </row>
    <row r="91" spans="1:11" x14ac:dyDescent="0.35">
      <c r="A91" s="37">
        <v>10409</v>
      </c>
      <c r="B91" s="38">
        <f t="shared" si="7"/>
        <v>5.76</v>
      </c>
      <c r="C91" s="38">
        <v>5.76</v>
      </c>
      <c r="F91" s="42">
        <f t="shared" si="8"/>
        <v>-2.002744266125768E-3</v>
      </c>
      <c r="G91" s="38">
        <f t="shared" si="9"/>
        <v>159.43590571518635</v>
      </c>
      <c r="I91" s="37">
        <v>40178</v>
      </c>
      <c r="J91" s="41">
        <f t="shared" si="10"/>
        <v>23267.365914711434</v>
      </c>
      <c r="K91" s="44">
        <f t="shared" si="11"/>
        <v>1.1611187062739781E-2</v>
      </c>
    </row>
    <row r="92" spans="1:11" x14ac:dyDescent="0.35">
      <c r="A92" s="37">
        <v>10440</v>
      </c>
      <c r="B92" s="38">
        <f t="shared" si="7"/>
        <v>5.65</v>
      </c>
      <c r="C92" s="38">
        <v>5.65</v>
      </c>
      <c r="F92" s="42">
        <f t="shared" si="8"/>
        <v>1.3064685321664132E-2</v>
      </c>
      <c r="G92" s="38">
        <f t="shared" si="9"/>
        <v>161.51888565232977</v>
      </c>
      <c r="I92" s="37">
        <v>40543</v>
      </c>
      <c r="J92" s="41">
        <f t="shared" si="10"/>
        <v>25020.447517674958</v>
      </c>
      <c r="K92" s="44">
        <f t="shared" si="11"/>
        <v>7.534508243819249E-2</v>
      </c>
    </row>
    <row r="93" spans="1:11" x14ac:dyDescent="0.35">
      <c r="A93" s="37">
        <v>10471</v>
      </c>
      <c r="B93" s="38">
        <f t="shared" si="7"/>
        <v>5.51</v>
      </c>
      <c r="C93" s="38">
        <v>5.51</v>
      </c>
      <c r="F93" s="42">
        <f t="shared" si="8"/>
        <v>1.5295449098544652E-2</v>
      </c>
      <c r="G93" s="38">
        <f t="shared" si="9"/>
        <v>163.98938954627863</v>
      </c>
      <c r="I93" s="37">
        <v>40908</v>
      </c>
      <c r="J93" s="41">
        <f t="shared" si="10"/>
        <v>28746.989486166283</v>
      </c>
      <c r="K93" s="44">
        <f t="shared" si="11"/>
        <v>0.14893986072226806</v>
      </c>
    </row>
    <row r="94" spans="1:11" x14ac:dyDescent="0.35">
      <c r="A94" s="37">
        <v>10501</v>
      </c>
      <c r="B94" s="38">
        <f t="shared" si="7"/>
        <v>5.46</v>
      </c>
      <c r="C94" s="38">
        <v>5.46</v>
      </c>
      <c r="F94" s="42">
        <f t="shared" si="8"/>
        <v>8.3815634259086849E-3</v>
      </c>
      <c r="G94" s="38">
        <f t="shared" si="9"/>
        <v>165.36387701593682</v>
      </c>
      <c r="I94" s="37">
        <v>41274</v>
      </c>
      <c r="J94" s="41">
        <f t="shared" si="10"/>
        <v>30322.195334293036</v>
      </c>
      <c r="K94" s="44">
        <f t="shared" si="11"/>
        <v>5.4795506461112309E-2</v>
      </c>
    </row>
    <row r="95" spans="1:11" x14ac:dyDescent="0.35">
      <c r="A95" s="37">
        <v>10532</v>
      </c>
      <c r="B95" s="38">
        <f t="shared" si="7"/>
        <v>5.46</v>
      </c>
      <c r="C95" s="38">
        <v>5.46</v>
      </c>
      <c r="F95" s="42">
        <f t="shared" si="8"/>
        <v>4.5500000000000002E-3</v>
      </c>
      <c r="G95" s="38">
        <f t="shared" si="9"/>
        <v>166.11628265635935</v>
      </c>
      <c r="I95" s="37">
        <v>41639</v>
      </c>
      <c r="J95" s="41">
        <f t="shared" si="10"/>
        <v>28462.169822288353</v>
      </c>
      <c r="K95" s="44">
        <f t="shared" si="11"/>
        <v>-6.1342046362358071E-2</v>
      </c>
    </row>
    <row r="96" spans="1:11" x14ac:dyDescent="0.35">
      <c r="A96" s="37">
        <v>10562</v>
      </c>
      <c r="B96" s="38">
        <f t="shared" si="7"/>
        <v>5.56</v>
      </c>
      <c r="C96" s="38">
        <v>5.56</v>
      </c>
      <c r="F96" s="42">
        <f t="shared" si="8"/>
        <v>-2.9947169418016988E-3</v>
      </c>
      <c r="G96" s="38">
        <f t="shared" si="9"/>
        <v>165.61881141037924</v>
      </c>
      <c r="I96" s="37">
        <v>42004</v>
      </c>
      <c r="J96" s="41">
        <f t="shared" si="10"/>
        <v>33093.028537062695</v>
      </c>
      <c r="K96" s="44">
        <f t="shared" si="11"/>
        <v>0.16270223752048496</v>
      </c>
    </row>
    <row r="97" spans="1:11" x14ac:dyDescent="0.35">
      <c r="A97" s="37">
        <v>10593</v>
      </c>
      <c r="B97" s="38">
        <f t="shared" si="7"/>
        <v>5.54</v>
      </c>
      <c r="C97" s="38">
        <v>5.54</v>
      </c>
      <c r="F97" s="42">
        <f t="shared" si="8"/>
        <v>6.1436759883440432E-3</v>
      </c>
      <c r="G97" s="38">
        <f t="shared" si="9"/>
        <v>166.63631972525926</v>
      </c>
      <c r="I97" s="37">
        <v>42369</v>
      </c>
      <c r="J97" s="41">
        <f t="shared" si="10"/>
        <v>33802.260482224519</v>
      </c>
      <c r="K97" s="44">
        <f t="shared" si="11"/>
        <v>2.1431460839781202E-2</v>
      </c>
    </row>
    <row r="98" spans="1:11" x14ac:dyDescent="0.35">
      <c r="A98" s="37">
        <v>10624</v>
      </c>
      <c r="B98" s="38">
        <f t="shared" si="7"/>
        <v>5.46</v>
      </c>
      <c r="C98" s="38">
        <v>5.46</v>
      </c>
      <c r="F98" s="42">
        <f t="shared" si="8"/>
        <v>1.0680501481453894E-2</v>
      </c>
      <c r="G98" s="38">
        <f t="shared" si="9"/>
        <v>168.41607918494893</v>
      </c>
      <c r="I98" s="37">
        <v>42735</v>
      </c>
      <c r="J98" s="41">
        <f t="shared" si="10"/>
        <v>33727.575194763507</v>
      </c>
      <c r="K98" s="44">
        <f t="shared" si="11"/>
        <v>-2.209476123654075E-3</v>
      </c>
    </row>
    <row r="99" spans="1:11" x14ac:dyDescent="0.35">
      <c r="A99" s="37">
        <v>10652</v>
      </c>
      <c r="B99" s="38">
        <f t="shared" si="7"/>
        <v>5.49</v>
      </c>
      <c r="C99" s="38">
        <v>5.49</v>
      </c>
      <c r="F99" s="42">
        <f t="shared" si="8"/>
        <v>2.2792263206600789E-3</v>
      </c>
      <c r="G99" s="38">
        <f t="shared" si="9"/>
        <v>168.79993754544964</v>
      </c>
      <c r="I99" s="37">
        <v>43100</v>
      </c>
      <c r="J99" s="41">
        <f t="shared" ref="J99:J104" si="12">VLOOKUP(I99,A:G,7,FALSE)</f>
        <v>34438.701344721863</v>
      </c>
      <c r="K99" s="44">
        <f t="shared" si="11"/>
        <v>2.1084413743113206E-2</v>
      </c>
    </row>
    <row r="100" spans="1:11" x14ac:dyDescent="0.35">
      <c r="A100" s="37">
        <v>10683</v>
      </c>
      <c r="B100" s="38">
        <f t="shared" si="7"/>
        <v>5.56</v>
      </c>
      <c r="C100" s="38">
        <v>5.56</v>
      </c>
      <c r="F100" s="42">
        <f t="shared" si="8"/>
        <v>-7.0630185926123367E-4</v>
      </c>
      <c r="G100" s="38">
        <f t="shared" si="9"/>
        <v>168.68071383571811</v>
      </c>
      <c r="I100" s="37">
        <v>43465</v>
      </c>
      <c r="J100" s="41">
        <f t="shared" si="12"/>
        <v>34629.554992587618</v>
      </c>
      <c r="K100" s="44">
        <f t="shared" ref="K100:K104" si="13">J100/J99-1</f>
        <v>5.5418363763302114E-3</v>
      </c>
    </row>
    <row r="101" spans="1:11" x14ac:dyDescent="0.35">
      <c r="A101" s="37">
        <v>10713</v>
      </c>
      <c r="B101" s="38">
        <f t="shared" si="7"/>
        <v>5.66</v>
      </c>
      <c r="C101" s="38">
        <v>5.66</v>
      </c>
      <c r="F101" s="42">
        <f t="shared" si="8"/>
        <v>-2.8765435406873825E-3</v>
      </c>
      <c r="G101" s="38">
        <f t="shared" si="9"/>
        <v>168.19549641789544</v>
      </c>
      <c r="I101" s="37">
        <v>43830</v>
      </c>
      <c r="J101" s="41">
        <f t="shared" si="12"/>
        <v>35915.126653830746</v>
      </c>
      <c r="K101" s="44">
        <f t="shared" si="13"/>
        <v>3.7123539748584733E-2</v>
      </c>
    </row>
    <row r="102" spans="1:11" x14ac:dyDescent="0.35">
      <c r="A102" s="37">
        <v>10744</v>
      </c>
      <c r="B102" s="38">
        <f t="shared" si="7"/>
        <v>5.62</v>
      </c>
      <c r="C102" s="38">
        <v>5.62</v>
      </c>
      <c r="F102" s="42">
        <f t="shared" si="8"/>
        <v>7.726180523701629E-3</v>
      </c>
      <c r="G102" s="38">
        <f t="shared" si="9"/>
        <v>169.49500518649373</v>
      </c>
      <c r="I102" s="37">
        <v>44196</v>
      </c>
      <c r="J102" s="41">
        <f t="shared" si="12"/>
        <v>38229.136029887239</v>
      </c>
      <c r="K102" s="44">
        <f t="shared" si="13"/>
        <v>6.4429937790841052E-2</v>
      </c>
    </row>
    <row r="103" spans="1:11" x14ac:dyDescent="0.35">
      <c r="A103" s="37">
        <v>10774</v>
      </c>
      <c r="B103" s="38">
        <f t="shared" si="7"/>
        <v>5.61</v>
      </c>
      <c r="C103" s="38">
        <v>5.61</v>
      </c>
      <c r="F103" s="42">
        <f t="shared" si="8"/>
        <v>5.4360600797309254E-3</v>
      </c>
      <c r="G103" s="38">
        <f t="shared" si="9"/>
        <v>170.41639021790181</v>
      </c>
      <c r="I103" s="37">
        <v>44561</v>
      </c>
      <c r="J103" s="41">
        <f t="shared" si="12"/>
        <v>36139.871132740504</v>
      </c>
      <c r="K103" s="44">
        <f t="shared" si="13"/>
        <v>-5.4651114676339096E-2</v>
      </c>
    </row>
    <row r="104" spans="1:11" x14ac:dyDescent="0.35">
      <c r="A104" s="37">
        <v>10805</v>
      </c>
      <c r="B104" s="38">
        <f t="shared" si="7"/>
        <v>5.59</v>
      </c>
      <c r="C104" s="38">
        <v>5.59</v>
      </c>
      <c r="F104" s="42">
        <f t="shared" si="8"/>
        <v>6.1818480350395322E-3</v>
      </c>
      <c r="G104" s="38">
        <f t="shared" si="9"/>
        <v>171.46987844490886</v>
      </c>
      <c r="I104" s="37">
        <v>44926</v>
      </c>
      <c r="J104" s="41">
        <f t="shared" si="12"/>
        <v>32553.232554423703</v>
      </c>
      <c r="K104" s="48">
        <f t="shared" si="13"/>
        <v>-9.9243258647580657E-2</v>
      </c>
    </row>
    <row r="105" spans="1:11" x14ac:dyDescent="0.35">
      <c r="A105" s="37">
        <v>10836</v>
      </c>
      <c r="B105" s="38">
        <f t="shared" si="7"/>
        <v>5.62</v>
      </c>
      <c r="C105" s="38">
        <v>5.62</v>
      </c>
      <c r="F105" s="42">
        <f t="shared" si="8"/>
        <v>2.4011979405570557E-3</v>
      </c>
      <c r="G105" s="38">
        <f t="shared" si="9"/>
        <v>171.88161156389836</v>
      </c>
      <c r="K105" s="23"/>
    </row>
    <row r="106" spans="1:11" x14ac:dyDescent="0.35">
      <c r="A106" s="37">
        <v>10866</v>
      </c>
      <c r="B106" s="38">
        <f t="shared" si="7"/>
        <v>5.68</v>
      </c>
      <c r="C106" s="38">
        <v>5.68</v>
      </c>
      <c r="F106" s="42">
        <f t="shared" si="8"/>
        <v>1.8157108935708526E-4</v>
      </c>
      <c r="G106" s="38">
        <f t="shared" si="9"/>
        <v>171.91282029535049</v>
      </c>
      <c r="K106" s="23"/>
    </row>
    <row r="107" spans="1:11" x14ac:dyDescent="0.35">
      <c r="A107" s="37">
        <v>10897</v>
      </c>
      <c r="B107" s="38">
        <f t="shared" si="7"/>
        <v>5.73</v>
      </c>
      <c r="C107" s="38">
        <v>5.73</v>
      </c>
      <c r="F107" s="42">
        <f t="shared" si="8"/>
        <v>9.9051906995281051E-4</v>
      </c>
      <c r="G107" s="38">
        <f t="shared" si="9"/>
        <v>172.08310322222241</v>
      </c>
      <c r="K107" s="23"/>
    </row>
    <row r="108" spans="1:11" x14ac:dyDescent="0.35">
      <c r="A108" s="37">
        <v>10927</v>
      </c>
      <c r="B108" s="38">
        <f t="shared" si="7"/>
        <v>5.59</v>
      </c>
      <c r="C108" s="38">
        <v>5.59</v>
      </c>
      <c r="F108" s="42">
        <f t="shared" si="8"/>
        <v>1.5322936245277391E-2</v>
      </c>
      <c r="G108" s="38">
        <f t="shared" si="9"/>
        <v>174.71992164178602</v>
      </c>
      <c r="K108" s="23"/>
    </row>
    <row r="109" spans="1:11" x14ac:dyDescent="0.35">
      <c r="A109" s="37">
        <v>10958</v>
      </c>
      <c r="B109" s="38">
        <f t="shared" si="7"/>
        <v>5.52</v>
      </c>
      <c r="C109" s="38">
        <v>5.52</v>
      </c>
      <c r="F109" s="42">
        <f t="shared" si="8"/>
        <v>9.9494366921019234E-3</v>
      </c>
      <c r="G109" s="38">
        <f t="shared" si="9"/>
        <v>176.45828644100999</v>
      </c>
      <c r="K109" s="23"/>
    </row>
    <row r="110" spans="1:11" x14ac:dyDescent="0.35">
      <c r="A110" s="37">
        <v>10989</v>
      </c>
      <c r="B110" s="38">
        <f t="shared" si="7"/>
        <v>5.44</v>
      </c>
      <c r="C110" s="38">
        <v>5.44</v>
      </c>
      <c r="F110" s="42">
        <f t="shared" si="8"/>
        <v>1.0669469907239444E-2</v>
      </c>
      <c r="G110" s="38">
        <f t="shared" si="9"/>
        <v>178.34100281807537</v>
      </c>
      <c r="K110" s="23"/>
    </row>
    <row r="111" spans="1:11" x14ac:dyDescent="0.35">
      <c r="A111" s="37">
        <v>11017</v>
      </c>
      <c r="B111" s="38">
        <f t="shared" si="7"/>
        <v>5.37</v>
      </c>
      <c r="C111" s="38">
        <v>5.37</v>
      </c>
      <c r="F111" s="42">
        <f t="shared" si="8"/>
        <v>9.8614297040731658E-3</v>
      </c>
      <c r="G111" s="38">
        <f t="shared" si="9"/>
        <v>180.09970008071971</v>
      </c>
      <c r="K111" s="23"/>
    </row>
    <row r="112" spans="1:11" x14ac:dyDescent="0.35">
      <c r="A112" s="37">
        <v>11048</v>
      </c>
      <c r="B112" s="38">
        <f t="shared" si="7"/>
        <v>5.32</v>
      </c>
      <c r="C112" s="38">
        <v>5.32</v>
      </c>
      <c r="F112" s="42">
        <f t="shared" si="8"/>
        <v>8.2896508654297582E-3</v>
      </c>
      <c r="G112" s="38">
        <f t="shared" si="9"/>
        <v>181.5926637153575</v>
      </c>
      <c r="K112" s="23"/>
    </row>
    <row r="113" spans="1:11" x14ac:dyDescent="0.35">
      <c r="A113" s="37">
        <v>11078</v>
      </c>
      <c r="B113" s="38">
        <f t="shared" si="7"/>
        <v>5.34</v>
      </c>
      <c r="C113" s="38">
        <v>5.34</v>
      </c>
      <c r="F113" s="42">
        <f t="shared" si="8"/>
        <v>2.9088932703313251E-3</v>
      </c>
      <c r="G113" s="38">
        <f t="shared" si="9"/>
        <v>182.12089739278065</v>
      </c>
      <c r="K113" s="23"/>
    </row>
    <row r="114" spans="1:11" x14ac:dyDescent="0.35">
      <c r="A114" s="37">
        <v>11109</v>
      </c>
      <c r="B114" s="38">
        <f t="shared" si="7"/>
        <v>5.44</v>
      </c>
      <c r="C114" s="38">
        <v>5.44</v>
      </c>
      <c r="F114" s="42">
        <f t="shared" si="8"/>
        <v>-3.1368373840494164E-3</v>
      </c>
      <c r="G114" s="38">
        <f t="shared" si="9"/>
        <v>181.54961375342234</v>
      </c>
      <c r="K114" s="23"/>
    </row>
    <row r="115" spans="1:11" x14ac:dyDescent="0.35">
      <c r="A115" s="37">
        <v>11139</v>
      </c>
      <c r="B115" s="38">
        <f t="shared" si="7"/>
        <v>5.34</v>
      </c>
      <c r="C115" s="38">
        <v>5.34</v>
      </c>
      <c r="F115" s="42">
        <f t="shared" si="8"/>
        <v>1.2155533648343708E-2</v>
      </c>
      <c r="G115" s="38">
        <f t="shared" si="9"/>
        <v>183.75644619224585</v>
      </c>
      <c r="K115" s="23"/>
    </row>
    <row r="116" spans="1:11" x14ac:dyDescent="0.35">
      <c r="A116" s="37">
        <v>11170</v>
      </c>
      <c r="B116" s="38">
        <f t="shared" si="7"/>
        <v>5.24</v>
      </c>
      <c r="C116" s="38">
        <v>5.24</v>
      </c>
      <c r="F116" s="42">
        <f t="shared" si="8"/>
        <v>1.2107804014912894E-2</v>
      </c>
      <c r="G116" s="38">
        <f t="shared" si="9"/>
        <v>185.98133322921845</v>
      </c>
      <c r="K116" s="23"/>
    </row>
    <row r="117" spans="1:11" x14ac:dyDescent="0.35">
      <c r="A117" s="37">
        <v>11201</v>
      </c>
      <c r="B117" s="38">
        <f t="shared" si="7"/>
        <v>5.27</v>
      </c>
      <c r="C117" s="38">
        <v>5.27</v>
      </c>
      <c r="F117" s="42">
        <f t="shared" si="8"/>
        <v>2.0725374143737802E-3</v>
      </c>
      <c r="G117" s="38">
        <f t="shared" si="9"/>
        <v>186.36678650071113</v>
      </c>
      <c r="K117" s="23"/>
    </row>
    <row r="118" spans="1:11" x14ac:dyDescent="0.35">
      <c r="A118" s="37">
        <v>11231</v>
      </c>
      <c r="B118" s="38">
        <f t="shared" si="7"/>
        <v>5.17</v>
      </c>
      <c r="C118" s="38">
        <v>5.17</v>
      </c>
      <c r="F118" s="42">
        <f t="shared" si="8"/>
        <v>1.2074537580471927E-2</v>
      </c>
      <c r="G118" s="38">
        <f t="shared" si="9"/>
        <v>188.61707926806574</v>
      </c>
      <c r="K118" s="23"/>
    </row>
    <row r="119" spans="1:11" x14ac:dyDescent="0.35">
      <c r="A119" s="37">
        <v>11262</v>
      </c>
      <c r="B119" s="38">
        <f t="shared" si="7"/>
        <v>4.97</v>
      </c>
      <c r="C119" s="38">
        <v>4.97</v>
      </c>
      <c r="F119" s="42">
        <f t="shared" si="8"/>
        <v>1.981863749585908E-2</v>
      </c>
      <c r="G119" s="38">
        <f t="shared" si="9"/>
        <v>192.35521278760726</v>
      </c>
      <c r="K119" s="23"/>
    </row>
    <row r="120" spans="1:11" x14ac:dyDescent="0.35">
      <c r="A120" s="37">
        <v>11292</v>
      </c>
      <c r="B120" s="38">
        <f t="shared" si="7"/>
        <v>4.91</v>
      </c>
      <c r="C120" s="38">
        <v>4.91</v>
      </c>
      <c r="F120" s="42">
        <f t="shared" si="8"/>
        <v>8.807884209795792E-3</v>
      </c>
      <c r="G120" s="38">
        <f t="shared" si="9"/>
        <v>194.04945522899115</v>
      </c>
      <c r="K120" s="23"/>
    </row>
    <row r="121" spans="1:11" x14ac:dyDescent="0.35">
      <c r="A121" s="37">
        <v>11323</v>
      </c>
      <c r="B121" s="38">
        <f t="shared" si="7"/>
        <v>4.96</v>
      </c>
      <c r="C121" s="38">
        <v>4.96</v>
      </c>
      <c r="F121" s="42">
        <f t="shared" si="8"/>
        <v>2.1227063710122646E-4</v>
      </c>
      <c r="G121" s="38">
        <f t="shared" si="9"/>
        <v>194.09064623048175</v>
      </c>
      <c r="K121" s="23"/>
    </row>
    <row r="122" spans="1:11" x14ac:dyDescent="0.35">
      <c r="A122" s="37">
        <v>11354</v>
      </c>
      <c r="B122" s="38">
        <f t="shared" si="7"/>
        <v>4.8099999999999996</v>
      </c>
      <c r="C122" s="38">
        <v>4.8099999999999996</v>
      </c>
      <c r="F122" s="42">
        <f t="shared" si="8"/>
        <v>1.5853869625265259E-2</v>
      </c>
      <c r="G122" s="38">
        <f t="shared" si="9"/>
        <v>197.1677340313033</v>
      </c>
      <c r="K122" s="23"/>
    </row>
    <row r="123" spans="1:11" x14ac:dyDescent="0.35">
      <c r="A123" s="37">
        <v>11382</v>
      </c>
      <c r="B123" s="38">
        <f t="shared" si="7"/>
        <v>4.7300000000000004</v>
      </c>
      <c r="C123" s="38">
        <v>4.7300000000000004</v>
      </c>
      <c r="F123" s="42">
        <f t="shared" si="8"/>
        <v>1.0282894182674637E-2</v>
      </c>
      <c r="G123" s="38">
        <f t="shared" si="9"/>
        <v>199.19518897658494</v>
      </c>
      <c r="K123" s="23"/>
    </row>
    <row r="124" spans="1:11" x14ac:dyDescent="0.35">
      <c r="A124" s="37">
        <v>11413</v>
      </c>
      <c r="B124" s="38">
        <f t="shared" si="7"/>
        <v>4.75</v>
      </c>
      <c r="C124" s="38">
        <v>4.75</v>
      </c>
      <c r="F124" s="42">
        <f t="shared" si="8"/>
        <v>2.3745049925385968E-3</v>
      </c>
      <c r="G124" s="38">
        <f t="shared" si="9"/>
        <v>199.66817894729951</v>
      </c>
      <c r="K124" s="23"/>
    </row>
    <row r="125" spans="1:11" x14ac:dyDescent="0.35">
      <c r="A125" s="37">
        <v>11443</v>
      </c>
      <c r="B125" s="38">
        <f t="shared" si="7"/>
        <v>4.71</v>
      </c>
      <c r="C125" s="38">
        <v>4.71</v>
      </c>
      <c r="F125" s="42">
        <f t="shared" si="8"/>
        <v>7.0985748830119577E-3</v>
      </c>
      <c r="G125" s="38">
        <f t="shared" si="9"/>
        <v>201.08553846731155</v>
      </c>
      <c r="K125" s="23"/>
    </row>
    <row r="126" spans="1:11" x14ac:dyDescent="0.35">
      <c r="A126" s="37">
        <v>11474</v>
      </c>
      <c r="B126" s="38">
        <f t="shared" si="7"/>
        <v>4.6399999999999997</v>
      </c>
      <c r="C126" s="38">
        <v>4.6399999999999997</v>
      </c>
      <c r="F126" s="42">
        <f t="shared" si="8"/>
        <v>9.4386155648387583E-3</v>
      </c>
      <c r="G126" s="38">
        <f t="shared" si="9"/>
        <v>202.98350756055308</v>
      </c>
      <c r="K126" s="23"/>
    </row>
    <row r="127" spans="1:11" x14ac:dyDescent="0.35">
      <c r="A127" s="37">
        <v>11504</v>
      </c>
      <c r="B127" s="38">
        <f t="shared" si="7"/>
        <v>4.62</v>
      </c>
      <c r="C127" s="38">
        <v>4.62</v>
      </c>
      <c r="F127" s="42">
        <f t="shared" si="8"/>
        <v>5.4434751123903866E-3</v>
      </c>
      <c r="G127" s="38">
        <f t="shared" si="9"/>
        <v>204.08844323218466</v>
      </c>
      <c r="K127" s="23"/>
    </row>
    <row r="128" spans="1:11" x14ac:dyDescent="0.35">
      <c r="A128" s="37">
        <v>11535</v>
      </c>
      <c r="B128" s="38">
        <f t="shared" si="7"/>
        <v>4.87</v>
      </c>
      <c r="C128" s="38">
        <v>4.87</v>
      </c>
      <c r="F128" s="42">
        <f t="shared" si="8"/>
        <v>-1.5629159630087285E-2</v>
      </c>
      <c r="G128" s="38">
        <f t="shared" si="9"/>
        <v>200.89871237425285</v>
      </c>
      <c r="K128" s="23"/>
    </row>
    <row r="129" spans="1:11" x14ac:dyDescent="0.35">
      <c r="A129" s="37">
        <v>11566</v>
      </c>
      <c r="B129" s="38">
        <f t="shared" si="7"/>
        <v>4.83</v>
      </c>
      <c r="C129" s="38">
        <v>4.83</v>
      </c>
      <c r="F129" s="42">
        <f t="shared" si="8"/>
        <v>7.1808687298101108E-3</v>
      </c>
      <c r="G129" s="38">
        <f t="shared" si="9"/>
        <v>202.34133965580023</v>
      </c>
      <c r="K129" s="23"/>
    </row>
    <row r="130" spans="1:11" x14ac:dyDescent="0.35">
      <c r="A130" s="37">
        <v>11596</v>
      </c>
      <c r="B130" s="38">
        <f t="shared" ref="B130:B193" si="14">C130</f>
        <v>5.72</v>
      </c>
      <c r="C130" s="38">
        <v>5.72</v>
      </c>
      <c r="F130" s="42">
        <f t="shared" si="8"/>
        <v>-6.2627861511023342E-2</v>
      </c>
      <c r="G130" s="38">
        <f t="shared" si="9"/>
        <v>189.66913425788184</v>
      </c>
      <c r="K130" s="23"/>
    </row>
    <row r="131" spans="1:11" x14ac:dyDescent="0.35">
      <c r="A131" s="37">
        <v>11627</v>
      </c>
      <c r="B131" s="38">
        <f t="shared" si="14"/>
        <v>5.47</v>
      </c>
      <c r="C131" s="38">
        <v>5.47</v>
      </c>
      <c r="F131" s="42">
        <f t="shared" ref="F131:F194" si="15">B130/1200+((B130/B131)*(1-(1+B131/200)^(-2*(10-(1/12))))+(1+B131/200)^(-2*(10-(1/12)))-1)</f>
        <v>2.3707354574586139E-2</v>
      </c>
      <c r="G131" s="38">
        <f t="shared" ref="G131:G194" si="16">G130*(1+F131)</f>
        <v>194.1656876755882</v>
      </c>
      <c r="K131" s="23"/>
    </row>
    <row r="132" spans="1:11" x14ac:dyDescent="0.35">
      <c r="A132" s="37">
        <v>11657</v>
      </c>
      <c r="B132" s="38">
        <f t="shared" si="14"/>
        <v>5.48</v>
      </c>
      <c r="C132" s="38">
        <v>5.48</v>
      </c>
      <c r="F132" s="42">
        <f t="shared" si="15"/>
        <v>3.8010574143082536E-3</v>
      </c>
      <c r="G132" s="38">
        <f t="shared" si="16"/>
        <v>194.90372260233178</v>
      </c>
      <c r="K132" s="23"/>
    </row>
    <row r="133" spans="1:11" x14ac:dyDescent="0.35">
      <c r="A133" s="37">
        <v>11688</v>
      </c>
      <c r="B133" s="38">
        <f t="shared" si="14"/>
        <v>5.76</v>
      </c>
      <c r="C133" s="38">
        <v>5.76</v>
      </c>
      <c r="F133" s="42">
        <f t="shared" si="15"/>
        <v>-1.636409327239113E-2</v>
      </c>
      <c r="G133" s="38">
        <f t="shared" si="16"/>
        <v>191.71429990653098</v>
      </c>
      <c r="K133" s="23"/>
    </row>
    <row r="134" spans="1:11" x14ac:dyDescent="0.35">
      <c r="A134" s="37">
        <v>11719</v>
      </c>
      <c r="B134" s="38">
        <f t="shared" si="14"/>
        <v>5.48</v>
      </c>
      <c r="C134" s="38">
        <v>5.48</v>
      </c>
      <c r="F134" s="42">
        <f t="shared" si="15"/>
        <v>2.6003725732700683E-2</v>
      </c>
      <c r="G134" s="38">
        <f t="shared" si="16"/>
        <v>196.69958598033713</v>
      </c>
      <c r="K134" s="23"/>
    </row>
    <row r="135" spans="1:11" x14ac:dyDescent="0.35">
      <c r="A135" s="37">
        <v>11748</v>
      </c>
      <c r="B135" s="38">
        <f t="shared" si="14"/>
        <v>5.19</v>
      </c>
      <c r="C135" s="38">
        <v>5.19</v>
      </c>
      <c r="F135" s="42">
        <f t="shared" si="15"/>
        <v>2.6826187289581031E-2</v>
      </c>
      <c r="G135" s="38">
        <f t="shared" si="16"/>
        <v>201.97628591362869</v>
      </c>
      <c r="K135" s="23"/>
    </row>
    <row r="136" spans="1:11" x14ac:dyDescent="0.35">
      <c r="A136" s="37">
        <v>11779</v>
      </c>
      <c r="B136" s="38">
        <f t="shared" si="14"/>
        <v>5.32</v>
      </c>
      <c r="C136" s="38">
        <v>5.32</v>
      </c>
      <c r="F136" s="42">
        <f t="shared" si="15"/>
        <v>-5.5930922501170825E-3</v>
      </c>
      <c r="G136" s="38">
        <f t="shared" si="16"/>
        <v>200.84661391417774</v>
      </c>
      <c r="K136" s="23"/>
    </row>
    <row r="137" spans="1:11" x14ac:dyDescent="0.35">
      <c r="A137" s="37">
        <v>11809</v>
      </c>
      <c r="B137" s="38">
        <f t="shared" si="14"/>
        <v>5.28</v>
      </c>
      <c r="C137" s="38">
        <v>5.28</v>
      </c>
      <c r="F137" s="42">
        <f t="shared" si="15"/>
        <v>7.4907467402661075E-3</v>
      </c>
      <c r="G137" s="38">
        <f t="shared" si="16"/>
        <v>202.35110503264883</v>
      </c>
      <c r="K137" s="23"/>
    </row>
    <row r="138" spans="1:11" x14ac:dyDescent="0.35">
      <c r="A138" s="37">
        <v>11840</v>
      </c>
      <c r="B138" s="38">
        <f t="shared" si="14"/>
        <v>5.08</v>
      </c>
      <c r="C138" s="38">
        <v>5.08</v>
      </c>
      <c r="F138" s="42">
        <f t="shared" si="15"/>
        <v>1.9830551290190887E-2</v>
      </c>
      <c r="G138" s="38">
        <f t="shared" si="16"/>
        <v>206.36383899962556</v>
      </c>
      <c r="K138" s="23"/>
    </row>
    <row r="139" spans="1:11" x14ac:dyDescent="0.35">
      <c r="A139" s="37">
        <v>11870</v>
      </c>
      <c r="B139" s="38">
        <f t="shared" si="14"/>
        <v>5.0999999999999996</v>
      </c>
      <c r="C139" s="38">
        <v>5.0999999999999996</v>
      </c>
      <c r="F139" s="42">
        <f t="shared" si="15"/>
        <v>2.6917218471237628E-3</v>
      </c>
      <c r="G139" s="38">
        <f t="shared" si="16"/>
        <v>206.91931305351719</v>
      </c>
      <c r="K139" s="23"/>
    </row>
    <row r="140" spans="1:11" x14ac:dyDescent="0.35">
      <c r="A140" s="37">
        <v>11901</v>
      </c>
      <c r="B140" s="38">
        <f t="shared" si="14"/>
        <v>5</v>
      </c>
      <c r="C140" s="38">
        <v>5</v>
      </c>
      <c r="F140" s="42">
        <f t="shared" si="15"/>
        <v>1.1994247027239748E-2</v>
      </c>
      <c r="G140" s="38">
        <f t="shared" si="16"/>
        <v>209.40115440898785</v>
      </c>
      <c r="K140" s="23"/>
    </row>
    <row r="141" spans="1:11" x14ac:dyDescent="0.35">
      <c r="A141" s="37">
        <v>11932</v>
      </c>
      <c r="B141" s="38">
        <f t="shared" si="14"/>
        <v>4.9400000000000004</v>
      </c>
      <c r="C141" s="38">
        <v>4.9400000000000004</v>
      </c>
      <c r="F141" s="42">
        <f t="shared" si="15"/>
        <v>8.826314346746203E-3</v>
      </c>
      <c r="G141" s="38">
        <f t="shared" si="16"/>
        <v>211.24939482237312</v>
      </c>
      <c r="K141" s="23"/>
    </row>
    <row r="142" spans="1:11" x14ac:dyDescent="0.35">
      <c r="A142" s="37">
        <v>11962</v>
      </c>
      <c r="B142" s="38">
        <f t="shared" si="14"/>
        <v>4.83</v>
      </c>
      <c r="C142" s="38">
        <v>4.83</v>
      </c>
      <c r="F142" s="42">
        <f t="shared" si="15"/>
        <v>1.2703639006978028E-2</v>
      </c>
      <c r="G142" s="38">
        <f t="shared" si="16"/>
        <v>213.93303087463914</v>
      </c>
      <c r="K142" s="23"/>
    </row>
    <row r="143" spans="1:11" x14ac:dyDescent="0.35">
      <c r="A143" s="37">
        <v>11993</v>
      </c>
      <c r="B143" s="38">
        <f t="shared" si="14"/>
        <v>4.7</v>
      </c>
      <c r="C143" s="38">
        <v>4.7</v>
      </c>
      <c r="F143" s="42">
        <f t="shared" si="15"/>
        <v>1.423560180554212E-2</v>
      </c>
      <c r="G143" s="38">
        <f t="shared" si="16"/>
        <v>216.97849631522325</v>
      </c>
      <c r="K143" s="23"/>
    </row>
    <row r="144" spans="1:11" x14ac:dyDescent="0.35">
      <c r="A144" s="37">
        <v>12023</v>
      </c>
      <c r="B144" s="38">
        <f t="shared" si="14"/>
        <v>4.8499999999999996</v>
      </c>
      <c r="C144" s="38">
        <v>4.8499999999999996</v>
      </c>
      <c r="F144" s="42">
        <f t="shared" si="15"/>
        <v>-7.7818275736844097E-3</v>
      </c>
      <c r="G144" s="38">
        <f t="shared" si="16"/>
        <v>215.29000706970086</v>
      </c>
      <c r="K144" s="23"/>
    </row>
    <row r="145" spans="1:11" x14ac:dyDescent="0.35">
      <c r="A145" s="37">
        <v>12054</v>
      </c>
      <c r="B145" s="38">
        <f t="shared" si="14"/>
        <v>4.8099999999999996</v>
      </c>
      <c r="C145" s="38">
        <v>4.8099999999999996</v>
      </c>
      <c r="F145" s="42">
        <f t="shared" si="15"/>
        <v>7.1671430111818766E-3</v>
      </c>
      <c r="G145" s="38">
        <f t="shared" si="16"/>
        <v>216.83302133924778</v>
      </c>
      <c r="K145" s="23"/>
    </row>
    <row r="146" spans="1:11" x14ac:dyDescent="0.35">
      <c r="A146" s="37">
        <v>12085</v>
      </c>
      <c r="B146" s="38">
        <f t="shared" si="14"/>
        <v>4.76</v>
      </c>
      <c r="C146" s="38">
        <v>4.76</v>
      </c>
      <c r="F146" s="42">
        <f t="shared" si="15"/>
        <v>7.9243912410895088E-3</v>
      </c>
      <c r="G146" s="38">
        <f t="shared" si="16"/>
        <v>218.55129103432751</v>
      </c>
      <c r="K146" s="23"/>
    </row>
    <row r="147" spans="1:11" x14ac:dyDescent="0.35">
      <c r="A147" s="37">
        <v>12113</v>
      </c>
      <c r="B147" s="38">
        <f t="shared" si="14"/>
        <v>4.8099999999999996</v>
      </c>
      <c r="C147" s="38">
        <v>4.8099999999999996</v>
      </c>
      <c r="F147" s="42">
        <f t="shared" si="15"/>
        <v>5.9821236022764533E-5</v>
      </c>
      <c r="G147" s="38">
        <f t="shared" si="16"/>
        <v>218.56436504269155</v>
      </c>
      <c r="K147" s="23"/>
    </row>
    <row r="148" spans="1:11" x14ac:dyDescent="0.35">
      <c r="A148" s="37">
        <v>12144</v>
      </c>
      <c r="B148" s="38">
        <f t="shared" si="14"/>
        <v>4.7300000000000004</v>
      </c>
      <c r="C148" s="38">
        <v>4.7300000000000004</v>
      </c>
      <c r="F148" s="42">
        <f t="shared" si="15"/>
        <v>1.0282894182674637E-2</v>
      </c>
      <c r="G148" s="38">
        <f t="shared" si="16"/>
        <v>220.81183928052903</v>
      </c>
      <c r="K148" s="23"/>
    </row>
    <row r="149" spans="1:11" x14ac:dyDescent="0.35">
      <c r="A149" s="37">
        <v>12174</v>
      </c>
      <c r="B149" s="38">
        <f t="shared" si="14"/>
        <v>4.7699999999999996</v>
      </c>
      <c r="C149" s="38">
        <v>4.7699999999999996</v>
      </c>
      <c r="F149" s="42">
        <f t="shared" si="15"/>
        <v>8.1029635284351077E-4</v>
      </c>
      <c r="G149" s="38">
        <f t="shared" si="16"/>
        <v>220.99076230856272</v>
      </c>
      <c r="K149" s="23"/>
    </row>
    <row r="150" spans="1:11" x14ac:dyDescent="0.35">
      <c r="A150" s="37">
        <v>12205</v>
      </c>
      <c r="B150" s="38">
        <f t="shared" si="14"/>
        <v>4.6500000000000004</v>
      </c>
      <c r="C150" s="38">
        <v>4.6500000000000004</v>
      </c>
      <c r="F150" s="42">
        <f t="shared" si="15"/>
        <v>1.3422447847688472E-2</v>
      </c>
      <c r="G150" s="38">
        <f t="shared" si="16"/>
        <v>223.95699929047035</v>
      </c>
      <c r="K150" s="23"/>
    </row>
    <row r="151" spans="1:11" x14ac:dyDescent="0.35">
      <c r="A151" s="37">
        <v>12235</v>
      </c>
      <c r="B151" s="38">
        <f t="shared" si="14"/>
        <v>4.6399999999999997</v>
      </c>
      <c r="C151" s="38">
        <v>4.6399999999999997</v>
      </c>
      <c r="F151" s="42">
        <f t="shared" si="15"/>
        <v>4.6626593664055686E-3</v>
      </c>
      <c r="G151" s="38">
        <f t="shared" si="16"/>
        <v>225.00123449088417</v>
      </c>
      <c r="K151" s="23"/>
    </row>
    <row r="152" spans="1:11" x14ac:dyDescent="0.35">
      <c r="A152" s="37">
        <v>12266</v>
      </c>
      <c r="B152" s="38">
        <f t="shared" si="14"/>
        <v>4.66</v>
      </c>
      <c r="C152" s="38">
        <v>4.66</v>
      </c>
      <c r="F152" s="42">
        <f t="shared" si="15"/>
        <v>2.2928356075196756E-3</v>
      </c>
      <c r="G152" s="38">
        <f t="shared" si="16"/>
        <v>225.51712533306073</v>
      </c>
      <c r="K152" s="23"/>
    </row>
    <row r="153" spans="1:11" x14ac:dyDescent="0.35">
      <c r="A153" s="37">
        <v>12297</v>
      </c>
      <c r="B153" s="38">
        <f t="shared" si="14"/>
        <v>4.54</v>
      </c>
      <c r="C153" s="38">
        <v>4.54</v>
      </c>
      <c r="F153" s="42">
        <f t="shared" si="15"/>
        <v>1.3380059873782418E-2</v>
      </c>
      <c r="G153" s="38">
        <f t="shared" si="16"/>
        <v>228.53455797258036</v>
      </c>
      <c r="K153" s="23"/>
    </row>
    <row r="154" spans="1:11" x14ac:dyDescent="0.35">
      <c r="A154" s="37">
        <v>12327</v>
      </c>
      <c r="B154" s="38">
        <f t="shared" si="14"/>
        <v>4.63</v>
      </c>
      <c r="C154" s="38">
        <v>4.63</v>
      </c>
      <c r="F154" s="42">
        <f t="shared" si="15"/>
        <v>-3.3089516703543038E-3</v>
      </c>
      <c r="G154" s="38">
        <f t="shared" si="16"/>
        <v>227.7783481652433</v>
      </c>
      <c r="K154" s="23"/>
    </row>
    <row r="155" spans="1:11" x14ac:dyDescent="0.35">
      <c r="A155" s="37">
        <v>12358</v>
      </c>
      <c r="B155" s="38">
        <f t="shared" si="14"/>
        <v>5.01</v>
      </c>
      <c r="C155" s="38">
        <v>5.01</v>
      </c>
      <c r="F155" s="42">
        <f t="shared" si="15"/>
        <v>-2.5556011123627008E-2</v>
      </c>
      <c r="G155" s="38">
        <f t="shared" si="16"/>
        <v>221.95724216581095</v>
      </c>
      <c r="K155" s="23"/>
    </row>
    <row r="156" spans="1:11" x14ac:dyDescent="0.35">
      <c r="A156" s="37">
        <v>12388</v>
      </c>
      <c r="B156" s="38">
        <f t="shared" si="14"/>
        <v>5.17</v>
      </c>
      <c r="C156" s="38">
        <v>5.17</v>
      </c>
      <c r="F156" s="42">
        <f t="shared" si="15"/>
        <v>-8.1175934620883305E-3</v>
      </c>
      <c r="G156" s="38">
        <f t="shared" si="16"/>
        <v>220.15548350794262</v>
      </c>
      <c r="K156" s="23"/>
    </row>
    <row r="157" spans="1:11" x14ac:dyDescent="0.35">
      <c r="A157" s="37">
        <v>12419</v>
      </c>
      <c r="B157" s="38">
        <f t="shared" si="14"/>
        <v>5.15</v>
      </c>
      <c r="C157" s="38">
        <v>5.15</v>
      </c>
      <c r="F157" s="42">
        <f t="shared" si="15"/>
        <v>5.8463442984981488E-3</v>
      </c>
      <c r="G157" s="38">
        <f t="shared" si="16"/>
        <v>221.44258826373238</v>
      </c>
      <c r="K157" s="23"/>
    </row>
    <row r="158" spans="1:11" x14ac:dyDescent="0.35">
      <c r="A158" s="37">
        <v>12450</v>
      </c>
      <c r="B158" s="38">
        <f t="shared" si="14"/>
        <v>5.0599999999999996</v>
      </c>
      <c r="C158" s="38">
        <v>5.0599999999999996</v>
      </c>
      <c r="F158" s="42">
        <f t="shared" si="15"/>
        <v>1.1241919992784094E-2</v>
      </c>
      <c r="G158" s="38">
        <f t="shared" si="16"/>
        <v>223.93202812398826</v>
      </c>
      <c r="K158" s="23"/>
    </row>
    <row r="159" spans="1:11" x14ac:dyDescent="0.35">
      <c r="A159" s="37">
        <v>12478</v>
      </c>
      <c r="B159" s="38">
        <f t="shared" si="14"/>
        <v>5.04</v>
      </c>
      <c r="C159" s="38">
        <v>5.04</v>
      </c>
      <c r="F159" s="42">
        <f t="shared" si="15"/>
        <v>5.7626149864381726E-3</v>
      </c>
      <c r="G159" s="38">
        <f t="shared" si="16"/>
        <v>225.22246218519908</v>
      </c>
      <c r="K159" s="23"/>
    </row>
    <row r="160" spans="1:11" x14ac:dyDescent="0.35">
      <c r="A160" s="37">
        <v>12509</v>
      </c>
      <c r="B160" s="38">
        <f t="shared" si="14"/>
        <v>5.04</v>
      </c>
      <c r="C160" s="38">
        <v>5.04</v>
      </c>
      <c r="F160" s="42">
        <f t="shared" si="15"/>
        <v>4.1999999999999997E-3</v>
      </c>
      <c r="G160" s="38">
        <f t="shared" si="16"/>
        <v>226.16839652637691</v>
      </c>
      <c r="K160" s="23"/>
    </row>
    <row r="161" spans="1:11" x14ac:dyDescent="0.35">
      <c r="A161" s="37">
        <v>12539</v>
      </c>
      <c r="B161" s="38">
        <f t="shared" si="14"/>
        <v>4.8899999999999997</v>
      </c>
      <c r="C161" s="38">
        <v>4.8899999999999997</v>
      </c>
      <c r="F161" s="42">
        <f t="shared" si="15"/>
        <v>1.5876512325369036E-2</v>
      </c>
      <c r="G161" s="38">
        <f t="shared" si="16"/>
        <v>229.75916186143689</v>
      </c>
      <c r="K161" s="23"/>
    </row>
    <row r="162" spans="1:11" x14ac:dyDescent="0.35">
      <c r="A162" s="37">
        <v>12570</v>
      </c>
      <c r="B162" s="38">
        <f t="shared" si="14"/>
        <v>4.87</v>
      </c>
      <c r="C162" s="38">
        <v>4.87</v>
      </c>
      <c r="F162" s="42">
        <f t="shared" si="15"/>
        <v>5.6333327704069557E-3</v>
      </c>
      <c r="G162" s="38">
        <f t="shared" si="16"/>
        <v>231.05347167725216</v>
      </c>
      <c r="K162" s="23"/>
    </row>
    <row r="163" spans="1:11" x14ac:dyDescent="0.35">
      <c r="A163" s="37">
        <v>12600</v>
      </c>
      <c r="B163" s="38">
        <f t="shared" si="14"/>
        <v>4.7699999999999996</v>
      </c>
      <c r="C163" s="38">
        <v>4.7699999999999996</v>
      </c>
      <c r="F163" s="42">
        <f t="shared" si="15"/>
        <v>1.1886759117891558E-2</v>
      </c>
      <c r="G163" s="38">
        <f t="shared" si="16"/>
        <v>233.79994863843223</v>
      </c>
      <c r="K163" s="23"/>
    </row>
    <row r="164" spans="1:11" x14ac:dyDescent="0.35">
      <c r="A164" s="37">
        <v>12631</v>
      </c>
      <c r="B164" s="38">
        <f t="shared" si="14"/>
        <v>4.63</v>
      </c>
      <c r="C164" s="38">
        <v>4.63</v>
      </c>
      <c r="F164" s="42">
        <f t="shared" si="15"/>
        <v>1.5007443339069608E-2</v>
      </c>
      <c r="G164" s="38">
        <f t="shared" si="16"/>
        <v>237.3086881203009</v>
      </c>
      <c r="K164" s="23"/>
    </row>
    <row r="165" spans="1:11" x14ac:dyDescent="0.35">
      <c r="A165" s="37">
        <v>12662</v>
      </c>
      <c r="B165" s="38">
        <f t="shared" si="14"/>
        <v>4.5999999999999996</v>
      </c>
      <c r="C165" s="38">
        <v>4.5999999999999996</v>
      </c>
      <c r="F165" s="42">
        <f t="shared" si="15"/>
        <v>6.2257836351700489E-3</v>
      </c>
      <c r="G165" s="38">
        <f t="shared" si="16"/>
        <v>238.78612066728394</v>
      </c>
      <c r="K165" s="23"/>
    </row>
    <row r="166" spans="1:11" x14ac:dyDescent="0.35">
      <c r="A166" s="37">
        <v>12692</v>
      </c>
      <c r="B166" s="38">
        <f t="shared" si="14"/>
        <v>4.6500000000000004</v>
      </c>
      <c r="C166" s="38">
        <v>4.6500000000000004</v>
      </c>
      <c r="F166" s="42">
        <f t="shared" si="15"/>
        <v>-1.0310326987030818E-4</v>
      </c>
      <c r="G166" s="38">
        <f t="shared" si="16"/>
        <v>238.76150103744351</v>
      </c>
      <c r="K166" s="23"/>
    </row>
    <row r="167" spans="1:11" x14ac:dyDescent="0.35">
      <c r="A167" s="37">
        <v>12723</v>
      </c>
      <c r="B167" s="38">
        <f t="shared" si="14"/>
        <v>4.6500000000000004</v>
      </c>
      <c r="C167" s="38">
        <v>4.6500000000000004</v>
      </c>
      <c r="F167" s="42">
        <f t="shared" si="15"/>
        <v>3.8750000000000004E-3</v>
      </c>
      <c r="G167" s="38">
        <f t="shared" si="16"/>
        <v>239.68670185396363</v>
      </c>
      <c r="K167" s="23"/>
    </row>
    <row r="168" spans="1:11" x14ac:dyDescent="0.35">
      <c r="A168" s="37">
        <v>12753</v>
      </c>
      <c r="B168" s="38">
        <f t="shared" si="14"/>
        <v>4.49</v>
      </c>
      <c r="C168" s="38">
        <v>4.49</v>
      </c>
      <c r="F168" s="42">
        <f t="shared" si="15"/>
        <v>1.6567332140438634E-2</v>
      </c>
      <c r="G168" s="38">
        <f t="shared" si="16"/>
        <v>243.65767105322456</v>
      </c>
      <c r="K168" s="23"/>
    </row>
    <row r="169" spans="1:11" x14ac:dyDescent="0.35">
      <c r="A169" s="37">
        <v>12784</v>
      </c>
      <c r="B169" s="38">
        <f t="shared" si="14"/>
        <v>4.29</v>
      </c>
      <c r="C169" s="38">
        <v>4.29</v>
      </c>
      <c r="F169" s="42">
        <f t="shared" si="15"/>
        <v>1.9758527864072974E-2</v>
      </c>
      <c r="G169" s="38">
        <f t="shared" si="16"/>
        <v>248.47198793602485</v>
      </c>
      <c r="K169" s="23"/>
    </row>
    <row r="170" spans="1:11" x14ac:dyDescent="0.35">
      <c r="A170" s="37">
        <v>12815</v>
      </c>
      <c r="B170" s="38">
        <f t="shared" si="14"/>
        <v>4.0199999999999996</v>
      </c>
      <c r="C170" s="38">
        <v>4.0199999999999996</v>
      </c>
      <c r="F170" s="42">
        <f t="shared" si="15"/>
        <v>2.5478275751738784E-2</v>
      </c>
      <c r="G170" s="38">
        <f t="shared" si="16"/>
        <v>254.80262576124161</v>
      </c>
      <c r="K170" s="23"/>
    </row>
    <row r="171" spans="1:11" x14ac:dyDescent="0.35">
      <c r="A171" s="37">
        <v>12843</v>
      </c>
      <c r="B171" s="38">
        <f t="shared" si="14"/>
        <v>4.22</v>
      </c>
      <c r="C171" s="38">
        <v>4.22</v>
      </c>
      <c r="F171" s="42">
        <f t="shared" si="15"/>
        <v>-1.2720361341377294E-2</v>
      </c>
      <c r="G171" s="38">
        <f t="shared" si="16"/>
        <v>251.56144429082687</v>
      </c>
      <c r="K171" s="23"/>
    </row>
    <row r="172" spans="1:11" x14ac:dyDescent="0.35">
      <c r="A172" s="37">
        <v>12874</v>
      </c>
      <c r="B172" s="38">
        <f t="shared" si="14"/>
        <v>4.08</v>
      </c>
      <c r="C172" s="38">
        <v>4.08</v>
      </c>
      <c r="F172" s="42">
        <f t="shared" si="15"/>
        <v>1.4841363825798091E-2</v>
      </c>
      <c r="G172" s="38">
        <f t="shared" si="16"/>
        <v>255.29495921009027</v>
      </c>
      <c r="K172" s="23"/>
    </row>
    <row r="173" spans="1:11" x14ac:dyDescent="0.35">
      <c r="A173" s="37">
        <v>12904</v>
      </c>
      <c r="B173" s="38">
        <f t="shared" si="14"/>
        <v>3.93</v>
      </c>
      <c r="C173" s="38">
        <v>3.93</v>
      </c>
      <c r="F173" s="42">
        <f t="shared" si="15"/>
        <v>1.5621081960516855E-2</v>
      </c>
      <c r="G173" s="38">
        <f t="shared" si="16"/>
        <v>259.28294269201791</v>
      </c>
      <c r="K173" s="23"/>
    </row>
    <row r="174" spans="1:11" x14ac:dyDescent="0.35">
      <c r="A174" s="37">
        <v>12935</v>
      </c>
      <c r="B174" s="38">
        <f t="shared" si="14"/>
        <v>3.94</v>
      </c>
      <c r="C174" s="38">
        <v>3.94</v>
      </c>
      <c r="F174" s="42">
        <f t="shared" si="15"/>
        <v>2.4606518762820551E-3</v>
      </c>
      <c r="G174" s="38">
        <f t="shared" si="16"/>
        <v>259.92094775144096</v>
      </c>
      <c r="K174" s="23"/>
    </row>
    <row r="175" spans="1:11" x14ac:dyDescent="0.35">
      <c r="A175" s="37">
        <v>12965</v>
      </c>
      <c r="B175" s="38">
        <f t="shared" si="14"/>
        <v>4.1100000000000003</v>
      </c>
      <c r="C175" s="38">
        <v>4.1100000000000003</v>
      </c>
      <c r="F175" s="42">
        <f t="shared" si="15"/>
        <v>-1.0448379237001454E-2</v>
      </c>
      <c r="G175" s="38">
        <f t="shared" si="16"/>
        <v>257.20519511769305</v>
      </c>
      <c r="K175" s="23"/>
    </row>
    <row r="176" spans="1:11" x14ac:dyDescent="0.35">
      <c r="A176" s="37">
        <v>12996</v>
      </c>
      <c r="B176" s="38">
        <f t="shared" si="14"/>
        <v>4.12</v>
      </c>
      <c r="C176" s="38">
        <v>4.12</v>
      </c>
      <c r="F176" s="42">
        <f t="shared" si="15"/>
        <v>2.6176380495510519E-3</v>
      </c>
      <c r="G176" s="38">
        <f t="shared" si="16"/>
        <v>257.87846522297531</v>
      </c>
      <c r="K176" s="23"/>
    </row>
    <row r="177" spans="1:11" x14ac:dyDescent="0.35">
      <c r="A177" s="37">
        <v>13027</v>
      </c>
      <c r="B177" s="38">
        <f t="shared" si="14"/>
        <v>4.4400000000000004</v>
      </c>
      <c r="C177" s="38">
        <v>4.4400000000000004</v>
      </c>
      <c r="F177" s="42">
        <f t="shared" si="15"/>
        <v>-2.2011597565283546E-2</v>
      </c>
      <c r="G177" s="38">
        <f t="shared" si="16"/>
        <v>252.20214822573419</v>
      </c>
      <c r="K177" s="23"/>
    </row>
    <row r="178" spans="1:11" x14ac:dyDescent="0.35">
      <c r="A178" s="37">
        <v>13057</v>
      </c>
      <c r="B178" s="38">
        <f t="shared" si="14"/>
        <v>4.4400000000000004</v>
      </c>
      <c r="C178" s="38">
        <v>4.4400000000000004</v>
      </c>
      <c r="F178" s="42">
        <f t="shared" si="15"/>
        <v>3.7000000000000002E-3</v>
      </c>
      <c r="G178" s="38">
        <f t="shared" si="16"/>
        <v>253.13529617416941</v>
      </c>
      <c r="K178" s="23"/>
    </row>
    <row r="179" spans="1:11" x14ac:dyDescent="0.35">
      <c r="A179" s="37">
        <v>13088</v>
      </c>
      <c r="B179" s="38">
        <f t="shared" si="14"/>
        <v>4.51</v>
      </c>
      <c r="C179" s="38">
        <v>4.51</v>
      </c>
      <c r="F179" s="42">
        <f t="shared" si="15"/>
        <v>-1.8476346374838668E-3</v>
      </c>
      <c r="G179" s="38">
        <f t="shared" si="16"/>
        <v>252.66759463298828</v>
      </c>
      <c r="K179" s="23"/>
    </row>
    <row r="180" spans="1:11" x14ac:dyDescent="0.35">
      <c r="A180" s="37">
        <v>13118</v>
      </c>
      <c r="B180" s="38">
        <f t="shared" si="14"/>
        <v>4.46</v>
      </c>
      <c r="C180" s="38">
        <v>4.46</v>
      </c>
      <c r="F180" s="42">
        <f t="shared" si="15"/>
        <v>7.730333243332302E-3</v>
      </c>
      <c r="G180" s="38">
        <f t="shared" si="16"/>
        <v>254.62079933929249</v>
      </c>
      <c r="K180" s="23"/>
    </row>
    <row r="181" spans="1:11" x14ac:dyDescent="0.35">
      <c r="A181" s="37">
        <v>13149</v>
      </c>
      <c r="B181" s="38">
        <f t="shared" si="14"/>
        <v>4.43</v>
      </c>
      <c r="C181" s="38">
        <v>4.43</v>
      </c>
      <c r="F181" s="42">
        <f t="shared" si="15"/>
        <v>6.1032612669840933E-3</v>
      </c>
      <c r="G181" s="38">
        <f t="shared" si="16"/>
        <v>256.17481660166851</v>
      </c>
      <c r="K181" s="23"/>
    </row>
    <row r="182" spans="1:11" x14ac:dyDescent="0.35">
      <c r="A182" s="37">
        <v>13180</v>
      </c>
      <c r="B182" s="38">
        <f t="shared" si="14"/>
        <v>4.32</v>
      </c>
      <c r="C182" s="38">
        <v>4.32</v>
      </c>
      <c r="F182" s="42">
        <f t="shared" si="15"/>
        <v>1.2488372907778728E-2</v>
      </c>
      <c r="G182" s="38">
        <f t="shared" si="16"/>
        <v>259.37402324097195</v>
      </c>
    </row>
    <row r="183" spans="1:11" x14ac:dyDescent="0.35">
      <c r="A183" s="37">
        <v>13209</v>
      </c>
      <c r="B183" s="38">
        <f t="shared" si="14"/>
        <v>4.54</v>
      </c>
      <c r="C183" s="38">
        <v>4.54</v>
      </c>
      <c r="D183" s="38"/>
      <c r="E183" s="38"/>
      <c r="F183" s="42">
        <f t="shared" si="15"/>
        <v>-1.3810665324156582E-2</v>
      </c>
      <c r="G183" s="38">
        <f t="shared" si="16"/>
        <v>255.79189541221089</v>
      </c>
    </row>
    <row r="184" spans="1:11" x14ac:dyDescent="0.35">
      <c r="A184" s="37">
        <v>13240</v>
      </c>
      <c r="B184" s="38">
        <f t="shared" si="14"/>
        <v>4.51</v>
      </c>
      <c r="C184" s="38">
        <v>4.51</v>
      </c>
      <c r="D184" s="38"/>
      <c r="E184" s="38"/>
      <c r="F184" s="42">
        <f t="shared" si="15"/>
        <v>6.1608910351121648E-3</v>
      </c>
      <c r="G184" s="38">
        <f t="shared" si="16"/>
        <v>257.36780140751029</v>
      </c>
    </row>
    <row r="185" spans="1:11" x14ac:dyDescent="0.35">
      <c r="A185" s="37">
        <v>13270</v>
      </c>
      <c r="B185" s="38">
        <f t="shared" si="14"/>
        <v>4.51</v>
      </c>
      <c r="C185" s="38">
        <v>4.51</v>
      </c>
      <c r="D185" s="38"/>
      <c r="E185" s="38"/>
      <c r="F185" s="42">
        <f t="shared" si="15"/>
        <v>3.7583333333333331E-3</v>
      </c>
      <c r="G185" s="38">
        <f t="shared" si="16"/>
        <v>258.33507539446686</v>
      </c>
    </row>
    <row r="186" spans="1:11" x14ac:dyDescent="0.35">
      <c r="A186" s="37">
        <v>13301</v>
      </c>
      <c r="B186" s="38">
        <f t="shared" si="14"/>
        <v>4.53</v>
      </c>
      <c r="C186" s="38">
        <v>4.53</v>
      </c>
      <c r="D186" s="38"/>
      <c r="E186" s="38"/>
      <c r="F186" s="42">
        <f t="shared" si="15"/>
        <v>2.1747958541180864E-3</v>
      </c>
      <c r="G186" s="38">
        <f t="shared" si="16"/>
        <v>258.89690144540799</v>
      </c>
    </row>
    <row r="187" spans="1:11" x14ac:dyDescent="0.35">
      <c r="A187" s="37">
        <v>13331</v>
      </c>
      <c r="B187" s="38">
        <f t="shared" si="14"/>
        <v>4.62</v>
      </c>
      <c r="C187" s="38">
        <v>4.62</v>
      </c>
      <c r="D187" s="38"/>
      <c r="E187" s="38"/>
      <c r="F187" s="42">
        <f t="shared" si="15"/>
        <v>-3.3206380057570766E-3</v>
      </c>
      <c r="G187" s="38">
        <f t="shared" si="16"/>
        <v>258.03719855489561</v>
      </c>
    </row>
    <row r="188" spans="1:11" x14ac:dyDescent="0.35">
      <c r="A188" s="37">
        <v>13362</v>
      </c>
      <c r="B188" s="38">
        <f t="shared" si="14"/>
        <v>4.82</v>
      </c>
      <c r="C188" s="38">
        <v>4.82</v>
      </c>
      <c r="D188" s="38"/>
      <c r="E188" s="38"/>
      <c r="F188" s="42">
        <f t="shared" si="15"/>
        <v>-1.1770026840645896E-2</v>
      </c>
      <c r="G188" s="38">
        <f t="shared" si="16"/>
        <v>255.00009380201942</v>
      </c>
    </row>
    <row r="189" spans="1:11" x14ac:dyDescent="0.35">
      <c r="A189" s="37">
        <v>13393</v>
      </c>
      <c r="B189" s="38">
        <f t="shared" si="14"/>
        <v>4.7699999999999996</v>
      </c>
      <c r="C189" s="38">
        <v>4.7699999999999996</v>
      </c>
      <c r="D189" s="38"/>
      <c r="E189" s="38"/>
      <c r="F189" s="42">
        <f t="shared" si="15"/>
        <v>7.9308795589457786E-3</v>
      </c>
      <c r="G189" s="38">
        <f t="shared" si="16"/>
        <v>257.02246883348306</v>
      </c>
    </row>
    <row r="190" spans="1:11" x14ac:dyDescent="0.35">
      <c r="A190" s="37">
        <v>13423</v>
      </c>
      <c r="B190" s="38">
        <f t="shared" si="14"/>
        <v>4.76</v>
      </c>
      <c r="C190" s="38">
        <v>4.76</v>
      </c>
      <c r="D190" s="38"/>
      <c r="E190" s="38"/>
      <c r="F190" s="42">
        <f t="shared" si="15"/>
        <v>4.7582115815511458E-3</v>
      </c>
      <c r="G190" s="38">
        <f t="shared" si="16"/>
        <v>258.24543612140542</v>
      </c>
    </row>
    <row r="191" spans="1:11" x14ac:dyDescent="0.35">
      <c r="A191" s="37">
        <v>13454</v>
      </c>
      <c r="B191" s="38">
        <f t="shared" si="14"/>
        <v>4.42</v>
      </c>
      <c r="C191" s="38">
        <v>4.42</v>
      </c>
      <c r="D191" s="38"/>
      <c r="E191" s="38"/>
      <c r="F191" s="42">
        <f t="shared" si="15"/>
        <v>3.1027580677884574E-2</v>
      </c>
      <c r="G191" s="38">
        <f t="shared" si="16"/>
        <v>266.25816722535779</v>
      </c>
    </row>
    <row r="192" spans="1:11" x14ac:dyDescent="0.35">
      <c r="A192" s="37">
        <v>13484</v>
      </c>
      <c r="B192" s="38">
        <f t="shared" si="14"/>
        <v>4.5999999999999996</v>
      </c>
      <c r="C192" s="38">
        <v>4.5999999999999996</v>
      </c>
      <c r="D192" s="38"/>
      <c r="E192" s="38"/>
      <c r="F192" s="42">
        <f t="shared" si="15"/>
        <v>-1.0521368477687625E-2</v>
      </c>
      <c r="G192" s="38">
        <f t="shared" si="16"/>
        <v>263.45676693778603</v>
      </c>
    </row>
    <row r="193" spans="1:7" x14ac:dyDescent="0.35">
      <c r="A193" s="37">
        <v>13515</v>
      </c>
      <c r="B193" s="38">
        <f t="shared" si="14"/>
        <v>4.58</v>
      </c>
      <c r="C193" s="38">
        <v>4.58</v>
      </c>
      <c r="D193" s="38"/>
      <c r="E193" s="38"/>
      <c r="F193" s="42">
        <f t="shared" si="15"/>
        <v>5.4131273359920625E-3</v>
      </c>
      <c r="G193" s="38">
        <f t="shared" si="16"/>
        <v>264.88289196474904</v>
      </c>
    </row>
    <row r="194" spans="1:7" x14ac:dyDescent="0.35">
      <c r="A194" s="37">
        <v>13546</v>
      </c>
      <c r="B194" s="38">
        <f t="shared" ref="B194:B257" si="17">C194</f>
        <v>4.5999999999999996</v>
      </c>
      <c r="C194" s="38">
        <v>4.5999999999999996</v>
      </c>
      <c r="D194" s="38"/>
      <c r="E194" s="38"/>
      <c r="F194" s="42">
        <f t="shared" si="15"/>
        <v>2.2383664654421526E-3</v>
      </c>
      <c r="G194" s="38">
        <f t="shared" si="16"/>
        <v>265.47579694739227</v>
      </c>
    </row>
    <row r="195" spans="1:7" x14ac:dyDescent="0.35">
      <c r="A195" s="37">
        <v>13574</v>
      </c>
      <c r="B195" s="38">
        <f t="shared" si="17"/>
        <v>4.62</v>
      </c>
      <c r="C195" s="38">
        <v>4.62</v>
      </c>
      <c r="D195" s="38"/>
      <c r="E195" s="38"/>
      <c r="F195" s="42">
        <f t="shared" ref="F195:F258" si="18">B194/1200+((B194/B195)*(1-(1+B195/200)^(-2*(10-(1/12))))+(1+B195/200)^(-2*(10-(1/12)))-1)</f>
        <v>2.2565248876095013E-3</v>
      </c>
      <c r="G195" s="38">
        <f t="shared" ref="G195:G258" si="19">G194*(1+F195)</f>
        <v>266.074849690262</v>
      </c>
    </row>
    <row r="196" spans="1:7" x14ac:dyDescent="0.35">
      <c r="A196" s="37">
        <v>13605</v>
      </c>
      <c r="B196" s="38">
        <f t="shared" si="17"/>
        <v>4.72</v>
      </c>
      <c r="C196" s="38">
        <v>4.72</v>
      </c>
      <c r="D196" s="38"/>
      <c r="E196" s="38"/>
      <c r="F196" s="42">
        <f t="shared" si="18"/>
        <v>-3.996901201716938E-3</v>
      </c>
      <c r="G196" s="38">
        <f t="shared" si="19"/>
        <v>265.01137480378833</v>
      </c>
    </row>
    <row r="197" spans="1:7" x14ac:dyDescent="0.35">
      <c r="A197" s="37">
        <v>13635</v>
      </c>
      <c r="B197" s="38">
        <f t="shared" si="17"/>
        <v>4.49</v>
      </c>
      <c r="C197" s="38">
        <v>4.49</v>
      </c>
      <c r="D197" s="38"/>
      <c r="E197" s="38"/>
      <c r="F197" s="42">
        <f t="shared" si="18"/>
        <v>2.2178560785214064E-2</v>
      </c>
      <c r="G197" s="38">
        <f t="shared" si="19"/>
        <v>270.88894568864731</v>
      </c>
    </row>
    <row r="198" spans="1:7" x14ac:dyDescent="0.35">
      <c r="A198" s="37">
        <v>13666</v>
      </c>
      <c r="B198" s="38">
        <f t="shared" si="17"/>
        <v>4.51</v>
      </c>
      <c r="C198" s="38">
        <v>4.51</v>
      </c>
      <c r="D198" s="38"/>
      <c r="E198" s="38"/>
      <c r="F198" s="42">
        <f t="shared" si="18"/>
        <v>2.1566281988142605E-3</v>
      </c>
      <c r="G198" s="38">
        <f t="shared" si="19"/>
        <v>271.47315242766655</v>
      </c>
    </row>
    <row r="199" spans="1:7" x14ac:dyDescent="0.35">
      <c r="A199" s="37">
        <v>13696</v>
      </c>
      <c r="B199" s="38">
        <f t="shared" si="17"/>
        <v>4.4800000000000004</v>
      </c>
      <c r="C199" s="38">
        <v>4.4800000000000004</v>
      </c>
      <c r="D199" s="38"/>
      <c r="E199" s="38"/>
      <c r="F199" s="42">
        <f t="shared" si="18"/>
        <v>6.1392740578752021E-3</v>
      </c>
      <c r="G199" s="38">
        <f t="shared" si="19"/>
        <v>273.13980050977534</v>
      </c>
    </row>
    <row r="200" spans="1:7" x14ac:dyDescent="0.35">
      <c r="A200" s="37">
        <v>13727</v>
      </c>
      <c r="B200" s="38">
        <f t="shared" si="17"/>
        <v>4.47</v>
      </c>
      <c r="C200" s="38">
        <v>4.47</v>
      </c>
      <c r="D200" s="38"/>
      <c r="E200" s="38"/>
      <c r="F200" s="42">
        <f t="shared" si="18"/>
        <v>4.5273566491843224E-3</v>
      </c>
      <c r="G200" s="38">
        <f t="shared" si="19"/>
        <v>274.37640180177016</v>
      </c>
    </row>
    <row r="201" spans="1:7" x14ac:dyDescent="0.35">
      <c r="A201" s="37">
        <v>13758</v>
      </c>
      <c r="B201" s="38">
        <f t="shared" si="17"/>
        <v>4.2300000000000004</v>
      </c>
      <c r="C201" s="38">
        <v>4.2300000000000004</v>
      </c>
      <c r="D201" s="38"/>
      <c r="E201" s="38"/>
      <c r="F201" s="42">
        <f t="shared" si="18"/>
        <v>2.3000243201811731E-2</v>
      </c>
      <c r="G201" s="38">
        <f t="shared" si="19"/>
        <v>280.68712577204889</v>
      </c>
    </row>
    <row r="202" spans="1:7" x14ac:dyDescent="0.35">
      <c r="A202" s="37">
        <v>13788</v>
      </c>
      <c r="B202" s="38">
        <f t="shared" si="17"/>
        <v>4.13</v>
      </c>
      <c r="C202" s="38">
        <v>4.13</v>
      </c>
      <c r="D202" s="38"/>
      <c r="E202" s="38"/>
      <c r="F202" s="42">
        <f t="shared" si="18"/>
        <v>1.1594763686553211E-2</v>
      </c>
      <c r="G202" s="38">
        <f t="shared" si="19"/>
        <v>283.94162666523363</v>
      </c>
    </row>
    <row r="203" spans="1:7" x14ac:dyDescent="0.35">
      <c r="A203" s="37">
        <v>13819</v>
      </c>
      <c r="B203" s="38">
        <f t="shared" si="17"/>
        <v>3.95</v>
      </c>
      <c r="C203" s="38">
        <v>3.95</v>
      </c>
      <c r="D203" s="38"/>
      <c r="E203" s="38"/>
      <c r="F203" s="42">
        <f t="shared" si="18"/>
        <v>1.8092905627583023E-2</v>
      </c>
      <c r="G203" s="38">
        <f t="shared" si="19"/>
        <v>289.07895572023006</v>
      </c>
    </row>
    <row r="204" spans="1:7" x14ac:dyDescent="0.35">
      <c r="A204" s="37">
        <v>13849</v>
      </c>
      <c r="B204" s="38">
        <f t="shared" si="17"/>
        <v>3.93</v>
      </c>
      <c r="C204" s="38">
        <v>3.93</v>
      </c>
      <c r="D204" s="38"/>
      <c r="E204" s="38"/>
      <c r="F204" s="42">
        <f t="shared" si="18"/>
        <v>4.9211442614023066E-3</v>
      </c>
      <c r="G204" s="38">
        <f t="shared" si="19"/>
        <v>290.50155496426487</v>
      </c>
    </row>
    <row r="205" spans="1:7" x14ac:dyDescent="0.35">
      <c r="A205" s="37">
        <v>13880</v>
      </c>
      <c r="B205" s="38">
        <f t="shared" si="17"/>
        <v>4.05</v>
      </c>
      <c r="C205" s="38">
        <v>4.05</v>
      </c>
      <c r="D205" s="38"/>
      <c r="E205" s="38"/>
      <c r="F205" s="42">
        <f t="shared" si="18"/>
        <v>-6.4458218034900983E-3</v>
      </c>
      <c r="G205" s="38">
        <f t="shared" si="19"/>
        <v>288.62903370732846</v>
      </c>
    </row>
    <row r="206" spans="1:7" x14ac:dyDescent="0.35">
      <c r="A206" s="37">
        <v>13911</v>
      </c>
      <c r="B206" s="38">
        <f t="shared" si="17"/>
        <v>3.78</v>
      </c>
      <c r="C206" s="38">
        <v>3.78</v>
      </c>
      <c r="D206" s="38"/>
      <c r="E206" s="38"/>
      <c r="F206" s="42">
        <f t="shared" si="18"/>
        <v>2.5532049199440948E-2</v>
      </c>
      <c r="G206" s="38">
        <f t="shared" si="19"/>
        <v>295.99832439633104</v>
      </c>
    </row>
    <row r="207" spans="1:7" x14ac:dyDescent="0.35">
      <c r="A207" s="37">
        <v>13939</v>
      </c>
      <c r="B207" s="38">
        <f t="shared" si="17"/>
        <v>3.7</v>
      </c>
      <c r="C207" s="38">
        <v>3.7</v>
      </c>
      <c r="D207" s="38"/>
      <c r="E207" s="38"/>
      <c r="F207" s="42">
        <f t="shared" si="18"/>
        <v>9.7403945672483033E-3</v>
      </c>
      <c r="G207" s="38">
        <f t="shared" si="19"/>
        <v>298.88146486719569</v>
      </c>
    </row>
    <row r="208" spans="1:7" x14ac:dyDescent="0.35">
      <c r="A208" s="37">
        <v>13970</v>
      </c>
      <c r="B208" s="38">
        <f t="shared" si="17"/>
        <v>3.67</v>
      </c>
      <c r="C208" s="38">
        <v>3.67</v>
      </c>
      <c r="D208" s="38"/>
      <c r="E208" s="38"/>
      <c r="F208" s="42">
        <f t="shared" si="18"/>
        <v>5.5583087613486695E-3</v>
      </c>
      <c r="G208" s="38">
        <f t="shared" si="19"/>
        <v>300.54274033197174</v>
      </c>
    </row>
    <row r="209" spans="1:7" x14ac:dyDescent="0.35">
      <c r="A209" s="37">
        <v>14000</v>
      </c>
      <c r="B209" s="38">
        <f t="shared" si="17"/>
        <v>3.74</v>
      </c>
      <c r="C209" s="38">
        <v>3.74</v>
      </c>
      <c r="D209" s="38"/>
      <c r="E209" s="38"/>
      <c r="F209" s="42">
        <f t="shared" si="18"/>
        <v>-2.6971590007976404E-3</v>
      </c>
      <c r="G209" s="38">
        <f t="shared" si="19"/>
        <v>299.73212877476101</v>
      </c>
    </row>
    <row r="210" spans="1:7" x14ac:dyDescent="0.35">
      <c r="A210" s="37">
        <v>14031</v>
      </c>
      <c r="B210" s="38">
        <f t="shared" si="17"/>
        <v>3.75</v>
      </c>
      <c r="C210" s="38">
        <v>3.75</v>
      </c>
      <c r="D210" s="38"/>
      <c r="E210" s="38"/>
      <c r="F210" s="42">
        <f t="shared" si="18"/>
        <v>2.294849321908498E-3</v>
      </c>
      <c r="G210" s="38">
        <f t="shared" si="19"/>
        <v>300.41996884723397</v>
      </c>
    </row>
    <row r="211" spans="1:7" x14ac:dyDescent="0.35">
      <c r="A211" s="37">
        <v>14061</v>
      </c>
      <c r="B211" s="38">
        <f t="shared" si="17"/>
        <v>3.64</v>
      </c>
      <c r="C211" s="38">
        <v>3.64</v>
      </c>
      <c r="D211" s="38"/>
      <c r="E211" s="38"/>
      <c r="F211" s="42">
        <f t="shared" si="18"/>
        <v>1.2213054605732587E-2</v>
      </c>
      <c r="G211" s="38">
        <f t="shared" si="19"/>
        <v>304.08901433141773</v>
      </c>
    </row>
    <row r="212" spans="1:7" x14ac:dyDescent="0.35">
      <c r="A212" s="37">
        <v>14092</v>
      </c>
      <c r="B212" s="38">
        <f t="shared" si="17"/>
        <v>3.73</v>
      </c>
      <c r="C212" s="38">
        <v>3.73</v>
      </c>
      <c r="D212" s="38"/>
      <c r="E212" s="38"/>
      <c r="F212" s="42">
        <f t="shared" si="18"/>
        <v>-4.3701504647140049E-3</v>
      </c>
      <c r="G212" s="38">
        <f t="shared" si="19"/>
        <v>302.76009958412288</v>
      </c>
    </row>
    <row r="213" spans="1:7" x14ac:dyDescent="0.35">
      <c r="A213" s="37">
        <v>14123</v>
      </c>
      <c r="B213" s="38">
        <f t="shared" si="17"/>
        <v>3.47</v>
      </c>
      <c r="C213" s="38">
        <v>3.47</v>
      </c>
      <c r="D213" s="38"/>
      <c r="E213" s="38"/>
      <c r="F213" s="42">
        <f t="shared" si="18"/>
        <v>2.4766476991521968E-2</v>
      </c>
      <c r="G213" s="38">
        <f t="shared" si="19"/>
        <v>310.25840062442393</v>
      </c>
    </row>
    <row r="214" spans="1:7" x14ac:dyDescent="0.35">
      <c r="A214" s="37">
        <v>14153</v>
      </c>
      <c r="B214" s="38">
        <f t="shared" si="17"/>
        <v>3.54</v>
      </c>
      <c r="C214" s="38">
        <v>3.54</v>
      </c>
      <c r="D214" s="38"/>
      <c r="E214" s="38"/>
      <c r="F214" s="42">
        <f t="shared" si="18"/>
        <v>-2.9196496767989887E-3</v>
      </c>
      <c r="G214" s="38">
        <f t="shared" si="19"/>
        <v>309.35255478531667</v>
      </c>
    </row>
    <row r="215" spans="1:7" x14ac:dyDescent="0.35">
      <c r="A215" s="37">
        <v>14184</v>
      </c>
      <c r="B215" s="38">
        <f t="shared" si="17"/>
        <v>3.58</v>
      </c>
      <c r="C215" s="38">
        <v>3.58</v>
      </c>
      <c r="D215" s="38"/>
      <c r="E215" s="38"/>
      <c r="F215" s="42">
        <f t="shared" si="18"/>
        <v>-3.6433682689630256E-4</v>
      </c>
      <c r="G215" s="38">
        <f t="shared" si="19"/>
        <v>309.23984625711392</v>
      </c>
    </row>
    <row r="216" spans="1:7" x14ac:dyDescent="0.35">
      <c r="A216" s="37">
        <v>14214</v>
      </c>
      <c r="B216" s="38">
        <f t="shared" si="17"/>
        <v>3.7</v>
      </c>
      <c r="C216" s="38">
        <v>3.7</v>
      </c>
      <c r="D216" s="38"/>
      <c r="E216" s="38"/>
      <c r="F216" s="42">
        <f t="shared" si="18"/>
        <v>-6.9022585175391215E-3</v>
      </c>
      <c r="G216" s="38">
        <f t="shared" si="19"/>
        <v>307.10539289432324</v>
      </c>
    </row>
    <row r="217" spans="1:7" x14ac:dyDescent="0.35">
      <c r="A217" s="37">
        <v>14245</v>
      </c>
      <c r="B217" s="38">
        <f t="shared" si="17"/>
        <v>3.68</v>
      </c>
      <c r="C217" s="38">
        <v>3.68</v>
      </c>
      <c r="D217" s="38"/>
      <c r="E217" s="38"/>
      <c r="F217" s="42">
        <f t="shared" si="18"/>
        <v>4.7325214082034675E-3</v>
      </c>
      <c r="G217" s="38">
        <f t="shared" si="19"/>
        <v>308.55877574077039</v>
      </c>
    </row>
    <row r="218" spans="1:7" x14ac:dyDescent="0.35">
      <c r="A218" s="37">
        <v>14276</v>
      </c>
      <c r="B218" s="38">
        <f t="shared" si="17"/>
        <v>3.69</v>
      </c>
      <c r="C218" s="38">
        <v>3.69</v>
      </c>
      <c r="D218" s="38"/>
      <c r="E218" s="38"/>
      <c r="F218" s="42">
        <f t="shared" si="18"/>
        <v>2.2424701252997717E-3</v>
      </c>
      <c r="G218" s="38">
        <f t="shared" si="19"/>
        <v>309.2507095772682</v>
      </c>
    </row>
    <row r="219" spans="1:7" x14ac:dyDescent="0.35">
      <c r="A219" s="37">
        <v>14304</v>
      </c>
      <c r="B219" s="38">
        <f t="shared" si="17"/>
        <v>3.61</v>
      </c>
      <c r="C219" s="38">
        <v>3.61</v>
      </c>
      <c r="D219" s="38"/>
      <c r="E219" s="38"/>
      <c r="F219" s="42">
        <f t="shared" si="18"/>
        <v>9.6940739685905161E-3</v>
      </c>
      <c r="G219" s="38">
        <f t="shared" si="19"/>
        <v>312.24860883074933</v>
      </c>
    </row>
    <row r="220" spans="1:7" x14ac:dyDescent="0.35">
      <c r="A220" s="37">
        <v>14335</v>
      </c>
      <c r="B220" s="38">
        <f t="shared" si="17"/>
        <v>3.78</v>
      </c>
      <c r="C220" s="38">
        <v>3.78</v>
      </c>
      <c r="D220" s="38"/>
      <c r="E220" s="38"/>
      <c r="F220" s="42">
        <f t="shared" si="18"/>
        <v>-1.0942401347796173E-2</v>
      </c>
      <c r="G220" s="38">
        <f t="shared" si="19"/>
        <v>308.83185923263227</v>
      </c>
    </row>
    <row r="221" spans="1:7" x14ac:dyDescent="0.35">
      <c r="A221" s="37">
        <v>14365</v>
      </c>
      <c r="B221" s="38">
        <f t="shared" si="17"/>
        <v>4.1500000000000004</v>
      </c>
      <c r="C221" s="38">
        <v>4.1500000000000004</v>
      </c>
      <c r="D221" s="38"/>
      <c r="E221" s="38"/>
      <c r="F221" s="42">
        <f t="shared" si="18"/>
        <v>-2.667962208256501E-2</v>
      </c>
      <c r="G221" s="38">
        <f t="shared" si="19"/>
        <v>300.59234194124974</v>
      </c>
    </row>
    <row r="222" spans="1:7" x14ac:dyDescent="0.35">
      <c r="A222" s="37">
        <v>14396</v>
      </c>
      <c r="B222" s="38">
        <f t="shared" si="17"/>
        <v>4.21</v>
      </c>
      <c r="C222" s="38">
        <v>4.21</v>
      </c>
      <c r="D222" s="38"/>
      <c r="E222" s="38"/>
      <c r="F222" s="42">
        <f t="shared" si="18"/>
        <v>-1.365074254051309E-3</v>
      </c>
      <c r="G222" s="38">
        <f t="shared" si="19"/>
        <v>300.18201107430076</v>
      </c>
    </row>
    <row r="223" spans="1:7" x14ac:dyDescent="0.35">
      <c r="A223" s="37">
        <v>14426</v>
      </c>
      <c r="B223" s="38">
        <f t="shared" si="17"/>
        <v>4.1900000000000004</v>
      </c>
      <c r="C223" s="38">
        <v>4.1900000000000004</v>
      </c>
      <c r="D223" s="38"/>
      <c r="E223" s="38"/>
      <c r="F223" s="42">
        <f t="shared" si="18"/>
        <v>5.1176702371887855E-3</v>
      </c>
      <c r="G223" s="38">
        <f t="shared" si="19"/>
        <v>301.71824361811514</v>
      </c>
    </row>
    <row r="224" spans="1:7" x14ac:dyDescent="0.35">
      <c r="A224" s="37">
        <v>14457</v>
      </c>
      <c r="B224" s="38">
        <f t="shared" si="17"/>
        <v>4.03</v>
      </c>
      <c r="C224" s="38">
        <v>4.03</v>
      </c>
      <c r="D224" s="38"/>
      <c r="E224" s="38"/>
      <c r="F224" s="42">
        <f t="shared" si="18"/>
        <v>1.646517360200361E-2</v>
      </c>
      <c r="G224" s="38">
        <f t="shared" si="19"/>
        <v>306.68608687817903</v>
      </c>
    </row>
    <row r="225" spans="1:7" x14ac:dyDescent="0.35">
      <c r="A225" s="37">
        <v>14488</v>
      </c>
      <c r="B225" s="38">
        <f t="shared" si="17"/>
        <v>4.32</v>
      </c>
      <c r="C225" s="38">
        <v>4.32</v>
      </c>
      <c r="D225" s="38"/>
      <c r="E225" s="38"/>
      <c r="F225" s="42">
        <f t="shared" si="18"/>
        <v>-1.9832983120507981E-2</v>
      </c>
      <c r="G225" s="38">
        <f t="shared" si="19"/>
        <v>300.60358689382946</v>
      </c>
    </row>
    <row r="226" spans="1:7" x14ac:dyDescent="0.35">
      <c r="A226" s="37">
        <v>14518</v>
      </c>
      <c r="B226" s="38">
        <f t="shared" si="17"/>
        <v>5</v>
      </c>
      <c r="C226" s="38">
        <v>5</v>
      </c>
      <c r="D226" s="38"/>
      <c r="E226" s="38"/>
      <c r="F226" s="42">
        <f t="shared" si="18"/>
        <v>-4.9060879785229931E-2</v>
      </c>
      <c r="G226" s="38">
        <f t="shared" si="19"/>
        <v>285.85571045422239</v>
      </c>
    </row>
    <row r="227" spans="1:7" x14ac:dyDescent="0.35">
      <c r="A227" s="37">
        <v>14549</v>
      </c>
      <c r="B227" s="38">
        <f t="shared" si="17"/>
        <v>5.07</v>
      </c>
      <c r="C227" s="38">
        <v>5.07</v>
      </c>
      <c r="D227" s="38"/>
      <c r="E227" s="38"/>
      <c r="F227" s="42">
        <f t="shared" si="18"/>
        <v>-1.2365552412081223E-3</v>
      </c>
      <c r="G227" s="38">
        <f t="shared" si="19"/>
        <v>285.50223407723092</v>
      </c>
    </row>
    <row r="228" spans="1:7" x14ac:dyDescent="0.35">
      <c r="A228" s="37">
        <v>14579</v>
      </c>
      <c r="B228" s="38">
        <f t="shared" si="17"/>
        <v>4.99</v>
      </c>
      <c r="C228" s="38">
        <v>4.99</v>
      </c>
      <c r="D228" s="38"/>
      <c r="E228" s="38"/>
      <c r="F228" s="42">
        <f t="shared" si="18"/>
        <v>1.0423303653870862E-2</v>
      </c>
      <c r="G228" s="38">
        <f t="shared" si="19"/>
        <v>288.4781105568764</v>
      </c>
    </row>
    <row r="229" spans="1:7" x14ac:dyDescent="0.35">
      <c r="A229" s="37">
        <v>14610</v>
      </c>
      <c r="B229" s="38">
        <f t="shared" si="17"/>
        <v>5.81</v>
      </c>
      <c r="C229" s="38">
        <v>5.81</v>
      </c>
      <c r="D229" s="38"/>
      <c r="E229" s="38"/>
      <c r="F229" s="42">
        <f t="shared" si="18"/>
        <v>-5.6997726332335283E-2</v>
      </c>
      <c r="G229" s="38">
        <f t="shared" si="19"/>
        <v>272.03551415848642</v>
      </c>
    </row>
    <row r="230" spans="1:7" x14ac:dyDescent="0.35">
      <c r="A230" s="37">
        <v>14641</v>
      </c>
      <c r="B230" s="38">
        <f t="shared" si="17"/>
        <v>5.85</v>
      </c>
      <c r="C230" s="38">
        <v>5.85</v>
      </c>
      <c r="D230" s="38"/>
      <c r="E230" s="38"/>
      <c r="F230" s="42">
        <f t="shared" si="18"/>
        <v>1.8639364640693819E-3</v>
      </c>
      <c r="G230" s="38">
        <f t="shared" si="19"/>
        <v>272.54257107284826</v>
      </c>
    </row>
    <row r="231" spans="1:7" x14ac:dyDescent="0.35">
      <c r="A231" s="37">
        <v>14670</v>
      </c>
      <c r="B231" s="38">
        <f t="shared" si="17"/>
        <v>6.4</v>
      </c>
      <c r="C231" s="38">
        <v>6.4</v>
      </c>
      <c r="D231" s="38"/>
      <c r="E231" s="38"/>
      <c r="F231" s="42">
        <f t="shared" si="18"/>
        <v>-3.5050753411177436E-2</v>
      </c>
      <c r="G231" s="38">
        <f t="shared" si="19"/>
        <v>262.98974862012557</v>
      </c>
    </row>
    <row r="232" spans="1:7" x14ac:dyDescent="0.35">
      <c r="A232" s="37">
        <v>14701</v>
      </c>
      <c r="B232" s="38">
        <f t="shared" si="17"/>
        <v>5.9</v>
      </c>
      <c r="C232" s="38">
        <v>5.9</v>
      </c>
      <c r="D232" s="38"/>
      <c r="E232" s="38"/>
      <c r="F232" s="42">
        <f t="shared" si="18"/>
        <v>4.2469404755170505E-2</v>
      </c>
      <c r="G232" s="38">
        <f t="shared" si="19"/>
        <v>274.15876670073425</v>
      </c>
    </row>
    <row r="233" spans="1:7" x14ac:dyDescent="0.35">
      <c r="A233" s="37">
        <v>14731</v>
      </c>
      <c r="B233" s="38">
        <f t="shared" si="17"/>
        <v>5.99</v>
      </c>
      <c r="C233" s="38">
        <v>5.99</v>
      </c>
      <c r="D233" s="38"/>
      <c r="E233" s="38"/>
      <c r="F233" s="42">
        <f t="shared" si="18"/>
        <v>-1.7402363300620524E-3</v>
      </c>
      <c r="G233" s="38">
        <f t="shared" si="19"/>
        <v>273.68166565471665</v>
      </c>
    </row>
    <row r="234" spans="1:7" x14ac:dyDescent="0.35">
      <c r="A234" s="37">
        <v>14762</v>
      </c>
      <c r="B234" s="38">
        <f t="shared" si="17"/>
        <v>6.69</v>
      </c>
      <c r="C234" s="38">
        <v>6.69</v>
      </c>
      <c r="D234" s="38"/>
      <c r="E234" s="38"/>
      <c r="F234" s="42">
        <f t="shared" si="18"/>
        <v>-4.5158726762894626E-2</v>
      </c>
      <c r="G234" s="38">
        <f t="shared" si="19"/>
        <v>261.32255009540143</v>
      </c>
    </row>
    <row r="235" spans="1:7" x14ac:dyDescent="0.35">
      <c r="A235" s="37">
        <v>14792</v>
      </c>
      <c r="B235" s="38">
        <f t="shared" si="17"/>
        <v>6.69</v>
      </c>
      <c r="C235" s="38">
        <v>6.69</v>
      </c>
      <c r="D235" s="38"/>
      <c r="E235" s="38"/>
      <c r="F235" s="42">
        <f t="shared" si="18"/>
        <v>5.5750000000000001E-3</v>
      </c>
      <c r="G235" s="38">
        <f t="shared" si="19"/>
        <v>262.77942331218333</v>
      </c>
    </row>
    <row r="236" spans="1:7" x14ac:dyDescent="0.35">
      <c r="A236" s="37">
        <v>14823</v>
      </c>
      <c r="B236" s="38">
        <f t="shared" si="17"/>
        <v>5.98</v>
      </c>
      <c r="C236" s="38">
        <v>5.98</v>
      </c>
      <c r="D236" s="38"/>
      <c r="E236" s="38"/>
      <c r="F236" s="42">
        <f t="shared" si="18"/>
        <v>5.8114686741924104E-2</v>
      </c>
      <c r="G236" s="38">
        <f t="shared" si="19"/>
        <v>278.05076718019427</v>
      </c>
    </row>
    <row r="237" spans="1:7" x14ac:dyDescent="0.35">
      <c r="A237" s="37">
        <v>14854</v>
      </c>
      <c r="B237" s="38">
        <f t="shared" si="17"/>
        <v>5.8</v>
      </c>
      <c r="C237" s="38">
        <v>5.8</v>
      </c>
      <c r="D237" s="38"/>
      <c r="E237" s="38"/>
      <c r="F237" s="42">
        <f t="shared" si="18"/>
        <v>1.8414023404367479E-2</v>
      </c>
      <c r="G237" s="38">
        <f t="shared" si="19"/>
        <v>283.17080051465268</v>
      </c>
    </row>
    <row r="238" spans="1:7" x14ac:dyDescent="0.35">
      <c r="A238" s="37">
        <v>14884</v>
      </c>
      <c r="B238" s="38">
        <f t="shared" si="17"/>
        <v>5.32</v>
      </c>
      <c r="C238" s="38">
        <v>5.32</v>
      </c>
      <c r="D238" s="38"/>
      <c r="E238" s="38"/>
      <c r="F238" s="42">
        <f t="shared" si="18"/>
        <v>4.145398164145795E-2</v>
      </c>
      <c r="G238" s="38">
        <f t="shared" si="19"/>
        <v>294.90935768058404</v>
      </c>
    </row>
    <row r="239" spans="1:7" x14ac:dyDescent="0.35">
      <c r="A239" s="37">
        <v>14915</v>
      </c>
      <c r="B239" s="38">
        <f t="shared" si="17"/>
        <v>4.9800000000000004</v>
      </c>
      <c r="C239" s="38">
        <v>4.9800000000000004</v>
      </c>
      <c r="D239" s="38"/>
      <c r="E239" s="38"/>
      <c r="F239" s="42">
        <f t="shared" si="18"/>
        <v>3.0788482921220651E-2</v>
      </c>
      <c r="G239" s="38">
        <f t="shared" si="19"/>
        <v>303.98916940284084</v>
      </c>
    </row>
    <row r="240" spans="1:7" x14ac:dyDescent="0.35">
      <c r="A240" s="37">
        <v>14945</v>
      </c>
      <c r="B240" s="38">
        <f t="shared" si="17"/>
        <v>4.75</v>
      </c>
      <c r="C240" s="38">
        <v>4.75</v>
      </c>
      <c r="D240" s="38"/>
      <c r="E240" s="38"/>
      <c r="F240" s="42">
        <f t="shared" si="18"/>
        <v>2.2172359252473309E-2</v>
      </c>
      <c r="G240" s="38">
        <f t="shared" si="19"/>
        <v>310.72932647570161</v>
      </c>
    </row>
    <row r="241" spans="1:11" x14ac:dyDescent="0.35">
      <c r="A241" s="37">
        <v>14976</v>
      </c>
      <c r="B241" s="38">
        <f t="shared" si="17"/>
        <v>4.68</v>
      </c>
      <c r="C241" s="38">
        <v>4.68</v>
      </c>
      <c r="D241" s="38"/>
      <c r="E241" s="38"/>
      <c r="F241" s="42">
        <f t="shared" si="18"/>
        <v>9.46154230822676E-3</v>
      </c>
      <c r="G241" s="38">
        <f t="shared" si="19"/>
        <v>313.66930514455828</v>
      </c>
      <c r="K241" s="49"/>
    </row>
    <row r="242" spans="1:11" x14ac:dyDescent="0.35">
      <c r="A242" s="37">
        <v>15007</v>
      </c>
      <c r="B242" s="38">
        <f t="shared" si="17"/>
        <v>4.3600000000000003</v>
      </c>
      <c r="C242" s="38">
        <v>4.3600000000000003</v>
      </c>
      <c r="D242" s="38"/>
      <c r="E242" s="38"/>
      <c r="F242" s="42">
        <f t="shared" si="18"/>
        <v>2.9441789009129846E-2</v>
      </c>
      <c r="G242" s="38">
        <f t="shared" si="19"/>
        <v>322.90429064526472</v>
      </c>
      <c r="K242" s="49"/>
    </row>
    <row r="243" spans="1:11" x14ac:dyDescent="0.35">
      <c r="A243" s="37">
        <v>15035</v>
      </c>
      <c r="B243" s="38">
        <f t="shared" si="17"/>
        <v>4.3499999999999996</v>
      </c>
      <c r="C243" s="38">
        <v>4.3499999999999996</v>
      </c>
      <c r="D243" s="38"/>
      <c r="E243" s="38"/>
      <c r="F243" s="42">
        <f t="shared" si="18"/>
        <v>4.431893763312279E-3</v>
      </c>
      <c r="G243" s="38">
        <f t="shared" si="19"/>
        <v>324.33536815712228</v>
      </c>
      <c r="K243" s="49"/>
    </row>
    <row r="244" spans="1:11" x14ac:dyDescent="0.35">
      <c r="A244" s="37">
        <v>15066</v>
      </c>
      <c r="B244" s="38">
        <f t="shared" si="17"/>
        <v>3.88</v>
      </c>
      <c r="C244" s="38">
        <v>3.88</v>
      </c>
      <c r="D244" s="38"/>
      <c r="E244" s="38"/>
      <c r="F244" s="42">
        <f t="shared" si="18"/>
        <v>4.200972248814662E-2</v>
      </c>
      <c r="G244" s="38">
        <f t="shared" si="19"/>
        <v>337.96060696649386</v>
      </c>
      <c r="K244" s="49"/>
    </row>
    <row r="245" spans="1:11" x14ac:dyDescent="0.35">
      <c r="A245" s="37">
        <v>15096</v>
      </c>
      <c r="B245" s="38">
        <f t="shared" si="17"/>
        <v>3.55</v>
      </c>
      <c r="C245" s="38">
        <v>3.55</v>
      </c>
      <c r="D245" s="38"/>
      <c r="E245" s="38"/>
      <c r="F245" s="42">
        <f t="shared" si="18"/>
        <v>3.0616293459488377E-2</v>
      </c>
      <c r="G245" s="38">
        <f t="shared" si="19"/>
        <v>348.30770808712685</v>
      </c>
      <c r="K245" s="49"/>
    </row>
    <row r="246" spans="1:11" x14ac:dyDescent="0.35">
      <c r="A246" s="37">
        <v>15127</v>
      </c>
      <c r="B246" s="38">
        <f t="shared" si="17"/>
        <v>3.4</v>
      </c>
      <c r="C246" s="38">
        <v>3.4</v>
      </c>
      <c r="D246" s="38"/>
      <c r="E246" s="38"/>
      <c r="F246" s="42">
        <f t="shared" si="18"/>
        <v>1.5495884646843754E-2</v>
      </c>
      <c r="G246" s="38">
        <f t="shared" si="19"/>
        <v>353.70504415325155</v>
      </c>
      <c r="K246" s="49"/>
    </row>
    <row r="247" spans="1:11" x14ac:dyDescent="0.35">
      <c r="A247" s="37">
        <v>15157</v>
      </c>
      <c r="B247" s="38">
        <f t="shared" si="17"/>
        <v>3.5</v>
      </c>
      <c r="C247" s="38">
        <v>3.5</v>
      </c>
      <c r="D247" s="38"/>
      <c r="E247" s="38"/>
      <c r="F247" s="42">
        <f t="shared" si="18"/>
        <v>-5.484630228027719E-3</v>
      </c>
      <c r="G247" s="38">
        <f t="shared" si="19"/>
        <v>351.76510277628273</v>
      </c>
      <c r="K247" s="49"/>
    </row>
    <row r="248" spans="1:11" x14ac:dyDescent="0.35">
      <c r="A248" s="37">
        <v>15188</v>
      </c>
      <c r="B248" s="38">
        <f t="shared" si="17"/>
        <v>3.26</v>
      </c>
      <c r="C248" s="38">
        <v>3.26</v>
      </c>
      <c r="D248" s="38"/>
      <c r="E248" s="38"/>
      <c r="F248" s="42">
        <f t="shared" si="18"/>
        <v>2.3113645634621028E-2</v>
      </c>
      <c r="G248" s="38">
        <f t="shared" si="19"/>
        <v>359.89567670847975</v>
      </c>
      <c r="K248" s="49"/>
    </row>
    <row r="249" spans="1:11" x14ac:dyDescent="0.35">
      <c r="A249" s="37">
        <v>15219</v>
      </c>
      <c r="B249" s="38">
        <f t="shared" si="17"/>
        <v>3.27</v>
      </c>
      <c r="C249" s="38">
        <v>3.27</v>
      </c>
      <c r="D249" s="38"/>
      <c r="E249" s="38"/>
      <c r="F249" s="42">
        <f t="shared" si="18"/>
        <v>1.8755351561576474E-3</v>
      </c>
      <c r="G249" s="38">
        <f t="shared" si="19"/>
        <v>360.57067370269567</v>
      </c>
      <c r="K249" s="49"/>
    </row>
    <row r="250" spans="1:11" x14ac:dyDescent="0.35">
      <c r="A250" s="37">
        <v>15249</v>
      </c>
      <c r="B250" s="38">
        <f t="shared" si="17"/>
        <v>3.36</v>
      </c>
      <c r="C250" s="38">
        <v>3.36</v>
      </c>
      <c r="D250" s="38"/>
      <c r="E250" s="38"/>
      <c r="F250" s="42">
        <f t="shared" si="18"/>
        <v>-4.8121472426470909E-3</v>
      </c>
      <c r="G250" s="38">
        <f t="shared" si="19"/>
        <v>358.83555452945785</v>
      </c>
      <c r="K250" s="49"/>
    </row>
    <row r="251" spans="1:11" x14ac:dyDescent="0.35">
      <c r="A251" s="37">
        <v>15280</v>
      </c>
      <c r="B251" s="38">
        <f t="shared" si="17"/>
        <v>3.35</v>
      </c>
      <c r="C251" s="38">
        <v>3.35</v>
      </c>
      <c r="D251" s="38"/>
      <c r="E251" s="38"/>
      <c r="F251" s="42">
        <f t="shared" si="18"/>
        <v>3.6378675248637002E-3</v>
      </c>
      <c r="G251" s="38">
        <f t="shared" si="19"/>
        <v>360.140950740047</v>
      </c>
      <c r="K251" s="49"/>
    </row>
    <row r="252" spans="1:11" x14ac:dyDescent="0.35">
      <c r="A252" s="37">
        <v>15310</v>
      </c>
      <c r="B252" s="38">
        <f t="shared" si="17"/>
        <v>3.34</v>
      </c>
      <c r="C252" s="38">
        <v>3.34</v>
      </c>
      <c r="D252" s="38"/>
      <c r="E252" s="38"/>
      <c r="F252" s="42">
        <f t="shared" si="18"/>
        <v>3.6299411951243054E-3</v>
      </c>
      <c r="G252" s="38">
        <f t="shared" si="19"/>
        <v>361.44824121318959</v>
      </c>
      <c r="K252" s="49"/>
    </row>
    <row r="253" spans="1:11" x14ac:dyDescent="0.35">
      <c r="A253" s="37">
        <v>15341</v>
      </c>
      <c r="B253" s="38">
        <f t="shared" si="17"/>
        <v>3.24</v>
      </c>
      <c r="C253" s="38">
        <v>3.24</v>
      </c>
      <c r="D253" s="38"/>
      <c r="E253" s="38"/>
      <c r="F253" s="42">
        <f t="shared" si="18"/>
        <v>1.1206935403214021E-2</v>
      </c>
      <c r="G253" s="38">
        <f t="shared" si="19"/>
        <v>365.49896830407113</v>
      </c>
      <c r="K253" s="49"/>
    </row>
    <row r="254" spans="1:11" x14ac:dyDescent="0.35">
      <c r="A254" s="37">
        <v>15372</v>
      </c>
      <c r="B254" s="38">
        <f t="shared" si="17"/>
        <v>3.37</v>
      </c>
      <c r="C254" s="38">
        <v>3.37</v>
      </c>
      <c r="D254" s="38"/>
      <c r="E254" s="38"/>
      <c r="F254" s="42">
        <f t="shared" si="18"/>
        <v>-8.1817067820172742E-3</v>
      </c>
      <c r="G254" s="38">
        <f t="shared" si="19"/>
        <v>362.50856291627741</v>
      </c>
      <c r="K254" s="49"/>
    </row>
    <row r="255" spans="1:11" x14ac:dyDescent="0.35">
      <c r="A255" s="37">
        <v>15400</v>
      </c>
      <c r="B255" s="38">
        <f t="shared" si="17"/>
        <v>3.32</v>
      </c>
      <c r="C255" s="38">
        <v>3.32</v>
      </c>
      <c r="D255" s="38"/>
      <c r="E255" s="38"/>
      <c r="F255" s="42">
        <f t="shared" si="18"/>
        <v>7.003780268294766E-3</v>
      </c>
      <c r="G255" s="38">
        <f t="shared" si="19"/>
        <v>365.0474932363183</v>
      </c>
      <c r="K255" s="49"/>
    </row>
    <row r="256" spans="1:11" x14ac:dyDescent="0.35">
      <c r="A256" s="37">
        <v>15431</v>
      </c>
      <c r="B256" s="38">
        <f t="shared" si="17"/>
        <v>3.37</v>
      </c>
      <c r="C256" s="38">
        <v>3.37</v>
      </c>
      <c r="D256" s="38"/>
      <c r="E256" s="38"/>
      <c r="F256" s="42">
        <f t="shared" si="18"/>
        <v>-1.4186051725707813E-3</v>
      </c>
      <c r="G256" s="38">
        <f t="shared" si="19"/>
        <v>364.52963497417926</v>
      </c>
      <c r="K256" s="49"/>
    </row>
    <row r="257" spans="1:11" x14ac:dyDescent="0.35">
      <c r="A257" s="37">
        <v>15461</v>
      </c>
      <c r="B257" s="38">
        <f t="shared" si="17"/>
        <v>3.36</v>
      </c>
      <c r="C257" s="38">
        <v>3.36</v>
      </c>
      <c r="D257" s="38"/>
      <c r="E257" s="38"/>
      <c r="F257" s="42">
        <f t="shared" si="18"/>
        <v>3.6457941380718989E-3</v>
      </c>
      <c r="G257" s="38">
        <f t="shared" si="19"/>
        <v>365.85863498052157</v>
      </c>
      <c r="K257" s="49"/>
    </row>
    <row r="258" spans="1:11" x14ac:dyDescent="0.35">
      <c r="A258" s="37">
        <v>15492</v>
      </c>
      <c r="B258" s="38">
        <f t="shared" ref="B258:B321" si="20">C258</f>
        <v>3.33</v>
      </c>
      <c r="C258" s="38">
        <v>3.33</v>
      </c>
      <c r="D258" s="38"/>
      <c r="E258" s="38"/>
      <c r="F258" s="42">
        <f t="shared" si="18"/>
        <v>5.3160454472663578E-3</v>
      </c>
      <c r="G258" s="38">
        <f t="shared" si="19"/>
        <v>367.8035561113528</v>
      </c>
      <c r="K258" s="49"/>
    </row>
    <row r="259" spans="1:11" x14ac:dyDescent="0.35">
      <c r="A259" s="37">
        <v>15522</v>
      </c>
      <c r="B259" s="38">
        <f t="shared" si="20"/>
        <v>3.26</v>
      </c>
      <c r="C259" s="38">
        <v>3.26</v>
      </c>
      <c r="D259" s="38"/>
      <c r="E259" s="38"/>
      <c r="F259" s="42">
        <f t="shared" ref="F259:F322" si="21">B258/1200+((B258/B259)*(1-(1+B259/200)^(-2*(10-(1/12))))+(1+B259/200)^(-2*(10-(1/12)))-1)</f>
        <v>8.6657855323200306E-3</v>
      </c>
      <c r="G259" s="38">
        <f t="shared" ref="G259:G322" si="22">G258*(1+F259)</f>
        <v>370.99086284663844</v>
      </c>
      <c r="K259" s="49"/>
    </row>
    <row r="260" spans="1:11" x14ac:dyDescent="0.35">
      <c r="A260" s="37">
        <v>15553</v>
      </c>
      <c r="B260" s="38">
        <f t="shared" si="20"/>
        <v>3.21</v>
      </c>
      <c r="C260" s="38">
        <v>3.21</v>
      </c>
      <c r="D260" s="38"/>
      <c r="E260" s="38"/>
      <c r="F260" s="42">
        <f t="shared" si="21"/>
        <v>6.9346240569667303E-3</v>
      </c>
      <c r="G260" s="38">
        <f t="shared" si="22"/>
        <v>373.56354500904962</v>
      </c>
      <c r="K260" s="49"/>
    </row>
    <row r="261" spans="1:11" x14ac:dyDescent="0.35">
      <c r="A261" s="37">
        <v>15584</v>
      </c>
      <c r="B261" s="38">
        <f t="shared" si="20"/>
        <v>3.23</v>
      </c>
      <c r="C261" s="38">
        <v>3.23</v>
      </c>
      <c r="D261" s="38"/>
      <c r="E261" s="38"/>
      <c r="F261" s="42">
        <f t="shared" si="21"/>
        <v>9.8945931140727609E-4</v>
      </c>
      <c r="G261" s="38">
        <f t="shared" si="22"/>
        <v>373.93317093706111</v>
      </c>
      <c r="K261" s="49"/>
    </row>
    <row r="262" spans="1:11" x14ac:dyDescent="0.35">
      <c r="A262" s="37">
        <v>15614</v>
      </c>
      <c r="B262" s="38">
        <f t="shared" si="20"/>
        <v>3.28</v>
      </c>
      <c r="C262" s="38">
        <v>3.28</v>
      </c>
      <c r="D262" s="38"/>
      <c r="E262" s="38"/>
      <c r="F262" s="42">
        <f t="shared" si="21"/>
        <v>-1.5119459135400724E-3</v>
      </c>
      <c r="G262" s="38">
        <f t="shared" si="22"/>
        <v>373.36780420732572</v>
      </c>
      <c r="K262" s="49"/>
    </row>
    <row r="263" spans="1:11" x14ac:dyDescent="0.35">
      <c r="A263" s="37">
        <v>15645</v>
      </c>
      <c r="B263" s="38">
        <f t="shared" si="20"/>
        <v>3.25</v>
      </c>
      <c r="C263" s="38">
        <v>3.25</v>
      </c>
      <c r="D263" s="38"/>
      <c r="E263" s="38"/>
      <c r="F263" s="42">
        <f t="shared" si="21"/>
        <v>5.2591844005696843E-3</v>
      </c>
      <c r="G263" s="38">
        <f t="shared" si="22"/>
        <v>375.33141433888784</v>
      </c>
      <c r="K263" s="49"/>
    </row>
    <row r="264" spans="1:11" x14ac:dyDescent="0.35">
      <c r="A264" s="37">
        <v>15675</v>
      </c>
      <c r="B264" s="38">
        <f t="shared" si="20"/>
        <v>3.4</v>
      </c>
      <c r="C264" s="38">
        <v>3.4</v>
      </c>
      <c r="D264" s="38"/>
      <c r="E264" s="38"/>
      <c r="F264" s="42">
        <f t="shared" si="21"/>
        <v>-9.8292179801770865E-3</v>
      </c>
      <c r="G264" s="38">
        <f t="shared" si="22"/>
        <v>371.64220005254276</v>
      </c>
      <c r="K264" s="49"/>
    </row>
    <row r="265" spans="1:11" x14ac:dyDescent="0.35">
      <c r="A265" s="37">
        <v>15706</v>
      </c>
      <c r="B265" s="38">
        <f t="shared" si="20"/>
        <v>3.35</v>
      </c>
      <c r="C265" s="38">
        <v>3.35</v>
      </c>
      <c r="D265" s="38"/>
      <c r="E265" s="38"/>
      <c r="F265" s="42">
        <f t="shared" si="21"/>
        <v>7.0226709576520566E-3</v>
      </c>
      <c r="G265" s="38">
        <f t="shared" si="22"/>
        <v>374.25212093748962</v>
      </c>
      <c r="K265" s="49"/>
    </row>
    <row r="266" spans="1:11" x14ac:dyDescent="0.35">
      <c r="A266" s="37">
        <v>15737</v>
      </c>
      <c r="B266" s="38">
        <f t="shared" si="20"/>
        <v>3.27</v>
      </c>
      <c r="C266" s="38">
        <v>3.27</v>
      </c>
      <c r="D266" s="38"/>
      <c r="E266" s="38"/>
      <c r="F266" s="42">
        <f t="shared" si="21"/>
        <v>9.5207187507383734E-3</v>
      </c>
      <c r="G266" s="38">
        <f t="shared" si="22"/>
        <v>377.81527012280281</v>
      </c>
      <c r="K266" s="49"/>
    </row>
    <row r="267" spans="1:11" x14ac:dyDescent="0.35">
      <c r="A267" s="37">
        <v>15765</v>
      </c>
      <c r="B267" s="38">
        <f t="shared" si="20"/>
        <v>3.28</v>
      </c>
      <c r="C267" s="38">
        <v>3.28</v>
      </c>
      <c r="D267" s="38"/>
      <c r="E267" s="38"/>
      <c r="F267" s="42">
        <f t="shared" si="21"/>
        <v>1.8842774839586077E-3</v>
      </c>
      <c r="G267" s="38">
        <f t="shared" si="22"/>
        <v>378.52717892939097</v>
      </c>
      <c r="K267" s="49"/>
    </row>
    <row r="268" spans="1:11" x14ac:dyDescent="0.35">
      <c r="A268" s="37">
        <v>15796</v>
      </c>
      <c r="B268" s="38">
        <f t="shared" si="20"/>
        <v>3.22</v>
      </c>
      <c r="C268" s="38">
        <v>3.22</v>
      </c>
      <c r="D268" s="38"/>
      <c r="E268" s="38"/>
      <c r="F268" s="42">
        <f t="shared" si="21"/>
        <v>7.7924179407803064E-3</v>
      </c>
      <c r="G268" s="38">
        <f t="shared" si="22"/>
        <v>381.47682090955328</v>
      </c>
      <c r="K268" s="49"/>
    </row>
    <row r="269" spans="1:11" x14ac:dyDescent="0.35">
      <c r="A269" s="37">
        <v>15826</v>
      </c>
      <c r="B269" s="38">
        <f t="shared" si="20"/>
        <v>3.24</v>
      </c>
      <c r="C269" s="38">
        <v>3.24</v>
      </c>
      <c r="D269" s="38"/>
      <c r="E269" s="38"/>
      <c r="F269" s="42">
        <f t="shared" si="21"/>
        <v>9.9861291935717401E-4</v>
      </c>
      <c r="G269" s="38">
        <f t="shared" si="22"/>
        <v>381.85776859134882</v>
      </c>
      <c r="K269" s="49"/>
    </row>
    <row r="270" spans="1:11" x14ac:dyDescent="0.35">
      <c r="A270" s="37">
        <v>15857</v>
      </c>
      <c r="B270" s="38">
        <f t="shared" si="20"/>
        <v>3.21</v>
      </c>
      <c r="C270" s="38">
        <v>3.21</v>
      </c>
      <c r="D270" s="38"/>
      <c r="E270" s="38"/>
      <c r="F270" s="42">
        <f t="shared" si="21"/>
        <v>5.2307744341800388E-3</v>
      </c>
      <c r="G270" s="38">
        <f t="shared" si="22"/>
        <v>383.85518044478943</v>
      </c>
      <c r="K270" s="49"/>
    </row>
    <row r="271" spans="1:11" x14ac:dyDescent="0.35">
      <c r="A271" s="37">
        <v>15887</v>
      </c>
      <c r="B271" s="38">
        <f t="shared" si="20"/>
        <v>3.13</v>
      </c>
      <c r="C271" s="38">
        <v>3.13</v>
      </c>
      <c r="D271" s="38"/>
      <c r="E271" s="38"/>
      <c r="F271" s="42">
        <f t="shared" si="21"/>
        <v>9.4501000266540465E-3</v>
      </c>
      <c r="G271" s="38">
        <f t="shared" si="22"/>
        <v>387.48265029574202</v>
      </c>
      <c r="K271" s="49"/>
    </row>
    <row r="272" spans="1:11" x14ac:dyDescent="0.35">
      <c r="A272" s="37">
        <v>15918</v>
      </c>
      <c r="B272" s="38">
        <f t="shared" si="20"/>
        <v>3.26</v>
      </c>
      <c r="C272" s="38">
        <v>3.26</v>
      </c>
      <c r="D272" s="38"/>
      <c r="E272" s="38"/>
      <c r="F272" s="42">
        <f t="shared" si="21"/>
        <v>-8.3316969409752313E-3</v>
      </c>
      <c r="G272" s="38">
        <f t="shared" si="22"/>
        <v>384.25426228359203</v>
      </c>
      <c r="K272" s="49"/>
    </row>
    <row r="273" spans="1:11" x14ac:dyDescent="0.35">
      <c r="A273" s="37">
        <v>15949</v>
      </c>
      <c r="B273" s="38">
        <f t="shared" si="20"/>
        <v>3.3</v>
      </c>
      <c r="C273" s="38">
        <v>3.3</v>
      </c>
      <c r="D273" s="38"/>
      <c r="E273" s="38"/>
      <c r="F273" s="42">
        <f t="shared" si="21"/>
        <v>-6.4295486223257077E-4</v>
      </c>
      <c r="G273" s="38">
        <f t="shared" si="22"/>
        <v>384.00720413732324</v>
      </c>
      <c r="K273" s="49"/>
    </row>
    <row r="274" spans="1:11" x14ac:dyDescent="0.35">
      <c r="A274" s="37">
        <v>15979</v>
      </c>
      <c r="B274" s="38">
        <f t="shared" si="20"/>
        <v>3.14</v>
      </c>
      <c r="C274" s="38">
        <v>3.14</v>
      </c>
      <c r="D274" s="38"/>
      <c r="E274" s="38"/>
      <c r="F274" s="42">
        <f t="shared" si="21"/>
        <v>1.629359187636378E-2</v>
      </c>
      <c r="G274" s="38">
        <f t="shared" si="22"/>
        <v>390.26406079912033</v>
      </c>
      <c r="K274" s="49"/>
    </row>
    <row r="275" spans="1:11" x14ac:dyDescent="0.35">
      <c r="A275" s="37">
        <v>16010</v>
      </c>
      <c r="B275" s="38">
        <f t="shared" si="20"/>
        <v>3.06</v>
      </c>
      <c r="C275" s="38">
        <v>3.06</v>
      </c>
      <c r="D275" s="38"/>
      <c r="E275" s="38"/>
      <c r="F275" s="42">
        <f t="shared" si="21"/>
        <v>9.4149600865979892E-3</v>
      </c>
      <c r="G275" s="38">
        <f t="shared" si="22"/>
        <v>393.93838135477773</v>
      </c>
      <c r="K275" s="49"/>
    </row>
    <row r="276" spans="1:11" x14ac:dyDescent="0.35">
      <c r="A276" s="37">
        <v>16040</v>
      </c>
      <c r="B276" s="38">
        <f t="shared" si="20"/>
        <v>3.08</v>
      </c>
      <c r="C276" s="38">
        <v>3.08</v>
      </c>
      <c r="D276" s="38"/>
      <c r="E276" s="38"/>
      <c r="F276" s="42">
        <f t="shared" si="21"/>
        <v>8.5208621246752117E-4</v>
      </c>
      <c r="G276" s="38">
        <f t="shared" si="22"/>
        <v>394.27405081809189</v>
      </c>
      <c r="K276" s="49"/>
    </row>
    <row r="277" spans="1:11" x14ac:dyDescent="0.35">
      <c r="A277" s="37">
        <v>16071</v>
      </c>
      <c r="B277" s="38">
        <f t="shared" si="20"/>
        <v>3.07</v>
      </c>
      <c r="C277" s="38">
        <v>3.07</v>
      </c>
      <c r="D277" s="38"/>
      <c r="E277" s="38"/>
      <c r="F277" s="42">
        <f t="shared" si="21"/>
        <v>3.4160383072295349E-3</v>
      </c>
      <c r="G277" s="38">
        <f t="shared" si="22"/>
        <v>395.62090607923301</v>
      </c>
      <c r="K277" s="49"/>
    </row>
    <row r="278" spans="1:11" x14ac:dyDescent="0.35">
      <c r="A278" s="37">
        <v>16102</v>
      </c>
      <c r="B278" s="38">
        <f t="shared" si="20"/>
        <v>3.05</v>
      </c>
      <c r="C278" s="38">
        <v>3.05</v>
      </c>
      <c r="D278" s="38"/>
      <c r="E278" s="38"/>
      <c r="F278" s="42">
        <f t="shared" si="21"/>
        <v>4.2587373429187093E-3</v>
      </c>
      <c r="G278" s="38">
        <f t="shared" si="22"/>
        <v>397.30575160559204</v>
      </c>
      <c r="K278" s="49"/>
    </row>
    <row r="279" spans="1:11" x14ac:dyDescent="0.35">
      <c r="A279" s="37">
        <v>16131</v>
      </c>
      <c r="B279" s="38">
        <f t="shared" si="20"/>
        <v>3.08</v>
      </c>
      <c r="C279" s="38">
        <v>3.08</v>
      </c>
      <c r="D279" s="38"/>
      <c r="E279" s="38"/>
      <c r="F279" s="42">
        <f t="shared" si="21"/>
        <v>-5.2040146321075641E-6</v>
      </c>
      <c r="G279" s="38">
        <f t="shared" si="22"/>
        <v>397.30368402064727</v>
      </c>
      <c r="K279" s="49"/>
    </row>
    <row r="280" spans="1:11" x14ac:dyDescent="0.35">
      <c r="A280" s="37">
        <v>16162</v>
      </c>
      <c r="B280" s="38">
        <f t="shared" si="20"/>
        <v>3.03</v>
      </c>
      <c r="C280" s="38">
        <v>3.03</v>
      </c>
      <c r="D280" s="38"/>
      <c r="E280" s="38"/>
      <c r="F280" s="42">
        <f t="shared" si="21"/>
        <v>6.8218343240645293E-3</v>
      </c>
      <c r="G280" s="38">
        <f t="shared" si="22"/>
        <v>400.01402392937661</v>
      </c>
      <c r="K280" s="49"/>
    </row>
    <row r="281" spans="1:11" x14ac:dyDescent="0.35">
      <c r="A281" s="37">
        <v>16192</v>
      </c>
      <c r="B281" s="38">
        <f t="shared" si="20"/>
        <v>3.05</v>
      </c>
      <c r="C281" s="38">
        <v>3.05</v>
      </c>
      <c r="D281" s="38"/>
      <c r="E281" s="38"/>
      <c r="F281" s="42">
        <f t="shared" si="21"/>
        <v>8.2459599041462316E-4</v>
      </c>
      <c r="G281" s="38">
        <f t="shared" si="22"/>
        <v>400.34387388961841</v>
      </c>
      <c r="K281" s="49"/>
    </row>
    <row r="282" spans="1:11" x14ac:dyDescent="0.35">
      <c r="A282" s="37">
        <v>16223</v>
      </c>
      <c r="B282" s="38">
        <f t="shared" si="20"/>
        <v>3.07</v>
      </c>
      <c r="C282" s="38">
        <v>3.07</v>
      </c>
      <c r="D282" s="38"/>
      <c r="E282" s="38"/>
      <c r="F282" s="42">
        <f t="shared" si="21"/>
        <v>8.4292338554070806E-4</v>
      </c>
      <c r="G282" s="38">
        <f t="shared" si="22"/>
        <v>400.68133310317791</v>
      </c>
      <c r="K282" s="49"/>
    </row>
    <row r="283" spans="1:11" x14ac:dyDescent="0.35">
      <c r="A283" s="37">
        <v>16253</v>
      </c>
      <c r="B283" s="38">
        <f t="shared" si="20"/>
        <v>3.3</v>
      </c>
      <c r="C283" s="38">
        <v>3.3</v>
      </c>
      <c r="D283" s="38"/>
      <c r="E283" s="38"/>
      <c r="F283" s="42">
        <f t="shared" si="21"/>
        <v>-1.6759490457837197E-2</v>
      </c>
      <c r="G283" s="38">
        <f t="shared" si="22"/>
        <v>393.9661181244017</v>
      </c>
      <c r="K283" s="49"/>
    </row>
    <row r="284" spans="1:11" x14ac:dyDescent="0.35">
      <c r="A284" s="37">
        <v>16284</v>
      </c>
      <c r="B284" s="38">
        <f t="shared" si="20"/>
        <v>3.3</v>
      </c>
      <c r="C284" s="38">
        <v>3.3</v>
      </c>
      <c r="D284" s="38"/>
      <c r="E284" s="38"/>
      <c r="F284" s="42">
        <f t="shared" si="21"/>
        <v>2.7499999999999998E-3</v>
      </c>
      <c r="G284" s="38">
        <f t="shared" si="22"/>
        <v>395.04952494924385</v>
      </c>
      <c r="K284" s="49"/>
    </row>
    <row r="285" spans="1:11" x14ac:dyDescent="0.35">
      <c r="A285" s="37">
        <v>16315</v>
      </c>
      <c r="B285" s="38">
        <f t="shared" si="20"/>
        <v>3.25</v>
      </c>
      <c r="C285" s="38">
        <v>3.25</v>
      </c>
      <c r="D285" s="38"/>
      <c r="E285" s="38"/>
      <c r="F285" s="42">
        <f t="shared" si="21"/>
        <v>6.9597517787273995E-3</v>
      </c>
      <c r="G285" s="38">
        <f t="shared" si="22"/>
        <v>397.79897158319477</v>
      </c>
      <c r="K285" s="49"/>
    </row>
    <row r="286" spans="1:11" x14ac:dyDescent="0.35">
      <c r="A286" s="37">
        <v>16345</v>
      </c>
      <c r="B286" s="38">
        <f t="shared" si="20"/>
        <v>3.23</v>
      </c>
      <c r="C286" s="38">
        <v>3.23</v>
      </c>
      <c r="D286" s="38"/>
      <c r="E286" s="38"/>
      <c r="F286" s="42">
        <f t="shared" si="21"/>
        <v>4.3938740219260572E-3</v>
      </c>
      <c r="G286" s="38">
        <f t="shared" si="22"/>
        <v>399.54685015038308</v>
      </c>
      <c r="K286" s="49"/>
    </row>
    <row r="287" spans="1:11" x14ac:dyDescent="0.35">
      <c r="A287" s="37">
        <v>16376</v>
      </c>
      <c r="B287" s="38">
        <f t="shared" si="20"/>
        <v>3.16</v>
      </c>
      <c r="C287" s="38">
        <v>3.16</v>
      </c>
      <c r="D287" s="38"/>
      <c r="E287" s="38"/>
      <c r="F287" s="42">
        <f t="shared" si="21"/>
        <v>8.6112120135170191E-3</v>
      </c>
      <c r="G287" s="38">
        <f t="shared" si="22"/>
        <v>402.98743278636096</v>
      </c>
      <c r="K287" s="49"/>
    </row>
    <row r="288" spans="1:11" x14ac:dyDescent="0.35">
      <c r="A288" s="37">
        <v>16406</v>
      </c>
      <c r="B288" s="38">
        <f t="shared" si="20"/>
        <v>3.11</v>
      </c>
      <c r="C288" s="38">
        <v>3.11</v>
      </c>
      <c r="D288" s="38"/>
      <c r="E288" s="38"/>
      <c r="F288" s="42">
        <f t="shared" si="21"/>
        <v>6.8719052921207401E-3</v>
      </c>
      <c r="G288" s="38">
        <f t="shared" si="22"/>
        <v>405.75672425838366</v>
      </c>
      <c r="K288" s="49"/>
    </row>
    <row r="289" spans="1:11" x14ac:dyDescent="0.35">
      <c r="A289" s="37">
        <v>16437</v>
      </c>
      <c r="B289" s="38">
        <f t="shared" si="20"/>
        <v>3.18</v>
      </c>
      <c r="C289" s="38">
        <v>3.18</v>
      </c>
      <c r="D289" s="38"/>
      <c r="E289" s="38"/>
      <c r="F289" s="42">
        <f t="shared" si="21"/>
        <v>-3.3221106443174142E-3</v>
      </c>
      <c r="G289" s="38">
        <f t="shared" si="22"/>
        <v>404.40875552572152</v>
      </c>
      <c r="K289" s="49"/>
    </row>
    <row r="290" spans="1:11" x14ac:dyDescent="0.35">
      <c r="A290" s="37">
        <v>16468</v>
      </c>
      <c r="B290" s="38">
        <f t="shared" si="20"/>
        <v>3.11</v>
      </c>
      <c r="C290" s="38">
        <v>3.11</v>
      </c>
      <c r="D290" s="38"/>
      <c r="E290" s="38"/>
      <c r="F290" s="42">
        <f t="shared" si="21"/>
        <v>8.5840007423023251E-3</v>
      </c>
      <c r="G290" s="38">
        <f t="shared" si="22"/>
        <v>407.88020058334791</v>
      </c>
      <c r="K290" s="49"/>
    </row>
    <row r="291" spans="1:11" x14ac:dyDescent="0.35">
      <c r="A291" s="37">
        <v>16496</v>
      </c>
      <c r="B291" s="38">
        <f t="shared" si="20"/>
        <v>2.97</v>
      </c>
      <c r="C291" s="38">
        <v>2.97</v>
      </c>
      <c r="D291" s="38"/>
      <c r="E291" s="38"/>
      <c r="F291" s="42">
        <f t="shared" si="21"/>
        <v>1.4541158145637507E-2</v>
      </c>
      <c r="G291" s="38">
        <f t="shared" si="22"/>
        <v>413.81125108450476</v>
      </c>
      <c r="K291" s="49"/>
    </row>
    <row r="292" spans="1:11" x14ac:dyDescent="0.35">
      <c r="A292" s="37">
        <v>16527</v>
      </c>
      <c r="B292" s="38">
        <f t="shared" si="20"/>
        <v>2.88</v>
      </c>
      <c r="C292" s="38">
        <v>2.88</v>
      </c>
      <c r="D292" s="38"/>
      <c r="E292" s="38"/>
      <c r="F292" s="42">
        <f t="shared" si="21"/>
        <v>1.0190765076768077E-2</v>
      </c>
      <c r="G292" s="38">
        <f t="shared" si="22"/>
        <v>418.02830433043044</v>
      </c>
      <c r="K292" s="49"/>
    </row>
    <row r="293" spans="1:11" x14ac:dyDescent="0.35">
      <c r="A293" s="37">
        <v>16557</v>
      </c>
      <c r="B293" s="38">
        <f t="shared" si="20"/>
        <v>2.91</v>
      </c>
      <c r="C293" s="38">
        <v>2.91</v>
      </c>
      <c r="D293" s="38"/>
      <c r="E293" s="38"/>
      <c r="F293" s="42">
        <f t="shared" si="21"/>
        <v>-1.6814163526342142E-4</v>
      </c>
      <c r="G293" s="38">
        <f t="shared" si="22"/>
        <v>417.95801636775388</v>
      </c>
      <c r="K293" s="49"/>
    </row>
    <row r="294" spans="1:11" x14ac:dyDescent="0.35">
      <c r="A294" s="37">
        <v>16588</v>
      </c>
      <c r="B294" s="38">
        <f t="shared" si="20"/>
        <v>3.02</v>
      </c>
      <c r="C294" s="38">
        <v>3.02</v>
      </c>
      <c r="D294" s="38"/>
      <c r="E294" s="38"/>
      <c r="F294" s="42">
        <f t="shared" si="21"/>
        <v>-6.9409470448357317E-3</v>
      </c>
      <c r="G294" s="38">
        <f t="shared" si="22"/>
        <v>415.05699190918074</v>
      </c>
      <c r="K294" s="49"/>
    </row>
    <row r="295" spans="1:11" x14ac:dyDescent="0.35">
      <c r="A295" s="37">
        <v>16618</v>
      </c>
      <c r="B295" s="38">
        <f t="shared" si="20"/>
        <v>2.9</v>
      </c>
      <c r="C295" s="38">
        <v>2.9</v>
      </c>
      <c r="D295" s="38"/>
      <c r="E295" s="38"/>
      <c r="F295" s="42">
        <f t="shared" si="21"/>
        <v>1.2794269751581655E-2</v>
      </c>
      <c r="G295" s="38">
        <f t="shared" si="22"/>
        <v>420.36734302594687</v>
      </c>
      <c r="K295" s="49"/>
    </row>
    <row r="296" spans="1:11" x14ac:dyDescent="0.35">
      <c r="A296" s="37">
        <v>16649</v>
      </c>
      <c r="B296" s="38">
        <f t="shared" si="20"/>
        <v>2.91</v>
      </c>
      <c r="C296" s="38">
        <v>2.91</v>
      </c>
      <c r="D296" s="38"/>
      <c r="E296" s="38"/>
      <c r="F296" s="42">
        <f t="shared" si="21"/>
        <v>1.5606194549121931E-3</v>
      </c>
      <c r="G296" s="38">
        <f t="shared" si="22"/>
        <v>421.02337647968295</v>
      </c>
      <c r="K296" s="49"/>
    </row>
    <row r="297" spans="1:11" x14ac:dyDescent="0.35">
      <c r="A297" s="37">
        <v>16680</v>
      </c>
      <c r="B297" s="38">
        <f t="shared" si="20"/>
        <v>2.86</v>
      </c>
      <c r="C297" s="38">
        <v>2.86</v>
      </c>
      <c r="D297" s="38"/>
      <c r="E297" s="38"/>
      <c r="F297" s="42">
        <f t="shared" si="21"/>
        <v>6.7157435838595021E-3</v>
      </c>
      <c r="G297" s="38">
        <f t="shared" si="22"/>
        <v>423.8508615189312</v>
      </c>
      <c r="K297" s="49"/>
    </row>
    <row r="298" spans="1:11" x14ac:dyDescent="0.35">
      <c r="A298" s="37">
        <v>16710</v>
      </c>
      <c r="B298" s="38">
        <f t="shared" si="20"/>
        <v>2.91</v>
      </c>
      <c r="C298" s="38">
        <v>2.91</v>
      </c>
      <c r="D298" s="38"/>
      <c r="E298" s="38"/>
      <c r="F298" s="42">
        <f t="shared" si="21"/>
        <v>-1.8969027254389244E-3</v>
      </c>
      <c r="G298" s="38">
        <f t="shared" si="22"/>
        <v>423.04685766453628</v>
      </c>
      <c r="K298" s="49"/>
    </row>
    <row r="299" spans="1:11" x14ac:dyDescent="0.35">
      <c r="A299" s="37">
        <v>16741</v>
      </c>
      <c r="B299" s="38">
        <f t="shared" si="20"/>
        <v>2.94</v>
      </c>
      <c r="C299" s="38">
        <v>2.94</v>
      </c>
      <c r="D299" s="38"/>
      <c r="E299" s="38"/>
      <c r="F299" s="42">
        <f t="shared" si="21"/>
        <v>-1.3936951674920969E-4</v>
      </c>
      <c r="G299" s="38">
        <f t="shared" si="22"/>
        <v>422.9878978284213</v>
      </c>
      <c r="K299" s="49"/>
    </row>
    <row r="300" spans="1:11" x14ac:dyDescent="0.35">
      <c r="A300" s="37">
        <v>16771</v>
      </c>
      <c r="B300" s="38">
        <f t="shared" si="20"/>
        <v>2.66</v>
      </c>
      <c r="C300" s="38">
        <v>2.66</v>
      </c>
      <c r="D300" s="38"/>
      <c r="E300" s="38"/>
      <c r="F300" s="42">
        <f t="shared" si="21"/>
        <v>2.6715607985705984E-2</v>
      </c>
      <c r="G300" s="38">
        <f t="shared" si="22"/>
        <v>434.28827668950328</v>
      </c>
      <c r="K300" s="49"/>
    </row>
    <row r="301" spans="1:11" x14ac:dyDescent="0.35">
      <c r="A301" s="37">
        <v>16802</v>
      </c>
      <c r="B301" s="38">
        <f t="shared" si="20"/>
        <v>2.66</v>
      </c>
      <c r="C301" s="38">
        <v>2.66</v>
      </c>
      <c r="D301" s="38"/>
      <c r="E301" s="38"/>
      <c r="F301" s="42">
        <f t="shared" si="21"/>
        <v>2.2166666666666667E-3</v>
      </c>
      <c r="G301" s="38">
        <f t="shared" si="22"/>
        <v>435.25094903616503</v>
      </c>
      <c r="K301" s="49"/>
    </row>
    <row r="302" spans="1:11" x14ac:dyDescent="0.35">
      <c r="A302" s="37">
        <v>16833</v>
      </c>
      <c r="B302" s="38">
        <f t="shared" si="20"/>
        <v>2.4500000000000002</v>
      </c>
      <c r="C302" s="38">
        <v>2.4500000000000002</v>
      </c>
      <c r="D302" s="38"/>
      <c r="E302" s="38"/>
      <c r="F302" s="42">
        <f t="shared" si="21"/>
        <v>2.0605574584609786E-2</v>
      </c>
      <c r="G302" s="38">
        <f t="shared" si="22"/>
        <v>444.21954492955194</v>
      </c>
      <c r="K302" s="49"/>
    </row>
    <row r="303" spans="1:11" x14ac:dyDescent="0.35">
      <c r="A303" s="37">
        <v>16861</v>
      </c>
      <c r="B303" s="38">
        <f t="shared" si="20"/>
        <v>2.41</v>
      </c>
      <c r="C303" s="38">
        <v>2.41</v>
      </c>
      <c r="D303" s="38"/>
      <c r="E303" s="38"/>
      <c r="F303" s="42">
        <f t="shared" si="21"/>
        <v>5.5512592191068778E-3</v>
      </c>
      <c r="G303" s="38">
        <f t="shared" si="22"/>
        <v>446.68552277364961</v>
      </c>
      <c r="K303" s="49"/>
    </row>
    <row r="304" spans="1:11" x14ac:dyDescent="0.35">
      <c r="A304" s="37">
        <v>16892</v>
      </c>
      <c r="B304" s="38">
        <f t="shared" si="20"/>
        <v>2.34</v>
      </c>
      <c r="C304" s="38">
        <v>2.34</v>
      </c>
      <c r="D304" s="38"/>
      <c r="E304" s="38"/>
      <c r="F304" s="42">
        <f t="shared" si="21"/>
        <v>8.1714672219756479E-3</v>
      </c>
      <c r="G304" s="38">
        <f t="shared" si="22"/>
        <v>450.33559888152558</v>
      </c>
      <c r="K304" s="49"/>
    </row>
    <row r="305" spans="1:11" x14ac:dyDescent="0.35">
      <c r="A305" s="37">
        <v>16922</v>
      </c>
      <c r="B305" s="38">
        <f t="shared" si="20"/>
        <v>2.3199999999999998</v>
      </c>
      <c r="C305" s="38">
        <v>2.3199999999999998</v>
      </c>
      <c r="D305" s="38"/>
      <c r="E305" s="38"/>
      <c r="F305" s="42">
        <f t="shared" si="21"/>
        <v>3.7126435450450727E-3</v>
      </c>
      <c r="G305" s="38">
        <f t="shared" si="22"/>
        <v>452.00753443581704</v>
      </c>
      <c r="K305" s="49"/>
    </row>
    <row r="306" spans="1:11" x14ac:dyDescent="0.35">
      <c r="A306" s="37">
        <v>16953</v>
      </c>
      <c r="B306" s="38">
        <f t="shared" si="20"/>
        <v>2.2799999999999998</v>
      </c>
      <c r="C306" s="38">
        <v>2.2799999999999998</v>
      </c>
      <c r="D306" s="38"/>
      <c r="E306" s="38"/>
      <c r="F306" s="42">
        <f t="shared" si="21"/>
        <v>5.4656278500653148E-3</v>
      </c>
      <c r="G306" s="38">
        <f t="shared" si="22"/>
        <v>454.4780394044688</v>
      </c>
      <c r="K306" s="49"/>
    </row>
    <row r="307" spans="1:11" x14ac:dyDescent="0.35">
      <c r="A307" s="37">
        <v>16983</v>
      </c>
      <c r="B307" s="38">
        <f t="shared" si="20"/>
        <v>2.37</v>
      </c>
      <c r="C307" s="38">
        <v>2.37</v>
      </c>
      <c r="D307" s="38"/>
      <c r="E307" s="38"/>
      <c r="F307" s="42">
        <f t="shared" si="21"/>
        <v>-6.0122500917062635E-3</v>
      </c>
      <c r="G307" s="38">
        <f t="shared" si="22"/>
        <v>451.7456037703808</v>
      </c>
      <c r="K307" s="49"/>
    </row>
    <row r="308" spans="1:11" x14ac:dyDescent="0.35">
      <c r="A308" s="37">
        <v>17014</v>
      </c>
      <c r="B308" s="38">
        <f t="shared" si="20"/>
        <v>2.2799999999999998</v>
      </c>
      <c r="C308" s="38">
        <v>2.2799999999999998</v>
      </c>
      <c r="D308" s="38"/>
      <c r="E308" s="38"/>
      <c r="F308" s="42">
        <f t="shared" si="21"/>
        <v>9.9226626626469049E-3</v>
      </c>
      <c r="G308" s="38">
        <f t="shared" si="22"/>
        <v>456.22812300592807</v>
      </c>
      <c r="K308" s="49"/>
    </row>
    <row r="309" spans="1:11" x14ac:dyDescent="0.35">
      <c r="A309" s="37">
        <v>17045</v>
      </c>
      <c r="B309" s="38">
        <f t="shared" si="20"/>
        <v>2.31</v>
      </c>
      <c r="C309" s="38">
        <v>2.31</v>
      </c>
      <c r="D309" s="38"/>
      <c r="E309" s="38"/>
      <c r="F309" s="42">
        <f t="shared" si="21"/>
        <v>-7.4527781825985042E-4</v>
      </c>
      <c r="G309" s="38">
        <f t="shared" si="22"/>
        <v>455.88810630578541</v>
      </c>
      <c r="K309" s="49"/>
    </row>
    <row r="310" spans="1:11" x14ac:dyDescent="0.35">
      <c r="A310" s="37">
        <v>17075</v>
      </c>
      <c r="B310" s="38">
        <f t="shared" si="20"/>
        <v>2.3199999999999998</v>
      </c>
      <c r="C310" s="38">
        <v>2.3199999999999998</v>
      </c>
      <c r="D310" s="38"/>
      <c r="E310" s="38"/>
      <c r="F310" s="42">
        <f t="shared" si="21"/>
        <v>1.0436782274774637E-3</v>
      </c>
      <c r="G310" s="38">
        <f t="shared" si="22"/>
        <v>456.36390679650265</v>
      </c>
      <c r="K310" s="49"/>
    </row>
    <row r="311" spans="1:11" x14ac:dyDescent="0.35">
      <c r="A311" s="37">
        <v>17106</v>
      </c>
      <c r="B311" s="38">
        <f t="shared" si="20"/>
        <v>2.31</v>
      </c>
      <c r="C311" s="38">
        <v>2.31</v>
      </c>
      <c r="D311" s="38"/>
      <c r="E311" s="38"/>
      <c r="F311" s="42">
        <f t="shared" si="21"/>
        <v>2.8150926060865793E-3</v>
      </c>
      <c r="G311" s="38">
        <f t="shared" si="22"/>
        <v>457.64861345621028</v>
      </c>
      <c r="K311" s="49"/>
    </row>
    <row r="312" spans="1:11" x14ac:dyDescent="0.35">
      <c r="A312" s="37">
        <v>17136</v>
      </c>
      <c r="B312" s="38">
        <f t="shared" si="20"/>
        <v>2.36</v>
      </c>
      <c r="C312" s="38">
        <v>2.36</v>
      </c>
      <c r="D312" s="38"/>
      <c r="E312" s="38"/>
      <c r="F312" s="42">
        <f t="shared" si="21"/>
        <v>-2.4728742879974275E-3</v>
      </c>
      <c r="G312" s="38">
        <f t="shared" si="22"/>
        <v>456.51690596705674</v>
      </c>
      <c r="K312" s="49"/>
    </row>
    <row r="313" spans="1:11" x14ac:dyDescent="0.35">
      <c r="A313" s="37">
        <v>17167</v>
      </c>
      <c r="B313" s="38">
        <f t="shared" si="20"/>
        <v>2.36</v>
      </c>
      <c r="C313" s="38">
        <v>2.36</v>
      </c>
      <c r="D313" s="38"/>
      <c r="E313" s="38"/>
      <c r="F313" s="42">
        <f t="shared" si="21"/>
        <v>1.9666666666666665E-3</v>
      </c>
      <c r="G313" s="38">
        <f t="shared" si="22"/>
        <v>457.41472254879199</v>
      </c>
      <c r="K313" s="49"/>
    </row>
    <row r="314" spans="1:11" x14ac:dyDescent="0.35">
      <c r="A314" s="37">
        <v>17198</v>
      </c>
      <c r="B314" s="38">
        <f t="shared" si="20"/>
        <v>2.27</v>
      </c>
      <c r="C314" s="38">
        <v>2.27</v>
      </c>
      <c r="D314" s="38"/>
      <c r="E314" s="38"/>
      <c r="F314" s="42">
        <f t="shared" si="21"/>
        <v>9.9182779735891239E-3</v>
      </c>
      <c r="G314" s="38">
        <f t="shared" si="22"/>
        <v>461.95148891624308</v>
      </c>
      <c r="K314" s="49"/>
    </row>
    <row r="315" spans="1:11" x14ac:dyDescent="0.35">
      <c r="A315" s="37">
        <v>17226</v>
      </c>
      <c r="B315" s="38">
        <f t="shared" si="20"/>
        <v>2.27</v>
      </c>
      <c r="C315" s="38">
        <v>2.27</v>
      </c>
      <c r="D315" s="38"/>
      <c r="E315" s="38"/>
      <c r="F315" s="42">
        <f t="shared" si="21"/>
        <v>1.8916666666666667E-3</v>
      </c>
      <c r="G315" s="38">
        <f t="shared" si="22"/>
        <v>462.82534714944296</v>
      </c>
      <c r="K315" s="49"/>
    </row>
    <row r="316" spans="1:11" x14ac:dyDescent="0.35">
      <c r="A316" s="37">
        <v>17257</v>
      </c>
      <c r="B316" s="38">
        <f t="shared" si="20"/>
        <v>2.25</v>
      </c>
      <c r="C316" s="38">
        <v>2.25</v>
      </c>
      <c r="D316" s="38"/>
      <c r="E316" s="38"/>
      <c r="F316" s="42">
        <f t="shared" si="21"/>
        <v>3.6604482159932478E-3</v>
      </c>
      <c r="G316" s="38">
        <f t="shared" si="22"/>
        <v>464.51949536573255</v>
      </c>
      <c r="K316" s="49"/>
    </row>
    <row r="317" spans="1:11" x14ac:dyDescent="0.35">
      <c r="A317" s="37">
        <v>17287</v>
      </c>
      <c r="B317" s="38">
        <f t="shared" si="20"/>
        <v>2.2400000000000002</v>
      </c>
      <c r="C317" s="38">
        <v>2.2400000000000002</v>
      </c>
      <c r="D317" s="38"/>
      <c r="E317" s="38"/>
      <c r="F317" s="42">
        <f t="shared" si="21"/>
        <v>2.7598304441579912E-3</v>
      </c>
      <c r="G317" s="38">
        <f t="shared" si="22"/>
        <v>465.80149041094785</v>
      </c>
      <c r="K317" s="49"/>
    </row>
    <row r="318" spans="1:11" x14ac:dyDescent="0.35">
      <c r="A318" s="37">
        <v>17318</v>
      </c>
      <c r="B318" s="38">
        <f t="shared" si="20"/>
        <v>2.25</v>
      </c>
      <c r="C318" s="38">
        <v>2.25</v>
      </c>
      <c r="D318" s="38"/>
      <c r="E318" s="38"/>
      <c r="F318" s="42">
        <f t="shared" si="21"/>
        <v>9.8227589200337623E-4</v>
      </c>
      <c r="G318" s="38">
        <f t="shared" si="22"/>
        <v>466.25903598543772</v>
      </c>
      <c r="K318" s="49"/>
    </row>
    <row r="319" spans="1:11" x14ac:dyDescent="0.35">
      <c r="A319" s="37">
        <v>17348</v>
      </c>
      <c r="B319" s="38">
        <f t="shared" si="20"/>
        <v>2.31</v>
      </c>
      <c r="C319" s="38">
        <v>2.31</v>
      </c>
      <c r="D319" s="38"/>
      <c r="E319" s="38"/>
      <c r="F319" s="42">
        <f t="shared" si="21"/>
        <v>-3.4155556365195894E-3</v>
      </c>
      <c r="G319" s="38">
        <f t="shared" si="22"/>
        <v>464.66650230699946</v>
      </c>
      <c r="K319" s="49"/>
    </row>
    <row r="320" spans="1:11" x14ac:dyDescent="0.35">
      <c r="A320" s="37">
        <v>17379</v>
      </c>
      <c r="B320" s="38">
        <f t="shared" si="20"/>
        <v>2.38</v>
      </c>
      <c r="C320" s="38">
        <v>2.38</v>
      </c>
      <c r="D320" s="38"/>
      <c r="E320" s="38"/>
      <c r="F320" s="42">
        <f t="shared" si="21"/>
        <v>-4.2259227368827805E-3</v>
      </c>
      <c r="G320" s="38">
        <f t="shared" si="22"/>
        <v>462.70285756983247</v>
      </c>
      <c r="K320" s="49"/>
    </row>
    <row r="321" spans="1:11" x14ac:dyDescent="0.35">
      <c r="A321" s="37">
        <v>17410</v>
      </c>
      <c r="B321" s="38">
        <f t="shared" si="20"/>
        <v>2.44</v>
      </c>
      <c r="C321" s="38">
        <v>2.44</v>
      </c>
      <c r="D321" s="38"/>
      <c r="E321" s="38"/>
      <c r="F321" s="42">
        <f t="shared" si="21"/>
        <v>-3.2732413884681883E-3</v>
      </c>
      <c r="G321" s="38">
        <f t="shared" si="22"/>
        <v>461.18831942587241</v>
      </c>
      <c r="K321" s="49"/>
    </row>
    <row r="322" spans="1:11" x14ac:dyDescent="0.35">
      <c r="A322" s="37">
        <v>17440</v>
      </c>
      <c r="B322" s="38">
        <f t="shared" ref="B322:B385" si="23">C322</f>
        <v>2.46</v>
      </c>
      <c r="C322" s="38">
        <v>2.46</v>
      </c>
      <c r="D322" s="38"/>
      <c r="E322" s="38"/>
      <c r="F322" s="42">
        <f t="shared" si="21"/>
        <v>2.8287516900449457E-4</v>
      </c>
      <c r="G322" s="38">
        <f t="shared" si="22"/>
        <v>461.31877814967288</v>
      </c>
      <c r="K322" s="49"/>
    </row>
    <row r="323" spans="1:11" x14ac:dyDescent="0.35">
      <c r="A323" s="37">
        <v>17471</v>
      </c>
      <c r="B323" s="38">
        <f t="shared" si="23"/>
        <v>2.46</v>
      </c>
      <c r="C323" s="38">
        <v>2.46</v>
      </c>
      <c r="D323" s="38"/>
      <c r="E323" s="38"/>
      <c r="F323" s="42">
        <f t="shared" ref="F323:F386" si="24">B322/1200+((B322/B323)*(1-(1+B323/200)^(-2*(10-(1/12))))+(1+B323/200)^(-2*(10-(1/12)))-1)</f>
        <v>2.0500000000000002E-3</v>
      </c>
      <c r="G323" s="38">
        <f t="shared" ref="G323:G386" si="25">G322*(1+F323)</f>
        <v>462.26448164487977</v>
      </c>
      <c r="K323" s="49"/>
    </row>
    <row r="324" spans="1:11" x14ac:dyDescent="0.35">
      <c r="A324" s="37">
        <v>17501</v>
      </c>
      <c r="B324" s="38">
        <f t="shared" si="23"/>
        <v>2.4700000000000002</v>
      </c>
      <c r="C324" s="38">
        <v>2.4700000000000002</v>
      </c>
      <c r="D324" s="38"/>
      <c r="E324" s="38"/>
      <c r="F324" s="42">
        <f t="shared" si="24"/>
        <v>1.175203812215479E-3</v>
      </c>
      <c r="G324" s="38">
        <f t="shared" si="25"/>
        <v>462.80773662596062</v>
      </c>
      <c r="K324" s="49"/>
    </row>
    <row r="325" spans="1:11" x14ac:dyDescent="0.35">
      <c r="A325" s="37">
        <v>17532</v>
      </c>
      <c r="B325" s="38">
        <f t="shared" si="23"/>
        <v>2.4</v>
      </c>
      <c r="C325" s="38">
        <v>2.4</v>
      </c>
      <c r="D325" s="38"/>
      <c r="E325" s="38"/>
      <c r="F325" s="42">
        <f t="shared" si="24"/>
        <v>8.2031634086246526E-3</v>
      </c>
      <c r="G325" s="38">
        <f t="shared" si="25"/>
        <v>466.60422411627906</v>
      </c>
      <c r="K325" s="49"/>
    </row>
    <row r="326" spans="1:11" x14ac:dyDescent="0.35">
      <c r="A326" s="37">
        <v>17563</v>
      </c>
      <c r="B326" s="38">
        <f t="shared" si="23"/>
        <v>2.4</v>
      </c>
      <c r="C326" s="38">
        <v>2.4</v>
      </c>
      <c r="D326" s="38"/>
      <c r="E326" s="38"/>
      <c r="F326" s="42">
        <f t="shared" si="24"/>
        <v>2E-3</v>
      </c>
      <c r="G326" s="38">
        <f t="shared" si="25"/>
        <v>467.53743256451162</v>
      </c>
      <c r="K326" s="49"/>
    </row>
    <row r="327" spans="1:11" x14ac:dyDescent="0.35">
      <c r="A327" s="37">
        <v>17592</v>
      </c>
      <c r="B327" s="38">
        <f t="shared" si="23"/>
        <v>2.35</v>
      </c>
      <c r="C327" s="38">
        <v>2.35</v>
      </c>
      <c r="D327" s="38"/>
      <c r="E327" s="38"/>
      <c r="F327" s="42">
        <f t="shared" si="24"/>
        <v>6.400055619732779E-3</v>
      </c>
      <c r="G327" s="38">
        <f t="shared" si="25"/>
        <v>470.52969813723155</v>
      </c>
      <c r="K327" s="49"/>
    </row>
    <row r="328" spans="1:11" x14ac:dyDescent="0.35">
      <c r="A328" s="37">
        <v>17623</v>
      </c>
      <c r="B328" s="38">
        <f t="shared" si="23"/>
        <v>2.34</v>
      </c>
      <c r="C328" s="38">
        <v>2.34</v>
      </c>
      <c r="D328" s="38"/>
      <c r="E328" s="38"/>
      <c r="F328" s="42">
        <f t="shared" si="24"/>
        <v>2.8387810317108066E-3</v>
      </c>
      <c r="G328" s="38">
        <f t="shared" si="25"/>
        <v>471.86542891916014</v>
      </c>
      <c r="K328" s="49"/>
    </row>
    <row r="329" spans="1:11" x14ac:dyDescent="0.35">
      <c r="A329" s="37">
        <v>17653</v>
      </c>
      <c r="B329" s="38">
        <f t="shared" si="23"/>
        <v>2.2000000000000002</v>
      </c>
      <c r="C329" s="38">
        <v>2.2000000000000002</v>
      </c>
      <c r="D329" s="38"/>
      <c r="E329" s="38"/>
      <c r="F329" s="42">
        <f t="shared" si="24"/>
        <v>1.4362291277209775E-2</v>
      </c>
      <c r="G329" s="38">
        <f t="shared" si="25"/>
        <v>478.64249765294261</v>
      </c>
      <c r="K329" s="49"/>
    </row>
    <row r="330" spans="1:11" x14ac:dyDescent="0.35">
      <c r="A330" s="37">
        <v>17684</v>
      </c>
      <c r="B330" s="38">
        <f t="shared" si="23"/>
        <v>2.21</v>
      </c>
      <c r="C330" s="38">
        <v>2.21</v>
      </c>
      <c r="D330" s="38"/>
      <c r="E330" s="38"/>
      <c r="F330" s="42">
        <f t="shared" si="24"/>
        <v>9.4718201404329298E-4</v>
      </c>
      <c r="G330" s="38">
        <f t="shared" si="25"/>
        <v>479.09585921787618</v>
      </c>
      <c r="K330" s="49"/>
    </row>
    <row r="331" spans="1:11" x14ac:dyDescent="0.35">
      <c r="A331" s="37">
        <v>17714</v>
      </c>
      <c r="B331" s="38">
        <f t="shared" si="23"/>
        <v>2.25</v>
      </c>
      <c r="C331" s="38">
        <v>2.25</v>
      </c>
      <c r="D331" s="38"/>
      <c r="E331" s="38"/>
      <c r="F331" s="42">
        <f t="shared" si="24"/>
        <v>-1.695896431986496E-3</v>
      </c>
      <c r="G331" s="38">
        <f t="shared" si="25"/>
        <v>478.28336225964904</v>
      </c>
      <c r="K331" s="49"/>
    </row>
    <row r="332" spans="1:11" x14ac:dyDescent="0.35">
      <c r="A332" s="37">
        <v>17745</v>
      </c>
      <c r="B332" s="38">
        <f t="shared" si="23"/>
        <v>2.21</v>
      </c>
      <c r="C332" s="38">
        <v>2.21</v>
      </c>
      <c r="D332" s="38"/>
      <c r="E332" s="38"/>
      <c r="F332" s="42">
        <f t="shared" si="24"/>
        <v>5.4196052771603841E-3</v>
      </c>
      <c r="G332" s="38">
        <f t="shared" si="25"/>
        <v>480.87546929372945</v>
      </c>
      <c r="K332" s="49"/>
    </row>
    <row r="333" spans="1:11" x14ac:dyDescent="0.35">
      <c r="A333" s="37">
        <v>17776</v>
      </c>
      <c r="B333" s="38">
        <f t="shared" si="23"/>
        <v>2.23</v>
      </c>
      <c r="C333" s="38">
        <v>2.23</v>
      </c>
      <c r="D333" s="38"/>
      <c r="E333" s="38"/>
      <c r="F333" s="42">
        <f t="shared" si="24"/>
        <v>7.1125817493170171E-5</v>
      </c>
      <c r="G333" s="38">
        <f t="shared" si="25"/>
        <v>480.90967195459541</v>
      </c>
      <c r="K333" s="49"/>
    </row>
    <row r="334" spans="1:11" x14ac:dyDescent="0.35">
      <c r="A334" s="37">
        <v>17806</v>
      </c>
      <c r="B334" s="38">
        <f t="shared" si="23"/>
        <v>2.23</v>
      </c>
      <c r="C334" s="38">
        <v>2.23</v>
      </c>
      <c r="D334" s="38"/>
      <c r="E334" s="38"/>
      <c r="F334" s="42">
        <f t="shared" si="24"/>
        <v>1.8583333333333334E-3</v>
      </c>
      <c r="G334" s="38">
        <f t="shared" si="25"/>
        <v>481.803362428311</v>
      </c>
      <c r="K334" s="49"/>
    </row>
    <row r="335" spans="1:11" x14ac:dyDescent="0.35">
      <c r="A335" s="37">
        <v>17837</v>
      </c>
      <c r="B335" s="38">
        <f t="shared" si="23"/>
        <v>2.23</v>
      </c>
      <c r="C335" s="38">
        <v>2.23</v>
      </c>
      <c r="D335" s="38"/>
      <c r="E335" s="38"/>
      <c r="F335" s="42">
        <f t="shared" si="24"/>
        <v>1.8583333333333334E-3</v>
      </c>
      <c r="G335" s="38">
        <f t="shared" si="25"/>
        <v>482.69871367682362</v>
      </c>
      <c r="K335" s="49"/>
    </row>
    <row r="336" spans="1:11" x14ac:dyDescent="0.35">
      <c r="A336" s="37">
        <v>17867</v>
      </c>
      <c r="B336" s="38">
        <f t="shared" si="23"/>
        <v>2.2599999999999998</v>
      </c>
      <c r="C336" s="38">
        <v>2.2599999999999998</v>
      </c>
      <c r="D336" s="38"/>
      <c r="E336" s="38"/>
      <c r="F336" s="42">
        <f t="shared" si="24"/>
        <v>-7.9352091419456275E-4</v>
      </c>
      <c r="G336" s="38">
        <f t="shared" si="25"/>
        <v>482.31568215226622</v>
      </c>
      <c r="K336" s="49"/>
    </row>
    <row r="337" spans="1:11" x14ac:dyDescent="0.35">
      <c r="A337" s="37">
        <v>17898</v>
      </c>
      <c r="B337" s="38">
        <f t="shared" si="23"/>
        <v>2.27</v>
      </c>
      <c r="C337" s="38">
        <v>2.27</v>
      </c>
      <c r="D337" s="38"/>
      <c r="E337" s="38"/>
      <c r="F337" s="42">
        <f t="shared" si="24"/>
        <v>9.9982096589744298E-4</v>
      </c>
      <c r="G337" s="38">
        <f t="shared" si="25"/>
        <v>482.79791148346317</v>
      </c>
      <c r="K337" s="49"/>
    </row>
    <row r="338" spans="1:11" x14ac:dyDescent="0.35">
      <c r="A338" s="37">
        <v>17929</v>
      </c>
      <c r="B338" s="38">
        <f t="shared" si="23"/>
        <v>2.25</v>
      </c>
      <c r="C338" s="38">
        <v>2.25</v>
      </c>
      <c r="D338" s="38"/>
      <c r="E338" s="38"/>
      <c r="F338" s="42">
        <f t="shared" si="24"/>
        <v>3.6604482159932478E-3</v>
      </c>
      <c r="G338" s="38">
        <f t="shared" si="25"/>
        <v>484.56516823723808</v>
      </c>
      <c r="K338" s="49"/>
    </row>
    <row r="339" spans="1:11" x14ac:dyDescent="0.35">
      <c r="A339" s="37">
        <v>17957</v>
      </c>
      <c r="B339" s="38">
        <f t="shared" si="23"/>
        <v>1.87</v>
      </c>
      <c r="C339" s="38">
        <v>1.87</v>
      </c>
      <c r="D339" s="38"/>
      <c r="E339" s="38"/>
      <c r="F339" s="42">
        <f t="shared" si="24"/>
        <v>3.6125122714229782E-2</v>
      </c>
      <c r="G339" s="38">
        <f t="shared" si="25"/>
        <v>502.07014440284973</v>
      </c>
      <c r="K339" s="49"/>
    </row>
    <row r="340" spans="1:11" x14ac:dyDescent="0.35">
      <c r="A340" s="37">
        <v>17988</v>
      </c>
      <c r="B340" s="38">
        <f t="shared" si="23"/>
        <v>2.42</v>
      </c>
      <c r="C340" s="38">
        <v>2.42</v>
      </c>
      <c r="D340" s="38"/>
      <c r="E340" s="38"/>
      <c r="F340" s="42">
        <f t="shared" si="24"/>
        <v>-4.6674670984113702E-2</v>
      </c>
      <c r="G340" s="38">
        <f t="shared" si="25"/>
        <v>478.63618560190025</v>
      </c>
      <c r="K340" s="49"/>
    </row>
    <row r="341" spans="1:11" x14ac:dyDescent="0.35">
      <c r="A341" s="37">
        <v>18018</v>
      </c>
      <c r="B341" s="38">
        <f t="shared" si="23"/>
        <v>1.86</v>
      </c>
      <c r="C341" s="38">
        <v>1.86</v>
      </c>
      <c r="D341" s="38"/>
      <c r="E341" s="38"/>
      <c r="F341" s="42">
        <f t="shared" si="24"/>
        <v>5.2515825254566662E-2</v>
      </c>
      <c r="G341" s="38">
        <f t="shared" si="25"/>
        <v>503.77215988548193</v>
      </c>
      <c r="K341" s="49"/>
    </row>
    <row r="342" spans="1:11" x14ac:dyDescent="0.35">
      <c r="A342" s="37">
        <v>18049</v>
      </c>
      <c r="B342" s="38">
        <f t="shared" si="23"/>
        <v>1.87</v>
      </c>
      <c r="C342" s="38">
        <v>1.87</v>
      </c>
      <c r="D342" s="38"/>
      <c r="E342" s="38"/>
      <c r="F342" s="42">
        <f t="shared" si="24"/>
        <v>6.4868098120446794E-4</v>
      </c>
      <c r="G342" s="38">
        <f t="shared" si="25"/>
        <v>504.09894730445995</v>
      </c>
      <c r="K342" s="49"/>
    </row>
    <row r="343" spans="1:11" x14ac:dyDescent="0.35">
      <c r="A343" s="37">
        <v>18079</v>
      </c>
      <c r="B343" s="38">
        <f t="shared" si="23"/>
        <v>1.88</v>
      </c>
      <c r="C343" s="38">
        <v>1.88</v>
      </c>
      <c r="D343" s="38"/>
      <c r="E343" s="38"/>
      <c r="F343" s="42">
        <f t="shared" si="24"/>
        <v>6.5746566407110484E-4</v>
      </c>
      <c r="G343" s="38">
        <f t="shared" si="25"/>
        <v>504.43037505360707</v>
      </c>
      <c r="K343" s="49"/>
    </row>
    <row r="344" spans="1:11" x14ac:dyDescent="0.35">
      <c r="A344" s="37">
        <v>18110</v>
      </c>
      <c r="B344" s="38">
        <f t="shared" si="23"/>
        <v>2.33</v>
      </c>
      <c r="C344" s="38">
        <v>2.33</v>
      </c>
      <c r="D344" s="38"/>
      <c r="E344" s="38"/>
      <c r="F344" s="42">
        <f t="shared" si="24"/>
        <v>-3.8073139485085554E-2</v>
      </c>
      <c r="G344" s="38">
        <f t="shared" si="25"/>
        <v>485.22512702367709</v>
      </c>
      <c r="K344" s="49"/>
    </row>
    <row r="345" spans="1:11" x14ac:dyDescent="0.35">
      <c r="A345" s="37">
        <v>18141</v>
      </c>
      <c r="B345" s="38">
        <f t="shared" si="23"/>
        <v>2.23</v>
      </c>
      <c r="C345" s="38">
        <v>2.23</v>
      </c>
      <c r="D345" s="38"/>
      <c r="E345" s="38"/>
      <c r="F345" s="42">
        <f t="shared" si="24"/>
        <v>1.0794370912534592E-2</v>
      </c>
      <c r="G345" s="38">
        <f t="shared" si="25"/>
        <v>490.46282702085239</v>
      </c>
      <c r="K345" s="49"/>
    </row>
    <row r="346" spans="1:11" x14ac:dyDescent="0.35">
      <c r="A346" s="37">
        <v>18171</v>
      </c>
      <c r="B346" s="38">
        <f t="shared" si="23"/>
        <v>2.2200000000000002</v>
      </c>
      <c r="C346" s="38">
        <v>2.2200000000000002</v>
      </c>
      <c r="D346" s="38"/>
      <c r="E346" s="38"/>
      <c r="F346" s="42">
        <f t="shared" si="24"/>
        <v>2.7440440495439082E-3</v>
      </c>
      <c r="G346" s="38">
        <f t="shared" si="25"/>
        <v>491.80867862286141</v>
      </c>
      <c r="K346" s="49"/>
    </row>
    <row r="347" spans="1:11" x14ac:dyDescent="0.35">
      <c r="A347" s="37">
        <v>18202</v>
      </c>
      <c r="B347" s="38">
        <f t="shared" si="23"/>
        <v>2.17</v>
      </c>
      <c r="C347" s="38">
        <v>2.17</v>
      </c>
      <c r="D347" s="38"/>
      <c r="E347" s="38"/>
      <c r="F347" s="42">
        <f t="shared" si="24"/>
        <v>6.2895842569542322E-3</v>
      </c>
      <c r="G347" s="38">
        <f t="shared" si="25"/>
        <v>494.90195074536115</v>
      </c>
      <c r="K347" s="49"/>
    </row>
    <row r="348" spans="1:11" x14ac:dyDescent="0.35">
      <c r="A348" s="37">
        <v>18232</v>
      </c>
      <c r="B348" s="38">
        <f t="shared" si="23"/>
        <v>2.2000000000000002</v>
      </c>
      <c r="C348" s="38">
        <v>2.2000000000000002</v>
      </c>
      <c r="D348" s="38"/>
      <c r="E348" s="38"/>
      <c r="F348" s="42">
        <f t="shared" si="24"/>
        <v>-8.514433689259201E-4</v>
      </c>
      <c r="G348" s="38">
        <f t="shared" si="25"/>
        <v>494.48056976113048</v>
      </c>
      <c r="K348" s="49"/>
    </row>
    <row r="349" spans="1:11" x14ac:dyDescent="0.35">
      <c r="A349" s="37">
        <v>18263</v>
      </c>
      <c r="B349" s="38">
        <f t="shared" si="23"/>
        <v>2.25</v>
      </c>
      <c r="C349" s="38">
        <v>2.25</v>
      </c>
      <c r="D349" s="38"/>
      <c r="E349" s="38"/>
      <c r="F349" s="42">
        <f t="shared" si="24"/>
        <v>-2.5886205399831197E-3</v>
      </c>
      <c r="G349" s="38">
        <f t="shared" si="25"/>
        <v>493.20054720162426</v>
      </c>
      <c r="K349" s="49"/>
    </row>
    <row r="350" spans="1:11" x14ac:dyDescent="0.35">
      <c r="A350" s="37">
        <v>18294</v>
      </c>
      <c r="B350" s="38">
        <f t="shared" si="23"/>
        <v>2.1800000000000002</v>
      </c>
      <c r="C350" s="38">
        <v>2.1800000000000002</v>
      </c>
      <c r="D350" s="38"/>
      <c r="E350" s="38"/>
      <c r="F350" s="42">
        <f t="shared" si="24"/>
        <v>8.0873249991254958E-3</v>
      </c>
      <c r="G350" s="38">
        <f t="shared" si="25"/>
        <v>497.18922031659037</v>
      </c>
      <c r="K350" s="49"/>
    </row>
    <row r="351" spans="1:11" x14ac:dyDescent="0.35">
      <c r="A351" s="37">
        <v>18322</v>
      </c>
      <c r="B351" s="38">
        <f t="shared" si="23"/>
        <v>2.1800000000000002</v>
      </c>
      <c r="C351" s="38">
        <v>2.1800000000000002</v>
      </c>
      <c r="D351" s="38"/>
      <c r="E351" s="38"/>
      <c r="F351" s="42">
        <f t="shared" si="24"/>
        <v>1.8166666666666667E-3</v>
      </c>
      <c r="G351" s="38">
        <f t="shared" si="25"/>
        <v>498.09244740016544</v>
      </c>
      <c r="K351" s="49"/>
    </row>
    <row r="352" spans="1:11" x14ac:dyDescent="0.35">
      <c r="A352" s="37">
        <v>18353</v>
      </c>
      <c r="B352" s="38">
        <f t="shared" si="23"/>
        <v>2.2000000000000002</v>
      </c>
      <c r="C352" s="38">
        <v>2.2000000000000002</v>
      </c>
      <c r="D352" s="38"/>
      <c r="E352" s="38"/>
      <c r="F352" s="42">
        <f t="shared" si="24"/>
        <v>4.3482198493905192E-5</v>
      </c>
      <c r="G352" s="38">
        <f t="shared" si="25"/>
        <v>498.11410555483155</v>
      </c>
      <c r="K352" s="49"/>
    </row>
    <row r="353" spans="1:11" x14ac:dyDescent="0.35">
      <c r="A353" s="37">
        <v>18383</v>
      </c>
      <c r="B353" s="38">
        <f t="shared" si="23"/>
        <v>2.23</v>
      </c>
      <c r="C353" s="38">
        <v>2.23</v>
      </c>
      <c r="D353" s="38"/>
      <c r="E353" s="38"/>
      <c r="F353" s="42">
        <f t="shared" si="24"/>
        <v>-8.2247794042702212E-4</v>
      </c>
      <c r="G353" s="38">
        <f t="shared" si="25"/>
        <v>497.70441769119719</v>
      </c>
      <c r="K353" s="49"/>
    </row>
    <row r="354" spans="1:11" x14ac:dyDescent="0.35">
      <c r="A354" s="37">
        <v>18414</v>
      </c>
      <c r="B354" s="38">
        <f t="shared" si="23"/>
        <v>2.29</v>
      </c>
      <c r="C354" s="38">
        <v>2.29</v>
      </c>
      <c r="D354" s="38"/>
      <c r="E354" s="38"/>
      <c r="F354" s="42">
        <f t="shared" si="24"/>
        <v>-3.4374778716135986E-3</v>
      </c>
      <c r="G354" s="38">
        <f t="shared" si="25"/>
        <v>495.99356976877937</v>
      </c>
      <c r="K354" s="49"/>
    </row>
    <row r="355" spans="1:11" x14ac:dyDescent="0.35">
      <c r="A355" s="37">
        <v>18444</v>
      </c>
      <c r="B355" s="38">
        <f t="shared" si="23"/>
        <v>2.39</v>
      </c>
      <c r="C355" s="38">
        <v>2.39</v>
      </c>
      <c r="D355" s="38"/>
      <c r="E355" s="38"/>
      <c r="F355" s="42">
        <f t="shared" si="24"/>
        <v>-6.8743457115186379E-3</v>
      </c>
      <c r="G355" s="38">
        <f t="shared" si="25"/>
        <v>492.58393849949852</v>
      </c>
      <c r="K355" s="49"/>
    </row>
    <row r="356" spans="1:11" x14ac:dyDescent="0.35">
      <c r="A356" s="37">
        <v>18475</v>
      </c>
      <c r="B356" s="38">
        <f t="shared" si="23"/>
        <v>2.57</v>
      </c>
      <c r="C356" s="38">
        <v>2.57</v>
      </c>
      <c r="D356" s="38"/>
      <c r="E356" s="38"/>
      <c r="F356" s="42">
        <f t="shared" si="24"/>
        <v>-1.3677044926996566E-2</v>
      </c>
      <c r="G356" s="38">
        <f t="shared" si="25"/>
        <v>485.84684584232394</v>
      </c>
      <c r="K356" s="49"/>
    </row>
    <row r="357" spans="1:11" x14ac:dyDescent="0.35">
      <c r="A357" s="37">
        <v>18506</v>
      </c>
      <c r="B357" s="38">
        <f t="shared" si="23"/>
        <v>2.58</v>
      </c>
      <c r="C357" s="38">
        <v>2.58</v>
      </c>
      <c r="D357" s="38"/>
      <c r="E357" s="38"/>
      <c r="F357" s="42">
        <f t="shared" si="24"/>
        <v>1.2716122425151105E-3</v>
      </c>
      <c r="G357" s="38">
        <f t="shared" si="25"/>
        <v>486.46465463948442</v>
      </c>
      <c r="K357" s="49"/>
    </row>
    <row r="358" spans="1:11" x14ac:dyDescent="0.35">
      <c r="A358" s="37">
        <v>18536</v>
      </c>
      <c r="B358" s="38">
        <f t="shared" si="23"/>
        <v>2.4700000000000002</v>
      </c>
      <c r="C358" s="38">
        <v>2.4700000000000002</v>
      </c>
      <c r="D358" s="38"/>
      <c r="E358" s="38"/>
      <c r="F358" s="42">
        <f t="shared" si="24"/>
        <v>1.1772758065629399E-2</v>
      </c>
      <c r="G358" s="38">
        <f t="shared" si="25"/>
        <v>492.1916853260351</v>
      </c>
      <c r="K358" s="49"/>
    </row>
    <row r="359" spans="1:11" x14ac:dyDescent="0.35">
      <c r="A359" s="37">
        <v>18567</v>
      </c>
      <c r="B359" s="38">
        <f t="shared" si="23"/>
        <v>2.5099999999999998</v>
      </c>
      <c r="C359" s="38">
        <v>2.5099999999999998</v>
      </c>
      <c r="D359" s="38"/>
      <c r="E359" s="38"/>
      <c r="F359" s="42">
        <f t="shared" si="24"/>
        <v>-1.433937297833194E-3</v>
      </c>
      <c r="G359" s="38">
        <f t="shared" si="25"/>
        <v>491.48591331076273</v>
      </c>
      <c r="K359" s="49"/>
    </row>
    <row r="360" spans="1:11" x14ac:dyDescent="0.35">
      <c r="A360" s="37">
        <v>18597</v>
      </c>
      <c r="B360" s="38">
        <f t="shared" si="23"/>
        <v>2.56</v>
      </c>
      <c r="C360" s="38">
        <v>2.56</v>
      </c>
      <c r="D360" s="38"/>
      <c r="E360" s="38"/>
      <c r="F360" s="42">
        <f t="shared" si="24"/>
        <v>-2.2629024991826425E-3</v>
      </c>
      <c r="G360" s="38">
        <f t="shared" si="25"/>
        <v>490.37372860921874</v>
      </c>
      <c r="K360" s="49"/>
    </row>
    <row r="361" spans="1:11" x14ac:dyDescent="0.35">
      <c r="A361" s="37">
        <v>18628</v>
      </c>
      <c r="B361" s="38">
        <f t="shared" si="23"/>
        <v>2.61</v>
      </c>
      <c r="C361" s="38">
        <v>2.61</v>
      </c>
      <c r="D361" s="38"/>
      <c r="E361" s="38"/>
      <c r="F361" s="42">
        <f t="shared" si="24"/>
        <v>-2.2105045497939771E-3</v>
      </c>
      <c r="G361" s="38">
        <f t="shared" si="25"/>
        <v>489.28975525102862</v>
      </c>
      <c r="K361" s="49"/>
    </row>
    <row r="362" spans="1:11" x14ac:dyDescent="0.35">
      <c r="A362" s="37">
        <v>18659</v>
      </c>
      <c r="B362" s="38">
        <f t="shared" si="23"/>
        <v>2.61</v>
      </c>
      <c r="C362" s="38">
        <v>2.61</v>
      </c>
      <c r="D362" s="38"/>
      <c r="E362" s="38"/>
      <c r="F362" s="42">
        <f t="shared" si="24"/>
        <v>2.1749999999999999E-3</v>
      </c>
      <c r="G362" s="38">
        <f t="shared" si="25"/>
        <v>490.35396046869965</v>
      </c>
      <c r="K362" s="49"/>
    </row>
    <row r="363" spans="1:11" x14ac:dyDescent="0.35">
      <c r="A363" s="37">
        <v>18687</v>
      </c>
      <c r="B363" s="38">
        <f t="shared" si="23"/>
        <v>2.59</v>
      </c>
      <c r="C363" s="38">
        <v>2.59</v>
      </c>
      <c r="D363" s="38"/>
      <c r="E363" s="38"/>
      <c r="F363" s="42">
        <f t="shared" si="24"/>
        <v>3.9142503461897134E-3</v>
      </c>
      <c r="G363" s="38">
        <f t="shared" si="25"/>
        <v>492.27332862821976</v>
      </c>
      <c r="K363" s="49"/>
    </row>
    <row r="364" spans="1:11" x14ac:dyDescent="0.35">
      <c r="A364" s="37">
        <v>18718</v>
      </c>
      <c r="B364" s="38">
        <f t="shared" si="23"/>
        <v>2.63</v>
      </c>
      <c r="C364" s="38">
        <v>2.63</v>
      </c>
      <c r="D364" s="38"/>
      <c r="E364" s="38"/>
      <c r="F364" s="42">
        <f t="shared" si="24"/>
        <v>-1.3133114106770715E-3</v>
      </c>
      <c r="G364" s="38">
        <f t="shared" si="25"/>
        <v>491.62682044856035</v>
      </c>
      <c r="K364" s="49"/>
    </row>
    <row r="365" spans="1:11" x14ac:dyDescent="0.35">
      <c r="A365" s="37">
        <v>18748</v>
      </c>
      <c r="B365" s="38">
        <f t="shared" si="23"/>
        <v>2.67</v>
      </c>
      <c r="C365" s="38">
        <v>2.67</v>
      </c>
      <c r="D365" s="38"/>
      <c r="E365" s="38"/>
      <c r="F365" s="42">
        <f t="shared" si="24"/>
        <v>-1.2731413903570941E-3</v>
      </c>
      <c r="G365" s="38">
        <f t="shared" si="25"/>
        <v>491.00090999483763</v>
      </c>
      <c r="K365" s="49"/>
    </row>
    <row r="366" spans="1:11" x14ac:dyDescent="0.35">
      <c r="A366" s="37">
        <v>18779</v>
      </c>
      <c r="B366" s="38">
        <f t="shared" si="23"/>
        <v>2.82</v>
      </c>
      <c r="C366" s="38">
        <v>2.82</v>
      </c>
      <c r="D366" s="38"/>
      <c r="E366" s="38"/>
      <c r="F366" s="42">
        <f t="shared" si="24"/>
        <v>-1.0672528505603218E-2</v>
      </c>
      <c r="G366" s="38">
        <f t="shared" si="25"/>
        <v>485.76068878664063</v>
      </c>
      <c r="K366" s="49"/>
    </row>
    <row r="367" spans="1:11" x14ac:dyDescent="0.35">
      <c r="A367" s="37">
        <v>18809</v>
      </c>
      <c r="B367" s="38">
        <f t="shared" si="23"/>
        <v>3.12</v>
      </c>
      <c r="C367" s="38">
        <v>3.12</v>
      </c>
      <c r="D367" s="38"/>
      <c r="E367" s="38"/>
      <c r="F367" s="42">
        <f t="shared" si="24"/>
        <v>-2.306902409240149E-2</v>
      </c>
      <c r="G367" s="38">
        <f t="shared" si="25"/>
        <v>474.55466375388005</v>
      </c>
      <c r="K367" s="49"/>
    </row>
    <row r="368" spans="1:11" x14ac:dyDescent="0.35">
      <c r="A368" s="37">
        <v>18840</v>
      </c>
      <c r="B368" s="38">
        <f t="shared" si="23"/>
        <v>3</v>
      </c>
      <c r="C368" s="38">
        <v>3</v>
      </c>
      <c r="D368" s="38"/>
      <c r="E368" s="38"/>
      <c r="F368" s="42">
        <f t="shared" si="24"/>
        <v>1.2827396064183658E-2</v>
      </c>
      <c r="G368" s="38">
        <f t="shared" si="25"/>
        <v>480.64196437995656</v>
      </c>
      <c r="K368" s="49"/>
    </row>
    <row r="369" spans="1:11" x14ac:dyDescent="0.35">
      <c r="A369" s="37">
        <v>18871</v>
      </c>
      <c r="B369" s="38">
        <f t="shared" si="23"/>
        <v>2.94</v>
      </c>
      <c r="C369" s="38">
        <v>2.94</v>
      </c>
      <c r="D369" s="38"/>
      <c r="E369" s="38"/>
      <c r="F369" s="42">
        <f t="shared" si="24"/>
        <v>7.6287390334986421E-3</v>
      </c>
      <c r="G369" s="38">
        <f t="shared" si="25"/>
        <v>484.30865649475936</v>
      </c>
      <c r="K369" s="49"/>
    </row>
    <row r="370" spans="1:11" x14ac:dyDescent="0.35">
      <c r="A370" s="37">
        <v>18901</v>
      </c>
      <c r="B370" s="38">
        <f t="shared" si="23"/>
        <v>2.95</v>
      </c>
      <c r="C370" s="38">
        <v>2.95</v>
      </c>
      <c r="D370" s="38"/>
      <c r="E370" s="38"/>
      <c r="F370" s="42">
        <f t="shared" si="24"/>
        <v>1.5956286984682355E-3</v>
      </c>
      <c r="G370" s="38">
        <f t="shared" si="25"/>
        <v>485.08143328597896</v>
      </c>
      <c r="K370" s="49"/>
    </row>
    <row r="371" spans="1:11" x14ac:dyDescent="0.35">
      <c r="A371" s="37">
        <v>18932</v>
      </c>
      <c r="B371" s="38">
        <f t="shared" si="23"/>
        <v>2.95</v>
      </c>
      <c r="C371" s="38">
        <v>2.95</v>
      </c>
      <c r="D371" s="38"/>
      <c r="E371" s="38"/>
      <c r="F371" s="42">
        <f t="shared" si="24"/>
        <v>2.4583333333333336E-3</v>
      </c>
      <c r="G371" s="38">
        <f t="shared" si="25"/>
        <v>486.27392514280695</v>
      </c>
      <c r="K371" s="49"/>
    </row>
    <row r="372" spans="1:11" x14ac:dyDescent="0.35">
      <c r="A372" s="37">
        <v>18962</v>
      </c>
      <c r="B372" s="38">
        <f t="shared" si="23"/>
        <v>2.89</v>
      </c>
      <c r="C372" s="38">
        <v>2.89</v>
      </c>
      <c r="D372" s="38"/>
      <c r="E372" s="38"/>
      <c r="F372" s="42">
        <f t="shared" si="24"/>
        <v>7.5996549132960542E-3</v>
      </c>
      <c r="G372" s="38">
        <f t="shared" si="25"/>
        <v>489.9694391672262</v>
      </c>
      <c r="K372" s="49"/>
    </row>
    <row r="373" spans="1:11" x14ac:dyDescent="0.35">
      <c r="A373" s="37">
        <v>18993</v>
      </c>
      <c r="B373" s="38">
        <f t="shared" si="23"/>
        <v>2.83</v>
      </c>
      <c r="C373" s="38">
        <v>2.83</v>
      </c>
      <c r="D373" s="38"/>
      <c r="E373" s="38"/>
      <c r="F373" s="42">
        <f t="shared" si="24"/>
        <v>7.5648122978091304E-3</v>
      </c>
      <c r="G373" s="38">
        <f t="shared" si="25"/>
        <v>493.67596600618907</v>
      </c>
      <c r="K373" s="49"/>
    </row>
    <row r="374" spans="1:11" x14ac:dyDescent="0.35">
      <c r="A374" s="37">
        <v>19024</v>
      </c>
      <c r="B374" s="38">
        <f t="shared" si="23"/>
        <v>2.7</v>
      </c>
      <c r="C374" s="38">
        <v>2.7</v>
      </c>
      <c r="D374" s="38"/>
      <c r="E374" s="38"/>
      <c r="F374" s="42">
        <f t="shared" si="24"/>
        <v>1.3602336049552171E-2</v>
      </c>
      <c r="G374" s="38">
        <f t="shared" si="25"/>
        <v>500.3911123953925</v>
      </c>
      <c r="K374" s="49"/>
    </row>
    <row r="375" spans="1:11" x14ac:dyDescent="0.35">
      <c r="A375" s="37">
        <v>19053</v>
      </c>
      <c r="B375" s="38">
        <f t="shared" si="23"/>
        <v>2.67</v>
      </c>
      <c r="C375" s="38">
        <v>2.67</v>
      </c>
      <c r="D375" s="38"/>
      <c r="E375" s="38"/>
      <c r="F375" s="42">
        <f t="shared" si="24"/>
        <v>4.8486060427678484E-3</v>
      </c>
      <c r="G375" s="38">
        <f t="shared" si="25"/>
        <v>502.81731176670019</v>
      </c>
      <c r="K375" s="49"/>
    </row>
    <row r="376" spans="1:11" x14ac:dyDescent="0.35">
      <c r="A376" s="37">
        <v>19084</v>
      </c>
      <c r="B376" s="38">
        <f t="shared" si="23"/>
        <v>2.68</v>
      </c>
      <c r="C376" s="38">
        <v>2.68</v>
      </c>
      <c r="D376" s="38"/>
      <c r="E376" s="38"/>
      <c r="F376" s="42">
        <f t="shared" si="24"/>
        <v>1.3592245281643608E-3</v>
      </c>
      <c r="G376" s="38">
        <f t="shared" si="25"/>
        <v>503.50075339003916</v>
      </c>
      <c r="K376" s="49"/>
    </row>
    <row r="377" spans="1:11" x14ac:dyDescent="0.35">
      <c r="A377" s="37">
        <v>19114</v>
      </c>
      <c r="B377" s="38">
        <f t="shared" si="23"/>
        <v>2.76</v>
      </c>
      <c r="C377" s="38">
        <v>2.76</v>
      </c>
      <c r="D377" s="38"/>
      <c r="E377" s="38"/>
      <c r="F377" s="42">
        <f t="shared" si="24"/>
        <v>-4.6656578740962053E-3</v>
      </c>
      <c r="G377" s="38">
        <f t="shared" si="25"/>
        <v>501.15159113537152</v>
      </c>
      <c r="K377" s="49"/>
    </row>
    <row r="378" spans="1:11" x14ac:dyDescent="0.35">
      <c r="A378" s="37">
        <v>19145</v>
      </c>
      <c r="B378" s="38">
        <f t="shared" si="23"/>
        <v>2.75</v>
      </c>
      <c r="C378" s="38">
        <v>2.75</v>
      </c>
      <c r="D378" s="38"/>
      <c r="E378" s="38"/>
      <c r="F378" s="42">
        <f t="shared" si="24"/>
        <v>3.1627980526845213E-3</v>
      </c>
      <c r="G378" s="38">
        <f t="shared" si="25"/>
        <v>502.73663241191423</v>
      </c>
      <c r="K378" s="49"/>
    </row>
    <row r="379" spans="1:11" x14ac:dyDescent="0.35">
      <c r="A379" s="37">
        <v>19175</v>
      </c>
      <c r="B379" s="38">
        <f t="shared" si="23"/>
        <v>2.75</v>
      </c>
      <c r="C379" s="38">
        <v>2.75</v>
      </c>
      <c r="D379" s="38"/>
      <c r="E379" s="38"/>
      <c r="F379" s="42">
        <f t="shared" si="24"/>
        <v>2.2916666666666667E-3</v>
      </c>
      <c r="G379" s="38">
        <f t="shared" si="25"/>
        <v>503.88873719452482</v>
      </c>
      <c r="K379" s="49"/>
    </row>
    <row r="380" spans="1:11" x14ac:dyDescent="0.35">
      <c r="A380" s="37">
        <v>19206</v>
      </c>
      <c r="B380" s="38">
        <f t="shared" si="23"/>
        <v>2.73</v>
      </c>
      <c r="C380" s="38">
        <v>2.73</v>
      </c>
      <c r="D380" s="38"/>
      <c r="E380" s="38"/>
      <c r="F380" s="42">
        <f t="shared" si="24"/>
        <v>4.0189611673261154E-3</v>
      </c>
      <c r="G380" s="38">
        <f t="shared" si="25"/>
        <v>505.91384646196258</v>
      </c>
      <c r="K380" s="49"/>
    </row>
    <row r="381" spans="1:11" x14ac:dyDescent="0.35">
      <c r="A381" s="37">
        <v>19237</v>
      </c>
      <c r="B381" s="38">
        <f t="shared" si="23"/>
        <v>2.73</v>
      </c>
      <c r="C381" s="38">
        <v>2.73</v>
      </c>
      <c r="D381" s="38"/>
      <c r="E381" s="38"/>
      <c r="F381" s="42">
        <f t="shared" si="24"/>
        <v>2.2750000000000001E-3</v>
      </c>
      <c r="G381" s="38">
        <f t="shared" si="25"/>
        <v>507.06480046266358</v>
      </c>
      <c r="K381" s="49"/>
    </row>
    <row r="382" spans="1:11" x14ac:dyDescent="0.35">
      <c r="A382" s="37">
        <v>19267</v>
      </c>
      <c r="B382" s="38">
        <f t="shared" si="23"/>
        <v>2.74</v>
      </c>
      <c r="C382" s="38">
        <v>2.74</v>
      </c>
      <c r="D382" s="38"/>
      <c r="E382" s="38"/>
      <c r="F382" s="42">
        <f t="shared" si="24"/>
        <v>1.4117774975981054E-3</v>
      </c>
      <c r="G382" s="38">
        <f t="shared" si="25"/>
        <v>507.78066313778083</v>
      </c>
      <c r="K382" s="49"/>
    </row>
    <row r="383" spans="1:11" x14ac:dyDescent="0.35">
      <c r="A383" s="37">
        <v>19298</v>
      </c>
      <c r="B383" s="38">
        <f t="shared" si="23"/>
        <v>2.74</v>
      </c>
      <c r="C383" s="38">
        <v>2.74</v>
      </c>
      <c r="D383" s="38"/>
      <c r="E383" s="38"/>
      <c r="F383" s="42">
        <f t="shared" si="24"/>
        <v>2.2833333333333334E-3</v>
      </c>
      <c r="G383" s="38">
        <f t="shared" si="25"/>
        <v>508.94009565194546</v>
      </c>
      <c r="K383" s="49"/>
    </row>
    <row r="384" spans="1:11" x14ac:dyDescent="0.35">
      <c r="A384" s="37">
        <v>19328</v>
      </c>
      <c r="B384" s="38">
        <f t="shared" si="23"/>
        <v>2.73</v>
      </c>
      <c r="C384" s="38">
        <v>2.73</v>
      </c>
      <c r="D384" s="38"/>
      <c r="E384" s="38"/>
      <c r="F384" s="42">
        <f t="shared" si="24"/>
        <v>3.1469805836629467E-3</v>
      </c>
      <c r="G384" s="38">
        <f t="shared" si="25"/>
        <v>510.54172025120971</v>
      </c>
      <c r="K384" s="49"/>
    </row>
    <row r="385" spans="1:11" x14ac:dyDescent="0.35">
      <c r="A385" s="37">
        <v>19359</v>
      </c>
      <c r="B385" s="38">
        <f t="shared" si="23"/>
        <v>2.75</v>
      </c>
      <c r="C385" s="38">
        <v>2.75</v>
      </c>
      <c r="D385" s="38"/>
      <c r="E385" s="38"/>
      <c r="F385" s="42">
        <f t="shared" si="24"/>
        <v>5.4940389463117942E-4</v>
      </c>
      <c r="G385" s="38">
        <f t="shared" si="25"/>
        <v>510.82221386068744</v>
      </c>
      <c r="K385" s="49"/>
    </row>
    <row r="386" spans="1:11" x14ac:dyDescent="0.35">
      <c r="A386" s="37">
        <v>19390</v>
      </c>
      <c r="B386" s="38">
        <f t="shared" ref="B386:B449" si="26">C386</f>
        <v>2.74</v>
      </c>
      <c r="C386" s="38">
        <v>2.74</v>
      </c>
      <c r="D386" s="38"/>
      <c r="E386" s="38"/>
      <c r="F386" s="42">
        <f t="shared" si="24"/>
        <v>3.1548891690685614E-3</v>
      </c>
      <c r="G386" s="38">
        <f t="shared" si="25"/>
        <v>512.43380133051608</v>
      </c>
      <c r="K386" s="49"/>
    </row>
    <row r="387" spans="1:11" x14ac:dyDescent="0.35">
      <c r="A387" s="37">
        <v>19418</v>
      </c>
      <c r="B387" s="38">
        <f t="shared" si="26"/>
        <v>2.89</v>
      </c>
      <c r="C387" s="38">
        <v>2.89</v>
      </c>
      <c r="D387" s="38"/>
      <c r="E387" s="38"/>
      <c r="F387" s="42">
        <f t="shared" ref="F387:F450" si="27">B386/1200+((B386/B387)*(1-(1+B387/200)^(-2*(10-(1/12))))+(1+B387/200)^(-2*(10-(1/12)))-1)</f>
        <v>-1.0569970616573247E-2</v>
      </c>
      <c r="G387" s="38">
        <f t="shared" ref="G387:G450" si="28">G386*(1+F387)</f>
        <v>507.01739110751356</v>
      </c>
      <c r="K387" s="49"/>
    </row>
    <row r="388" spans="1:11" x14ac:dyDescent="0.35">
      <c r="A388" s="37">
        <v>19449</v>
      </c>
      <c r="B388" s="38">
        <f t="shared" si="26"/>
        <v>2.74</v>
      </c>
      <c r="C388" s="38">
        <v>2.74</v>
      </c>
      <c r="D388" s="38"/>
      <c r="E388" s="38"/>
      <c r="F388" s="42">
        <f t="shared" si="27"/>
        <v>1.535667086936242E-2</v>
      </c>
      <c r="G388" s="38">
        <f t="shared" si="28"/>
        <v>514.8034903077945</v>
      </c>
      <c r="K388" s="49"/>
    </row>
    <row r="389" spans="1:11" x14ac:dyDescent="0.35">
      <c r="A389" s="37">
        <v>19479</v>
      </c>
      <c r="B389" s="38">
        <f t="shared" si="26"/>
        <v>2.86</v>
      </c>
      <c r="C389" s="38">
        <v>2.86</v>
      </c>
      <c r="D389" s="38"/>
      <c r="E389" s="38"/>
      <c r="F389" s="42">
        <f t="shared" si="27"/>
        <v>-8.0144512679295159E-3</v>
      </c>
      <c r="G389" s="38">
        <f t="shared" si="28"/>
        <v>510.67762282216262</v>
      </c>
      <c r="K389" s="49"/>
    </row>
    <row r="390" spans="1:11" x14ac:dyDescent="0.35">
      <c r="A390" s="37">
        <v>19510</v>
      </c>
      <c r="B390" s="38">
        <f t="shared" si="26"/>
        <v>2.91</v>
      </c>
      <c r="C390" s="38">
        <v>2.91</v>
      </c>
      <c r="D390" s="38"/>
      <c r="E390" s="38"/>
      <c r="F390" s="42">
        <f t="shared" si="27"/>
        <v>-1.8969027254389244E-3</v>
      </c>
      <c r="G390" s="38">
        <f t="shared" si="28"/>
        <v>509.70891704761056</v>
      </c>
      <c r="K390" s="49"/>
    </row>
    <row r="391" spans="1:11" x14ac:dyDescent="0.35">
      <c r="A391" s="37">
        <v>19540</v>
      </c>
      <c r="B391" s="38">
        <f t="shared" si="26"/>
        <v>2.87</v>
      </c>
      <c r="C391" s="38">
        <v>2.87</v>
      </c>
      <c r="D391" s="38"/>
      <c r="E391" s="38"/>
      <c r="F391" s="42">
        <f t="shared" si="27"/>
        <v>5.8559113050516871E-3</v>
      </c>
      <c r="G391" s="38">
        <f t="shared" si="28"/>
        <v>512.69372725723531</v>
      </c>
      <c r="K391" s="49"/>
    </row>
    <row r="392" spans="1:11" x14ac:dyDescent="0.35">
      <c r="A392" s="37">
        <v>19571</v>
      </c>
      <c r="B392" s="38">
        <f t="shared" si="26"/>
        <v>2.85</v>
      </c>
      <c r="C392" s="38">
        <v>2.85</v>
      </c>
      <c r="D392" s="38"/>
      <c r="E392" s="38"/>
      <c r="F392" s="42">
        <f t="shared" si="27"/>
        <v>4.1088064717161726E-3</v>
      </c>
      <c r="G392" s="38">
        <f t="shared" si="28"/>
        <v>514.80028656179809</v>
      </c>
      <c r="K392" s="49"/>
    </row>
    <row r="393" spans="1:11" x14ac:dyDescent="0.35">
      <c r="A393" s="37">
        <v>19602</v>
      </c>
      <c r="B393" s="38">
        <f t="shared" si="26"/>
        <v>2.89</v>
      </c>
      <c r="C393" s="38">
        <v>2.89</v>
      </c>
      <c r="D393" s="38"/>
      <c r="E393" s="38"/>
      <c r="F393" s="42">
        <f t="shared" si="27"/>
        <v>-1.0525477199751104E-3</v>
      </c>
      <c r="G393" s="38">
        <f t="shared" si="28"/>
        <v>514.25843469393499</v>
      </c>
      <c r="K393" s="49"/>
    </row>
    <row r="394" spans="1:11" x14ac:dyDescent="0.35">
      <c r="A394" s="37">
        <v>19632</v>
      </c>
      <c r="B394" s="38">
        <f t="shared" si="26"/>
        <v>2.93</v>
      </c>
      <c r="C394" s="38">
        <v>2.93</v>
      </c>
      <c r="D394" s="38"/>
      <c r="E394" s="38"/>
      <c r="F394" s="42">
        <f t="shared" si="27"/>
        <v>-1.01250134500931E-3</v>
      </c>
      <c r="G394" s="38">
        <f t="shared" si="28"/>
        <v>513.73774733712503</v>
      </c>
      <c r="K394" s="49"/>
    </row>
    <row r="395" spans="1:11" x14ac:dyDescent="0.35">
      <c r="A395" s="37">
        <v>19663</v>
      </c>
      <c r="B395" s="38">
        <f t="shared" si="26"/>
        <v>2.87</v>
      </c>
      <c r="C395" s="38">
        <v>2.87</v>
      </c>
      <c r="D395" s="38"/>
      <c r="E395" s="38"/>
      <c r="F395" s="42">
        <f t="shared" si="27"/>
        <v>7.5880336242441972E-3</v>
      </c>
      <c r="G395" s="38">
        <f t="shared" si="28"/>
        <v>517.63600663796262</v>
      </c>
      <c r="K395" s="49"/>
    </row>
    <row r="396" spans="1:11" x14ac:dyDescent="0.35">
      <c r="A396" s="37">
        <v>19693</v>
      </c>
      <c r="B396" s="38">
        <f t="shared" si="26"/>
        <v>2.85</v>
      </c>
      <c r="C396" s="38">
        <v>2.85</v>
      </c>
      <c r="D396" s="38"/>
      <c r="E396" s="38"/>
      <c r="F396" s="42">
        <f t="shared" si="27"/>
        <v>4.1088064717161726E-3</v>
      </c>
      <c r="G396" s="38">
        <f t="shared" si="28"/>
        <v>519.76287281202997</v>
      </c>
      <c r="K396" s="49"/>
    </row>
    <row r="397" spans="1:11" x14ac:dyDescent="0.35">
      <c r="A397" s="37">
        <v>19724</v>
      </c>
      <c r="B397" s="38">
        <f t="shared" si="26"/>
        <v>2.87</v>
      </c>
      <c r="C397" s="38">
        <v>2.87</v>
      </c>
      <c r="D397" s="38"/>
      <c r="E397" s="38"/>
      <c r="F397" s="42">
        <f t="shared" si="27"/>
        <v>6.5954434747415641E-4</v>
      </c>
      <c r="G397" s="38">
        <f t="shared" si="28"/>
        <v>520.10567947682011</v>
      </c>
      <c r="K397" s="49"/>
    </row>
    <row r="398" spans="1:11" x14ac:dyDescent="0.35">
      <c r="A398" s="37">
        <v>19755</v>
      </c>
      <c r="B398" s="38">
        <f t="shared" si="26"/>
        <v>2.88</v>
      </c>
      <c r="C398" s="38">
        <v>2.88</v>
      </c>
      <c r="D398" s="38"/>
      <c r="E398" s="38"/>
      <c r="F398" s="42">
        <f t="shared" si="27"/>
        <v>1.53435943591472E-3</v>
      </c>
      <c r="G398" s="38">
        <f t="shared" si="28"/>
        <v>520.90370853379818</v>
      </c>
      <c r="K398" s="49"/>
    </row>
    <row r="399" spans="1:11" x14ac:dyDescent="0.35">
      <c r="A399" s="37">
        <v>19783</v>
      </c>
      <c r="B399" s="38">
        <f t="shared" si="26"/>
        <v>2.84</v>
      </c>
      <c r="C399" s="38">
        <v>2.84</v>
      </c>
      <c r="D399" s="38"/>
      <c r="E399" s="38"/>
      <c r="F399" s="42">
        <f t="shared" si="27"/>
        <v>5.8359655350695289E-3</v>
      </c>
      <c r="G399" s="38">
        <f t="shared" si="28"/>
        <v>523.94368462389127</v>
      </c>
      <c r="K399" s="49"/>
    </row>
    <row r="400" spans="1:11" x14ac:dyDescent="0.35">
      <c r="A400" s="37">
        <v>19814</v>
      </c>
      <c r="B400" s="38">
        <f t="shared" si="26"/>
        <v>2.85</v>
      </c>
      <c r="C400" s="38">
        <v>2.85</v>
      </c>
      <c r="D400" s="38"/>
      <c r="E400" s="38"/>
      <c r="F400" s="42">
        <f t="shared" si="27"/>
        <v>1.5080967641419138E-3</v>
      </c>
      <c r="G400" s="38">
        <f t="shared" si="28"/>
        <v>524.73384239926509</v>
      </c>
      <c r="K400" s="49"/>
    </row>
    <row r="401" spans="1:11" x14ac:dyDescent="0.35">
      <c r="A401" s="37">
        <v>19844</v>
      </c>
      <c r="B401" s="38">
        <f t="shared" si="26"/>
        <v>2.85</v>
      </c>
      <c r="C401" s="38">
        <v>2.85</v>
      </c>
      <c r="D401" s="38"/>
      <c r="E401" s="38"/>
      <c r="F401" s="42">
        <f t="shared" si="27"/>
        <v>2.3749999999999999E-3</v>
      </c>
      <c r="G401" s="38">
        <f t="shared" si="28"/>
        <v>525.98008527496336</v>
      </c>
      <c r="K401" s="49"/>
    </row>
    <row r="402" spans="1:11" x14ac:dyDescent="0.35">
      <c r="A402" s="37">
        <v>19875</v>
      </c>
      <c r="B402" s="38">
        <f t="shared" si="26"/>
        <v>2.86</v>
      </c>
      <c r="C402" s="38">
        <v>2.86</v>
      </c>
      <c r="D402" s="38"/>
      <c r="E402" s="38"/>
      <c r="F402" s="42">
        <f t="shared" si="27"/>
        <v>1.5168512832280773E-3</v>
      </c>
      <c r="G402" s="38">
        <f t="shared" si="28"/>
        <v>526.77791884226508</v>
      </c>
      <c r="K402" s="49"/>
    </row>
    <row r="403" spans="1:11" x14ac:dyDescent="0.35">
      <c r="A403" s="37">
        <v>19905</v>
      </c>
      <c r="B403" s="38">
        <f t="shared" si="26"/>
        <v>2.96</v>
      </c>
      <c r="C403" s="38">
        <v>2.96</v>
      </c>
      <c r="D403" s="38"/>
      <c r="E403" s="38"/>
      <c r="F403" s="42">
        <f t="shared" si="27"/>
        <v>-6.1561972385442854E-3</v>
      </c>
      <c r="G403" s="38">
        <f t="shared" si="28"/>
        <v>523.53497007296221</v>
      </c>
      <c r="K403" s="49"/>
    </row>
    <row r="404" spans="1:11" x14ac:dyDescent="0.35">
      <c r="A404" s="37">
        <v>19936</v>
      </c>
      <c r="B404" s="38">
        <f t="shared" si="26"/>
        <v>2.97</v>
      </c>
      <c r="C404" s="38">
        <v>2.97</v>
      </c>
      <c r="D404" s="38"/>
      <c r="E404" s="38"/>
      <c r="F404" s="42">
        <f t="shared" si="27"/>
        <v>1.6131315610258762E-3</v>
      </c>
      <c r="G404" s="38">
        <f t="shared" si="28"/>
        <v>524.37950085648765</v>
      </c>
      <c r="K404" s="49"/>
    </row>
    <row r="405" spans="1:11" x14ac:dyDescent="0.35">
      <c r="A405" s="37">
        <v>19967</v>
      </c>
      <c r="B405" s="38">
        <f t="shared" si="26"/>
        <v>2.98</v>
      </c>
      <c r="C405" s="38">
        <v>2.98</v>
      </c>
      <c r="D405" s="38"/>
      <c r="E405" s="38"/>
      <c r="F405" s="42">
        <f t="shared" si="27"/>
        <v>1.6218825533527111E-3</v>
      </c>
      <c r="G405" s="38">
        <f t="shared" si="28"/>
        <v>525.22998282026265</v>
      </c>
      <c r="K405" s="49"/>
    </row>
    <row r="406" spans="1:11" x14ac:dyDescent="0.35">
      <c r="A406" s="37">
        <v>19997</v>
      </c>
      <c r="B406" s="38">
        <f t="shared" si="26"/>
        <v>3</v>
      </c>
      <c r="C406" s="38">
        <v>3</v>
      </c>
      <c r="D406" s="38"/>
      <c r="E406" s="38"/>
      <c r="F406" s="42">
        <f t="shared" si="27"/>
        <v>7.7876732263598312E-4</v>
      </c>
      <c r="G406" s="38">
        <f t="shared" si="28"/>
        <v>525.63901476775175</v>
      </c>
      <c r="K406" s="49"/>
    </row>
    <row r="407" spans="1:11" x14ac:dyDescent="0.35">
      <c r="A407" s="37">
        <v>20028</v>
      </c>
      <c r="B407" s="38">
        <f t="shared" si="26"/>
        <v>3.03</v>
      </c>
      <c r="C407" s="38">
        <v>3.03</v>
      </c>
      <c r="D407" s="38"/>
      <c r="E407" s="38"/>
      <c r="F407" s="42">
        <f t="shared" si="27"/>
        <v>-5.3100594438806274E-5</v>
      </c>
      <c r="G407" s="38">
        <f t="shared" si="28"/>
        <v>525.61110302360737</v>
      </c>
      <c r="K407" s="49"/>
    </row>
    <row r="408" spans="1:11" x14ac:dyDescent="0.35">
      <c r="A408" s="37">
        <v>20058</v>
      </c>
      <c r="B408" s="38">
        <f t="shared" si="26"/>
        <v>3.07</v>
      </c>
      <c r="C408" s="38">
        <v>3.07</v>
      </c>
      <c r="D408" s="38"/>
      <c r="E408" s="38"/>
      <c r="F408" s="42">
        <f t="shared" si="27"/>
        <v>-8.7248656225191691E-4</v>
      </c>
      <c r="G408" s="38">
        <f t="shared" si="28"/>
        <v>525.15251439924884</v>
      </c>
      <c r="K408" s="49"/>
    </row>
    <row r="409" spans="1:11" x14ac:dyDescent="0.35">
      <c r="A409" s="37">
        <v>20089</v>
      </c>
      <c r="B409" s="38">
        <f t="shared" si="26"/>
        <v>3.08</v>
      </c>
      <c r="C409" s="38">
        <v>3.08</v>
      </c>
      <c r="D409" s="38"/>
      <c r="E409" s="38"/>
      <c r="F409" s="42">
        <f t="shared" si="27"/>
        <v>1.709376439567149E-3</v>
      </c>
      <c r="G409" s="38">
        <f t="shared" si="28"/>
        <v>526.05019773454239</v>
      </c>
      <c r="K409" s="49"/>
    </row>
    <row r="410" spans="1:11" x14ac:dyDescent="0.35">
      <c r="A410" s="37">
        <v>20120</v>
      </c>
      <c r="B410" s="38">
        <f t="shared" si="26"/>
        <v>3.26</v>
      </c>
      <c r="C410" s="38">
        <v>3.26</v>
      </c>
      <c r="D410" s="38"/>
      <c r="E410" s="38"/>
      <c r="F410" s="42">
        <f t="shared" si="27"/>
        <v>-1.2581067559299048E-2</v>
      </c>
      <c r="G410" s="38">
        <f t="shared" si="28"/>
        <v>519.43192465726156</v>
      </c>
      <c r="K410" s="49"/>
    </row>
    <row r="411" spans="1:11" x14ac:dyDescent="0.35">
      <c r="A411" s="37">
        <v>20148</v>
      </c>
      <c r="B411" s="38">
        <f t="shared" si="26"/>
        <v>3.98</v>
      </c>
      <c r="C411" s="38">
        <v>3.98</v>
      </c>
      <c r="D411" s="38"/>
      <c r="E411" s="38"/>
      <c r="F411" s="42">
        <f t="shared" si="27"/>
        <v>-5.5804078457451313E-2</v>
      </c>
      <c r="G411" s="38">
        <f t="shared" si="28"/>
        <v>490.44550478038281</v>
      </c>
      <c r="K411" s="49"/>
    </row>
    <row r="412" spans="1:11" x14ac:dyDescent="0.35">
      <c r="A412" s="37">
        <v>20179</v>
      </c>
      <c r="B412" s="38">
        <f t="shared" si="26"/>
        <v>3.97</v>
      </c>
      <c r="C412" s="38">
        <v>3.97</v>
      </c>
      <c r="D412" s="38"/>
      <c r="E412" s="38"/>
      <c r="F412" s="42">
        <f t="shared" si="27"/>
        <v>4.1298443884425816E-3</v>
      </c>
      <c r="G412" s="38">
        <f t="shared" si="28"/>
        <v>492.47096839613693</v>
      </c>
      <c r="K412" s="49"/>
    </row>
    <row r="413" spans="1:11" x14ac:dyDescent="0.35">
      <c r="A413" s="37">
        <v>20209</v>
      </c>
      <c r="B413" s="38">
        <f t="shared" si="26"/>
        <v>4</v>
      </c>
      <c r="C413" s="38">
        <v>4</v>
      </c>
      <c r="D413" s="38"/>
      <c r="E413" s="38"/>
      <c r="F413" s="42">
        <f t="shared" si="27"/>
        <v>8.7230410228542445E-4</v>
      </c>
      <c r="G413" s="38">
        <f t="shared" si="28"/>
        <v>492.90055284212531</v>
      </c>
      <c r="K413" s="49"/>
    </row>
    <row r="414" spans="1:11" x14ac:dyDescent="0.35">
      <c r="A414" s="37">
        <v>20240</v>
      </c>
      <c r="B414" s="38">
        <f t="shared" si="26"/>
        <v>4.0599999999999996</v>
      </c>
      <c r="C414" s="38">
        <v>4.0599999999999996</v>
      </c>
      <c r="D414" s="38"/>
      <c r="E414" s="38"/>
      <c r="F414" s="42">
        <f t="shared" si="27"/>
        <v>-1.5247528775071619E-3</v>
      </c>
      <c r="G414" s="38">
        <f t="shared" si="28"/>
        <v>492.14900130585437</v>
      </c>
      <c r="K414" s="49"/>
    </row>
    <row r="415" spans="1:11" x14ac:dyDescent="0.35">
      <c r="A415" s="37">
        <v>20270</v>
      </c>
      <c r="B415" s="38">
        <f t="shared" si="26"/>
        <v>4.1900000000000004</v>
      </c>
      <c r="C415" s="38">
        <v>4.1900000000000004</v>
      </c>
      <c r="D415" s="38"/>
      <c r="E415" s="38"/>
      <c r="F415" s="42">
        <f t="shared" si="27"/>
        <v>-7.0773565417274363E-3</v>
      </c>
      <c r="G415" s="38">
        <f t="shared" si="28"/>
        <v>488.66588735195774</v>
      </c>
      <c r="K415" s="49"/>
    </row>
    <row r="416" spans="1:11" x14ac:dyDescent="0.35">
      <c r="A416" s="37">
        <v>20301</v>
      </c>
      <c r="B416" s="38">
        <f t="shared" si="26"/>
        <v>4</v>
      </c>
      <c r="C416" s="38">
        <v>4</v>
      </c>
      <c r="D416" s="38"/>
      <c r="E416" s="38"/>
      <c r="F416" s="42">
        <f t="shared" si="27"/>
        <v>1.8919851796637129E-2</v>
      </c>
      <c r="G416" s="38">
        <f t="shared" si="28"/>
        <v>497.91137351872896</v>
      </c>
      <c r="K416" s="49"/>
    </row>
    <row r="417" spans="1:11" x14ac:dyDescent="0.35">
      <c r="A417" s="37">
        <v>20332</v>
      </c>
      <c r="B417" s="38">
        <f t="shared" si="26"/>
        <v>4.29</v>
      </c>
      <c r="C417" s="38">
        <v>4.29</v>
      </c>
      <c r="D417" s="38"/>
      <c r="E417" s="38"/>
      <c r="F417" s="42">
        <f t="shared" si="27"/>
        <v>-1.9891115402906077E-2</v>
      </c>
      <c r="G417" s="38">
        <f t="shared" si="28"/>
        <v>488.00736092764845</v>
      </c>
      <c r="K417" s="49"/>
    </row>
    <row r="418" spans="1:11" x14ac:dyDescent="0.35">
      <c r="A418" s="37">
        <v>20362</v>
      </c>
      <c r="B418" s="38">
        <f t="shared" si="26"/>
        <v>4.3099999999999996</v>
      </c>
      <c r="C418" s="38">
        <v>4.3099999999999996</v>
      </c>
      <c r="D418" s="38"/>
      <c r="E418" s="38"/>
      <c r="F418" s="42">
        <f t="shared" si="27"/>
        <v>1.9748377275167258E-3</v>
      </c>
      <c r="G418" s="38">
        <f t="shared" si="28"/>
        <v>488.97109627531427</v>
      </c>
      <c r="K418" s="49"/>
    </row>
    <row r="419" spans="1:11" x14ac:dyDescent="0.35">
      <c r="A419" s="37">
        <v>20393</v>
      </c>
      <c r="B419" s="38">
        <f t="shared" si="26"/>
        <v>4.07</v>
      </c>
      <c r="C419" s="38">
        <v>4.07</v>
      </c>
      <c r="D419" s="38"/>
      <c r="E419" s="38"/>
      <c r="F419" s="42">
        <f t="shared" si="27"/>
        <v>2.3014719162298254E-2</v>
      </c>
      <c r="G419" s="38">
        <f t="shared" si="28"/>
        <v>500.2246287345717</v>
      </c>
      <c r="K419" s="49"/>
    </row>
    <row r="420" spans="1:11" x14ac:dyDescent="0.35">
      <c r="A420" s="37">
        <v>20423</v>
      </c>
      <c r="B420" s="38">
        <f t="shared" si="26"/>
        <v>4.0599999999999996</v>
      </c>
      <c r="C420" s="38">
        <v>4.0599999999999996</v>
      </c>
      <c r="D420" s="38"/>
      <c r="E420" s="38"/>
      <c r="F420" s="42">
        <f t="shared" si="27"/>
        <v>4.2013477018067865E-3</v>
      </c>
      <c r="G420" s="38">
        <f t="shared" si="28"/>
        <v>502.32624632889286</v>
      </c>
      <c r="K420" s="49"/>
    </row>
    <row r="421" spans="1:11" x14ac:dyDescent="0.35">
      <c r="A421" s="37">
        <v>20454</v>
      </c>
      <c r="B421" s="38">
        <f t="shared" si="26"/>
        <v>4.46</v>
      </c>
      <c r="C421" s="38">
        <v>4.46</v>
      </c>
      <c r="D421" s="38"/>
      <c r="E421" s="38"/>
      <c r="F421" s="42">
        <f t="shared" si="27"/>
        <v>-2.8392665946659196E-2</v>
      </c>
      <c r="G421" s="38">
        <f t="shared" si="28"/>
        <v>488.06386502063737</v>
      </c>
      <c r="K421" s="49"/>
    </row>
    <row r="422" spans="1:11" x14ac:dyDescent="0.35">
      <c r="A422" s="37">
        <v>20485</v>
      </c>
      <c r="B422" s="38">
        <f t="shared" si="26"/>
        <v>4.3600000000000003</v>
      </c>
      <c r="C422" s="38">
        <v>4.3600000000000003</v>
      </c>
      <c r="D422" s="38"/>
      <c r="E422" s="38"/>
      <c r="F422" s="42">
        <f t="shared" si="27"/>
        <v>1.169847573201984E-2</v>
      </c>
      <c r="G422" s="38">
        <f t="shared" si="28"/>
        <v>493.77346830125708</v>
      </c>
      <c r="K422" s="49"/>
    </row>
    <row r="423" spans="1:11" x14ac:dyDescent="0.35">
      <c r="A423" s="37">
        <v>20514</v>
      </c>
      <c r="B423" s="38">
        <f t="shared" si="26"/>
        <v>4.28</v>
      </c>
      <c r="C423" s="38">
        <v>4.28</v>
      </c>
      <c r="D423" s="38"/>
      <c r="E423" s="38"/>
      <c r="F423" s="42">
        <f t="shared" si="27"/>
        <v>1.004312865382513E-2</v>
      </c>
      <c r="G423" s="38">
        <f t="shared" si="28"/>
        <v>498.73249876925206</v>
      </c>
      <c r="K423" s="49"/>
    </row>
    <row r="424" spans="1:11" x14ac:dyDescent="0.35">
      <c r="A424" s="37">
        <v>20545</v>
      </c>
      <c r="B424" s="38">
        <f t="shared" si="26"/>
        <v>4.3</v>
      </c>
      <c r="C424" s="38">
        <v>4.3</v>
      </c>
      <c r="D424" s="38"/>
      <c r="E424" s="38"/>
      <c r="F424" s="42">
        <f t="shared" si="27"/>
        <v>1.9657427326624276E-3</v>
      </c>
      <c r="G424" s="38">
        <f t="shared" si="28"/>
        <v>499.71287855425032</v>
      </c>
      <c r="K424" s="49"/>
    </row>
    <row r="425" spans="1:11" x14ac:dyDescent="0.35">
      <c r="A425" s="37">
        <v>20575</v>
      </c>
      <c r="B425" s="38">
        <f t="shared" si="26"/>
        <v>4.47</v>
      </c>
      <c r="C425" s="38">
        <v>4.47</v>
      </c>
      <c r="D425" s="38"/>
      <c r="E425" s="38"/>
      <c r="F425" s="42">
        <f t="shared" si="27"/>
        <v>-9.9150630361310374E-3</v>
      </c>
      <c r="G425" s="38">
        <f t="shared" si="28"/>
        <v>494.75819386341846</v>
      </c>
      <c r="K425" s="49"/>
    </row>
    <row r="426" spans="1:11" x14ac:dyDescent="0.35">
      <c r="A426" s="37">
        <v>20606</v>
      </c>
      <c r="B426" s="38">
        <f t="shared" si="26"/>
        <v>4.54</v>
      </c>
      <c r="C426" s="38">
        <v>4.54</v>
      </c>
      <c r="D426" s="38"/>
      <c r="E426" s="38"/>
      <c r="F426" s="42">
        <f t="shared" si="27"/>
        <v>-1.8147571485953372E-3</v>
      </c>
      <c r="G426" s="38">
        <f t="shared" si="28"/>
        <v>493.86032789427867</v>
      </c>
      <c r="K426" s="49"/>
    </row>
    <row r="427" spans="1:11" x14ac:dyDescent="0.35">
      <c r="A427" s="37">
        <v>20636</v>
      </c>
      <c r="B427" s="38">
        <f t="shared" si="26"/>
        <v>4.63</v>
      </c>
      <c r="C427" s="38">
        <v>4.63</v>
      </c>
      <c r="D427" s="38"/>
      <c r="E427" s="38"/>
      <c r="F427" s="42">
        <f t="shared" si="27"/>
        <v>-3.3089516703543038E-3</v>
      </c>
      <c r="G427" s="38">
        <f t="shared" si="28"/>
        <v>492.2261679373712</v>
      </c>
      <c r="K427" s="49"/>
    </row>
    <row r="428" spans="1:11" x14ac:dyDescent="0.35">
      <c r="A428" s="37">
        <v>20667</v>
      </c>
      <c r="B428" s="38">
        <f t="shared" si="26"/>
        <v>4.6100000000000003</v>
      </c>
      <c r="C428" s="38">
        <v>4.6100000000000003</v>
      </c>
      <c r="D428" s="38"/>
      <c r="E428" s="38"/>
      <c r="F428" s="42">
        <f t="shared" si="27"/>
        <v>5.4358874012750222E-3</v>
      </c>
      <c r="G428" s="38">
        <f t="shared" si="28"/>
        <v>494.90185396223984</v>
      </c>
      <c r="K428" s="49"/>
    </row>
    <row r="429" spans="1:11" x14ac:dyDescent="0.35">
      <c r="A429" s="37">
        <v>20698</v>
      </c>
      <c r="B429" s="38">
        <f t="shared" si="26"/>
        <v>4.49</v>
      </c>
      <c r="C429" s="38">
        <v>4.49</v>
      </c>
      <c r="D429" s="38"/>
      <c r="E429" s="38"/>
      <c r="F429" s="42">
        <f t="shared" si="27"/>
        <v>1.3360915771995753E-2</v>
      </c>
      <c r="G429" s="38">
        <f t="shared" si="28"/>
        <v>501.51419594843389</v>
      </c>
      <c r="K429" s="49"/>
    </row>
    <row r="430" spans="1:11" x14ac:dyDescent="0.35">
      <c r="A430" s="37">
        <v>20728</v>
      </c>
      <c r="B430" s="38">
        <f t="shared" si="26"/>
        <v>4.46</v>
      </c>
      <c r="C430" s="38">
        <v>4.46</v>
      </c>
      <c r="D430" s="38"/>
      <c r="E430" s="38"/>
      <c r="F430" s="42">
        <f t="shared" si="27"/>
        <v>6.1248666126662264E-3</v>
      </c>
      <c r="G430" s="38">
        <f t="shared" si="28"/>
        <v>504.58590350297663</v>
      </c>
      <c r="K430" s="49"/>
    </row>
    <row r="431" spans="1:11" x14ac:dyDescent="0.35">
      <c r="A431" s="37">
        <v>20759</v>
      </c>
      <c r="B431" s="38">
        <f t="shared" si="26"/>
        <v>4.53</v>
      </c>
      <c r="C431" s="38">
        <v>4.53</v>
      </c>
      <c r="D431" s="38"/>
      <c r="E431" s="38"/>
      <c r="F431" s="42">
        <f t="shared" si="27"/>
        <v>-1.825714510586586E-3</v>
      </c>
      <c r="G431" s="38">
        <f t="shared" si="28"/>
        <v>503.66467369711381</v>
      </c>
      <c r="K431" s="49"/>
    </row>
    <row r="432" spans="1:11" x14ac:dyDescent="0.35">
      <c r="A432" s="37">
        <v>20789</v>
      </c>
      <c r="B432" s="38">
        <f t="shared" si="26"/>
        <v>4.5599999999999996</v>
      </c>
      <c r="C432" s="38">
        <v>4.5599999999999996</v>
      </c>
      <c r="D432" s="38"/>
      <c r="E432" s="38"/>
      <c r="F432" s="42">
        <f t="shared" si="27"/>
        <v>1.403065219932192E-3</v>
      </c>
      <c r="G432" s="38">
        <f t="shared" si="28"/>
        <v>504.3713480832867</v>
      </c>
      <c r="K432" s="49"/>
    </row>
    <row r="433" spans="1:11" x14ac:dyDescent="0.35">
      <c r="A433" s="37">
        <v>20820</v>
      </c>
      <c r="B433" s="38">
        <f t="shared" si="26"/>
        <v>4.49</v>
      </c>
      <c r="C433" s="38">
        <v>4.49</v>
      </c>
      <c r="D433" s="38"/>
      <c r="E433" s="38"/>
      <c r="F433" s="42">
        <f t="shared" si="27"/>
        <v>9.352895311441874E-3</v>
      </c>
      <c r="G433" s="38">
        <f t="shared" si="28"/>
        <v>509.08868050000052</v>
      </c>
      <c r="K433" s="49"/>
    </row>
    <row r="434" spans="1:11" x14ac:dyDescent="0.35">
      <c r="A434" s="37">
        <v>20851</v>
      </c>
      <c r="B434" s="38">
        <f t="shared" si="26"/>
        <v>4.43</v>
      </c>
      <c r="C434" s="38">
        <v>4.43</v>
      </c>
      <c r="D434" s="38"/>
      <c r="E434" s="38"/>
      <c r="F434" s="42">
        <f t="shared" si="27"/>
        <v>8.5148558673015205E-3</v>
      </c>
      <c r="G434" s="38">
        <f t="shared" si="28"/>
        <v>513.42349723813277</v>
      </c>
      <c r="K434" s="49"/>
    </row>
    <row r="435" spans="1:11" x14ac:dyDescent="0.35">
      <c r="A435" s="37">
        <v>20879</v>
      </c>
      <c r="B435" s="38">
        <f t="shared" si="26"/>
        <v>4.45</v>
      </c>
      <c r="C435" s="38">
        <v>4.45</v>
      </c>
      <c r="D435" s="38"/>
      <c r="E435" s="38"/>
      <c r="F435" s="42">
        <f t="shared" si="27"/>
        <v>2.1021128529877986E-3</v>
      </c>
      <c r="G435" s="38">
        <f t="shared" si="28"/>
        <v>514.50277137070304</v>
      </c>
      <c r="K435" s="49"/>
    </row>
    <row r="436" spans="1:11" x14ac:dyDescent="0.35">
      <c r="A436" s="37">
        <v>20910</v>
      </c>
      <c r="B436" s="38">
        <f t="shared" si="26"/>
        <v>4.45</v>
      </c>
      <c r="C436" s="38">
        <v>4.45</v>
      </c>
      <c r="D436" s="38"/>
      <c r="E436" s="38"/>
      <c r="F436" s="42">
        <f t="shared" si="27"/>
        <v>3.7083333333333334E-3</v>
      </c>
      <c r="G436" s="38">
        <f t="shared" si="28"/>
        <v>516.41071914786949</v>
      </c>
      <c r="K436" s="49"/>
    </row>
    <row r="437" spans="1:11" x14ac:dyDescent="0.35">
      <c r="A437" s="37">
        <v>20940</v>
      </c>
      <c r="B437" s="38">
        <f t="shared" si="26"/>
        <v>4.4800000000000004</v>
      </c>
      <c r="C437" s="38">
        <v>4.4800000000000004</v>
      </c>
      <c r="D437" s="38"/>
      <c r="E437" s="38"/>
      <c r="F437" s="42">
        <f t="shared" si="27"/>
        <v>1.3273926087914644E-3</v>
      </c>
      <c r="G437" s="38">
        <f t="shared" si="28"/>
        <v>517.09619891956709</v>
      </c>
      <c r="K437" s="49"/>
    </row>
    <row r="438" spans="1:11" x14ac:dyDescent="0.35">
      <c r="A438" s="37">
        <v>20971</v>
      </c>
      <c r="B438" s="38">
        <f t="shared" si="26"/>
        <v>4.47</v>
      </c>
      <c r="C438" s="38">
        <v>4.47</v>
      </c>
      <c r="D438" s="38"/>
      <c r="E438" s="38"/>
      <c r="F438" s="42">
        <f t="shared" si="27"/>
        <v>4.5273566491843224E-3</v>
      </c>
      <c r="G438" s="38">
        <f t="shared" si="28"/>
        <v>519.43727783401357</v>
      </c>
      <c r="K438" s="49"/>
    </row>
    <row r="439" spans="1:11" x14ac:dyDescent="0.35">
      <c r="A439" s="37">
        <v>21001</v>
      </c>
      <c r="B439" s="38">
        <f t="shared" si="26"/>
        <v>4.49</v>
      </c>
      <c r="C439" s="38">
        <v>4.49</v>
      </c>
      <c r="D439" s="38"/>
      <c r="E439" s="38"/>
      <c r="F439" s="42">
        <f t="shared" si="27"/>
        <v>2.1384584824451149E-3</v>
      </c>
      <c r="G439" s="38">
        <f t="shared" si="28"/>
        <v>520.54807288689585</v>
      </c>
      <c r="K439" s="49"/>
    </row>
    <row r="440" spans="1:11" x14ac:dyDescent="0.35">
      <c r="A440" s="37">
        <v>21032</v>
      </c>
      <c r="B440" s="38">
        <f t="shared" si="26"/>
        <v>4.7699999999999996</v>
      </c>
      <c r="C440" s="38">
        <v>4.7699999999999996</v>
      </c>
      <c r="D440" s="38"/>
      <c r="E440" s="38"/>
      <c r="F440" s="42">
        <f t="shared" si="27"/>
        <v>-1.8177925530096315E-2</v>
      </c>
      <c r="G440" s="38">
        <f t="shared" si="28"/>
        <v>511.08558878312272</v>
      </c>
      <c r="K440" s="49"/>
    </row>
    <row r="441" spans="1:11" x14ac:dyDescent="0.35">
      <c r="A441" s="37">
        <v>21063</v>
      </c>
      <c r="B441" s="38">
        <f t="shared" si="26"/>
        <v>4.99</v>
      </c>
      <c r="C441" s="38">
        <v>4.99</v>
      </c>
      <c r="D441" s="38"/>
      <c r="E441" s="38"/>
      <c r="F441" s="42">
        <f t="shared" si="27"/>
        <v>-1.3070335048144761E-2</v>
      </c>
      <c r="G441" s="38">
        <f t="shared" si="28"/>
        <v>504.40552889944894</v>
      </c>
      <c r="K441" s="49"/>
    </row>
    <row r="442" spans="1:11" x14ac:dyDescent="0.35">
      <c r="A442" s="37">
        <v>21093</v>
      </c>
      <c r="B442" s="38">
        <f t="shared" si="26"/>
        <v>5</v>
      </c>
      <c r="C442" s="38">
        <v>5</v>
      </c>
      <c r="D442" s="38"/>
      <c r="E442" s="38"/>
      <c r="F442" s="42">
        <f t="shared" si="27"/>
        <v>3.3839086306094029E-3</v>
      </c>
      <c r="G442" s="38">
        <f t="shared" si="28"/>
        <v>506.11239112201883</v>
      </c>
      <c r="K442" s="49"/>
    </row>
    <row r="443" spans="1:11" x14ac:dyDescent="0.35">
      <c r="A443" s="37">
        <v>21124</v>
      </c>
      <c r="B443" s="38">
        <f t="shared" si="26"/>
        <v>4.84</v>
      </c>
      <c r="C443" s="38">
        <v>4.84</v>
      </c>
      <c r="D443" s="38"/>
      <c r="E443" s="38"/>
      <c r="F443" s="42">
        <f t="shared" si="27"/>
        <v>1.6650932381619091E-2</v>
      </c>
      <c r="G443" s="38">
        <f t="shared" si="28"/>
        <v>514.53963432409114</v>
      </c>
      <c r="K443" s="49"/>
    </row>
    <row r="444" spans="1:11" x14ac:dyDescent="0.35">
      <c r="A444" s="37">
        <v>21154</v>
      </c>
      <c r="B444" s="38">
        <f t="shared" si="26"/>
        <v>4.8600000000000003</v>
      </c>
      <c r="C444" s="38">
        <v>4.8600000000000003</v>
      </c>
      <c r="D444" s="38"/>
      <c r="E444" s="38"/>
      <c r="F444" s="42">
        <f t="shared" si="27"/>
        <v>2.4742675824709348E-3</v>
      </c>
      <c r="G444" s="38">
        <f t="shared" si="28"/>
        <v>515.81274306119565</v>
      </c>
      <c r="K444" s="49"/>
    </row>
    <row r="445" spans="1:11" x14ac:dyDescent="0.35">
      <c r="A445" s="37">
        <v>21185</v>
      </c>
      <c r="B445" s="38">
        <f t="shared" si="26"/>
        <v>4.87</v>
      </c>
      <c r="C445" s="38">
        <v>4.87</v>
      </c>
      <c r="D445" s="38"/>
      <c r="E445" s="38"/>
      <c r="F445" s="42">
        <f t="shared" si="27"/>
        <v>3.2708336147965226E-3</v>
      </c>
      <c r="G445" s="38">
        <f t="shared" si="28"/>
        <v>517.49988072014071</v>
      </c>
      <c r="K445" s="49"/>
    </row>
    <row r="446" spans="1:11" x14ac:dyDescent="0.35">
      <c r="A446" s="37">
        <v>21216</v>
      </c>
      <c r="B446" s="38">
        <f t="shared" si="26"/>
        <v>4.84</v>
      </c>
      <c r="C446" s="38">
        <v>4.84</v>
      </c>
      <c r="D446" s="38"/>
      <c r="E446" s="38"/>
      <c r="F446" s="42">
        <f t="shared" si="27"/>
        <v>6.399133154886996E-3</v>
      </c>
      <c r="G446" s="38">
        <f t="shared" si="28"/>
        <v>520.81143136450703</v>
      </c>
      <c r="K446" s="49"/>
    </row>
    <row r="447" spans="1:11" x14ac:dyDescent="0.35">
      <c r="A447" s="37">
        <v>21244</v>
      </c>
      <c r="B447" s="38">
        <f t="shared" si="26"/>
        <v>4.93</v>
      </c>
      <c r="C447" s="38">
        <v>4.93</v>
      </c>
      <c r="D447" s="38"/>
      <c r="E447" s="38"/>
      <c r="F447" s="42">
        <f t="shared" si="27"/>
        <v>-2.9594208772545372E-3</v>
      </c>
      <c r="G447" s="38">
        <f t="shared" si="28"/>
        <v>519.27013114141414</v>
      </c>
      <c r="K447" s="49"/>
    </row>
    <row r="448" spans="1:11" x14ac:dyDescent="0.35">
      <c r="A448" s="37">
        <v>21275</v>
      </c>
      <c r="B448" s="38">
        <f t="shared" si="26"/>
        <v>5.01</v>
      </c>
      <c r="C448" s="38">
        <v>5.01</v>
      </c>
      <c r="D448" s="38"/>
      <c r="E448" s="38"/>
      <c r="F448" s="42">
        <f t="shared" si="27"/>
        <v>-2.0841602365530487E-3</v>
      </c>
      <c r="G448" s="38">
        <f t="shared" si="28"/>
        <v>518.18788898205958</v>
      </c>
      <c r="K448" s="49"/>
    </row>
    <row r="449" spans="1:11" x14ac:dyDescent="0.35">
      <c r="A449" s="37">
        <v>21305</v>
      </c>
      <c r="B449" s="38">
        <f t="shared" si="26"/>
        <v>4.8499999999999996</v>
      </c>
      <c r="C449" s="38">
        <v>4.8499999999999996</v>
      </c>
      <c r="D449" s="38"/>
      <c r="E449" s="38"/>
      <c r="F449" s="42">
        <f t="shared" si="27"/>
        <v>1.6653393856374391E-2</v>
      </c>
      <c r="G449" s="38">
        <f t="shared" si="28"/>
        <v>526.81747598888103</v>
      </c>
      <c r="K449" s="49"/>
    </row>
    <row r="450" spans="1:11" x14ac:dyDescent="0.35">
      <c r="A450" s="37">
        <v>21336</v>
      </c>
      <c r="B450" s="38">
        <f t="shared" ref="B450:B513" si="29">C450</f>
        <v>4.76</v>
      </c>
      <c r="C450" s="38">
        <v>4.76</v>
      </c>
      <c r="D450" s="38"/>
      <c r="E450" s="38"/>
      <c r="F450" s="42">
        <f t="shared" si="27"/>
        <v>1.1090570900627428E-2</v>
      </c>
      <c r="G450" s="38">
        <f t="shared" si="28"/>
        <v>532.66018255802533</v>
      </c>
      <c r="K450" s="49"/>
    </row>
    <row r="451" spans="1:11" x14ac:dyDescent="0.35">
      <c r="A451" s="37">
        <v>21366</v>
      </c>
      <c r="B451" s="38">
        <f t="shared" si="29"/>
        <v>4.74</v>
      </c>
      <c r="C451" s="38">
        <v>4.74</v>
      </c>
      <c r="D451" s="38"/>
      <c r="E451" s="38"/>
      <c r="F451" s="42">
        <f t="shared" ref="F451:F514" si="30">B450/1200+((B450/B451)*(1-(1+B451/200)^(-2*(10-(1/12))))+(1+B451/200)^(-2*(10-(1/12)))-1)</f>
        <v>5.5345673570681353E-3</v>
      </c>
      <c r="G451" s="38">
        <f t="shared" ref="G451:G514" si="31">G450*(1+F451)</f>
        <v>535.60822621682098</v>
      </c>
      <c r="K451" s="49"/>
    </row>
    <row r="452" spans="1:11" x14ac:dyDescent="0.35">
      <c r="A452" s="37">
        <v>21397</v>
      </c>
      <c r="B452" s="38">
        <f t="shared" si="29"/>
        <v>4.8600000000000003</v>
      </c>
      <c r="C452" s="38">
        <v>4.8600000000000003</v>
      </c>
      <c r="D452" s="38"/>
      <c r="E452" s="38"/>
      <c r="F452" s="42">
        <f t="shared" si="30"/>
        <v>-5.4043945051745011E-3</v>
      </c>
      <c r="G452" s="38">
        <f t="shared" si="31"/>
        <v>532.71358806212857</v>
      </c>
      <c r="K452" s="49"/>
    </row>
    <row r="453" spans="1:11" x14ac:dyDescent="0.35">
      <c r="A453" s="37">
        <v>21428</v>
      </c>
      <c r="B453" s="38">
        <f t="shared" si="29"/>
        <v>4.97</v>
      </c>
      <c r="C453" s="38">
        <v>4.97</v>
      </c>
      <c r="D453" s="38"/>
      <c r="E453" s="38"/>
      <c r="F453" s="42">
        <f t="shared" si="30"/>
        <v>-4.4806672893891149E-3</v>
      </c>
      <c r="G453" s="38">
        <f t="shared" si="31"/>
        <v>530.32667571348543</v>
      </c>
      <c r="K453" s="49"/>
    </row>
    <row r="454" spans="1:11" x14ac:dyDescent="0.35">
      <c r="A454" s="37">
        <v>21458</v>
      </c>
      <c r="B454" s="38">
        <f t="shared" si="29"/>
        <v>4.8899999999999997</v>
      </c>
      <c r="C454" s="38">
        <v>4.8899999999999997</v>
      </c>
      <c r="D454" s="38"/>
      <c r="E454" s="38"/>
      <c r="F454" s="42">
        <f t="shared" si="30"/>
        <v>1.0369139906863457E-2</v>
      </c>
      <c r="G454" s="38">
        <f t="shared" si="31"/>
        <v>535.82570721030038</v>
      </c>
      <c r="K454" s="49"/>
    </row>
    <row r="455" spans="1:11" x14ac:dyDescent="0.35">
      <c r="A455" s="37">
        <v>21489</v>
      </c>
      <c r="B455" s="38">
        <f t="shared" si="29"/>
        <v>4.78</v>
      </c>
      <c r="C455" s="38">
        <v>4.78</v>
      </c>
      <c r="D455" s="38"/>
      <c r="E455" s="38"/>
      <c r="F455" s="42">
        <f t="shared" si="30"/>
        <v>1.2682212103289184E-2</v>
      </c>
      <c r="G455" s="38">
        <f t="shared" si="31"/>
        <v>542.62116247953634</v>
      </c>
      <c r="K455" s="49"/>
    </row>
    <row r="456" spans="1:11" x14ac:dyDescent="0.35">
      <c r="A456" s="37">
        <v>21519</v>
      </c>
      <c r="B456" s="38">
        <f t="shared" si="29"/>
        <v>4.75</v>
      </c>
      <c r="C456" s="38">
        <v>4.75</v>
      </c>
      <c r="D456" s="38"/>
      <c r="E456" s="38"/>
      <c r="F456" s="42">
        <f t="shared" si="30"/>
        <v>6.3340758445254945E-3</v>
      </c>
      <c r="G456" s="38">
        <f t="shared" si="31"/>
        <v>546.05816607752627</v>
      </c>
      <c r="K456" s="49"/>
    </row>
    <row r="457" spans="1:11" x14ac:dyDescent="0.35">
      <c r="A457" s="37">
        <v>21550</v>
      </c>
      <c r="B457" s="38">
        <f t="shared" si="29"/>
        <v>4.7300000000000004</v>
      </c>
      <c r="C457" s="38">
        <v>4.7300000000000004</v>
      </c>
      <c r="D457" s="38"/>
      <c r="E457" s="38"/>
      <c r="F457" s="42">
        <f t="shared" si="30"/>
        <v>5.5269735456687152E-3</v>
      </c>
      <c r="G457" s="38">
        <f t="shared" si="31"/>
        <v>549.07621511583307</v>
      </c>
      <c r="K457" s="49"/>
    </row>
    <row r="458" spans="1:11" x14ac:dyDescent="0.35">
      <c r="A458" s="37">
        <v>21581</v>
      </c>
      <c r="B458" s="38">
        <f t="shared" si="29"/>
        <v>4.76</v>
      </c>
      <c r="C458" s="38">
        <v>4.76</v>
      </c>
      <c r="D458" s="38"/>
      <c r="E458" s="38"/>
      <c r="F458" s="42">
        <f t="shared" si="30"/>
        <v>1.5920319220130057E-3</v>
      </c>
      <c r="G458" s="38">
        <f t="shared" si="31"/>
        <v>549.95036197791558</v>
      </c>
      <c r="K458" s="49"/>
    </row>
    <row r="459" spans="1:11" x14ac:dyDescent="0.35">
      <c r="A459" s="37">
        <v>21609</v>
      </c>
      <c r="B459" s="38">
        <f t="shared" si="29"/>
        <v>4.7300000000000004</v>
      </c>
      <c r="C459" s="38">
        <v>4.7300000000000004</v>
      </c>
      <c r="D459" s="38"/>
      <c r="E459" s="38"/>
      <c r="F459" s="42">
        <f t="shared" si="30"/>
        <v>6.3196269851697384E-3</v>
      </c>
      <c r="G459" s="38">
        <f t="shared" si="31"/>
        <v>553.42584312597512</v>
      </c>
      <c r="K459" s="49"/>
    </row>
    <row r="460" spans="1:11" x14ac:dyDescent="0.35">
      <c r="A460" s="37">
        <v>21640</v>
      </c>
      <c r="B460" s="38">
        <f t="shared" si="29"/>
        <v>4.72</v>
      </c>
      <c r="C460" s="38">
        <v>4.72</v>
      </c>
      <c r="D460" s="38"/>
      <c r="E460" s="38"/>
      <c r="F460" s="42">
        <f t="shared" si="30"/>
        <v>4.7263567868384608E-3</v>
      </c>
      <c r="G460" s="38">
        <f t="shared" si="31"/>
        <v>556.0415311156454</v>
      </c>
      <c r="K460" s="49"/>
    </row>
    <row r="461" spans="1:11" x14ac:dyDescent="0.35">
      <c r="A461" s="37">
        <v>21670</v>
      </c>
      <c r="B461" s="38">
        <f t="shared" si="29"/>
        <v>4.7</v>
      </c>
      <c r="C461" s="38">
        <v>4.7</v>
      </c>
      <c r="D461" s="38"/>
      <c r="E461" s="38"/>
      <c r="F461" s="42">
        <f t="shared" si="30"/>
        <v>5.5041951495704454E-3</v>
      </c>
      <c r="G461" s="38">
        <f t="shared" si="31"/>
        <v>559.10209221417188</v>
      </c>
      <c r="K461" s="49"/>
    </row>
    <row r="462" spans="1:11" x14ac:dyDescent="0.35">
      <c r="A462" s="37">
        <v>21701</v>
      </c>
      <c r="B462" s="38">
        <f t="shared" si="29"/>
        <v>4.6500000000000004</v>
      </c>
      <c r="C462" s="38">
        <v>4.6500000000000004</v>
      </c>
      <c r="D462" s="38"/>
      <c r="E462" s="38"/>
      <c r="F462" s="42">
        <f t="shared" si="30"/>
        <v>7.8531032698701958E-3</v>
      </c>
      <c r="G462" s="38">
        <f t="shared" si="31"/>
        <v>563.4927786827302</v>
      </c>
      <c r="K462" s="49"/>
    </row>
    <row r="463" spans="1:11" x14ac:dyDescent="0.35">
      <c r="A463" s="37">
        <v>21731</v>
      </c>
      <c r="B463" s="38">
        <f t="shared" si="29"/>
        <v>4.71</v>
      </c>
      <c r="C463" s="38">
        <v>4.71</v>
      </c>
      <c r="D463" s="38"/>
      <c r="E463" s="38"/>
      <c r="F463" s="42">
        <f t="shared" si="30"/>
        <v>-8.3536232451782459E-4</v>
      </c>
      <c r="G463" s="38">
        <f t="shared" si="31"/>
        <v>563.0220580452808</v>
      </c>
      <c r="K463" s="49"/>
    </row>
    <row r="464" spans="1:11" x14ac:dyDescent="0.35">
      <c r="A464" s="37">
        <v>21762</v>
      </c>
      <c r="B464" s="38">
        <f t="shared" si="29"/>
        <v>4.66</v>
      </c>
      <c r="C464" s="38">
        <v>4.66</v>
      </c>
      <c r="D464" s="38"/>
      <c r="E464" s="38"/>
      <c r="F464" s="42">
        <f t="shared" si="30"/>
        <v>7.8595776478674207E-3</v>
      </c>
      <c r="G464" s="38">
        <f t="shared" si="31"/>
        <v>567.44717362794972</v>
      </c>
      <c r="K464" s="49"/>
    </row>
    <row r="465" spans="1:11" x14ac:dyDescent="0.35">
      <c r="A465" s="37">
        <v>21793</v>
      </c>
      <c r="B465" s="38">
        <f t="shared" si="29"/>
        <v>4.66</v>
      </c>
      <c r="C465" s="38">
        <v>4.66</v>
      </c>
      <c r="D465" s="38"/>
      <c r="E465" s="38"/>
      <c r="F465" s="42">
        <f t="shared" si="30"/>
        <v>3.8833333333333333E-3</v>
      </c>
      <c r="G465" s="38">
        <f t="shared" si="31"/>
        <v>569.65076015220484</v>
      </c>
      <c r="K465" s="49"/>
    </row>
    <row r="466" spans="1:11" x14ac:dyDescent="0.35">
      <c r="A466" s="37">
        <v>21823</v>
      </c>
      <c r="B466" s="38">
        <f t="shared" si="29"/>
        <v>4.67</v>
      </c>
      <c r="C466" s="38">
        <v>4.67</v>
      </c>
      <c r="D466" s="38"/>
      <c r="E466" s="38"/>
      <c r="F466" s="42">
        <f t="shared" si="30"/>
        <v>3.0967893403378412E-3</v>
      </c>
      <c r="G466" s="38">
        <f t="shared" si="31"/>
        <v>571.41484855395947</v>
      </c>
      <c r="K466" s="49"/>
    </row>
    <row r="467" spans="1:11" x14ac:dyDescent="0.35">
      <c r="A467" s="37">
        <v>21854</v>
      </c>
      <c r="B467" s="38">
        <f t="shared" si="29"/>
        <v>4.62</v>
      </c>
      <c r="C467" s="38">
        <v>4.62</v>
      </c>
      <c r="D467" s="38"/>
      <c r="E467" s="38"/>
      <c r="F467" s="42">
        <f t="shared" si="30"/>
        <v>7.8336877809761906E-3</v>
      </c>
      <c r="G467" s="38">
        <f t="shared" si="31"/>
        <v>575.89113407094499</v>
      </c>
      <c r="K467" s="49"/>
    </row>
    <row r="468" spans="1:11" x14ac:dyDescent="0.35">
      <c r="A468" s="37">
        <v>21884</v>
      </c>
      <c r="B468" s="38">
        <f t="shared" si="29"/>
        <v>4.5999999999999996</v>
      </c>
      <c r="C468" s="38">
        <v>4.5999999999999996</v>
      </c>
      <c r="D468" s="38"/>
      <c r="E468" s="38"/>
      <c r="F468" s="42">
        <f t="shared" si="30"/>
        <v>5.4283002012246251E-3</v>
      </c>
      <c r="G468" s="38">
        <f t="shared" si="31"/>
        <v>579.01724402990567</v>
      </c>
      <c r="K468" s="49"/>
    </row>
    <row r="469" spans="1:11" x14ac:dyDescent="0.35">
      <c r="A469" s="37">
        <v>21915</v>
      </c>
      <c r="B469" s="38">
        <f t="shared" si="29"/>
        <v>4.6500000000000004</v>
      </c>
      <c r="C469" s="38">
        <v>4.6500000000000004</v>
      </c>
      <c r="D469" s="38"/>
      <c r="E469" s="38"/>
      <c r="F469" s="42">
        <f t="shared" si="30"/>
        <v>-1.0310326987030818E-4</v>
      </c>
      <c r="G469" s="38">
        <f t="shared" si="31"/>
        <v>578.9575454587349</v>
      </c>
      <c r="K469" s="49"/>
    </row>
    <row r="470" spans="1:11" x14ac:dyDescent="0.35">
      <c r="A470" s="37">
        <v>21946</v>
      </c>
      <c r="B470" s="38">
        <f t="shared" si="29"/>
        <v>4.6399999999999997</v>
      </c>
      <c r="C470" s="38">
        <v>4.6399999999999997</v>
      </c>
      <c r="D470" s="38"/>
      <c r="E470" s="38"/>
      <c r="F470" s="42">
        <f t="shared" si="30"/>
        <v>4.6626593664055686E-3</v>
      </c>
      <c r="G470" s="38">
        <f t="shared" si="31"/>
        <v>581.65702728081931</v>
      </c>
      <c r="K470" s="49"/>
    </row>
    <row r="471" spans="1:11" x14ac:dyDescent="0.35">
      <c r="A471" s="37">
        <v>21975</v>
      </c>
      <c r="B471" s="38">
        <f t="shared" si="29"/>
        <v>4.6399999999999997</v>
      </c>
      <c r="C471" s="38">
        <v>4.6399999999999997</v>
      </c>
      <c r="D471" s="38"/>
      <c r="E471" s="38"/>
      <c r="F471" s="42">
        <f t="shared" si="30"/>
        <v>3.8666666666666663E-3</v>
      </c>
      <c r="G471" s="38">
        <f t="shared" si="31"/>
        <v>583.90610111963849</v>
      </c>
      <c r="K471" s="49"/>
    </row>
    <row r="472" spans="1:11" x14ac:dyDescent="0.35">
      <c r="A472" s="37">
        <v>22006</v>
      </c>
      <c r="B472" s="38">
        <f t="shared" si="29"/>
        <v>4.63</v>
      </c>
      <c r="C472" s="38">
        <v>4.63</v>
      </c>
      <c r="D472" s="38"/>
      <c r="E472" s="38"/>
      <c r="F472" s="42">
        <f t="shared" si="30"/>
        <v>4.6546983337429713E-3</v>
      </c>
      <c r="G472" s="38">
        <f t="shared" si="31"/>
        <v>586.62400787558249</v>
      </c>
      <c r="K472" s="49"/>
    </row>
    <row r="473" spans="1:11" x14ac:dyDescent="0.35">
      <c r="A473" s="37">
        <v>22036</v>
      </c>
      <c r="B473" s="38">
        <f t="shared" si="29"/>
        <v>4.5999999999999996</v>
      </c>
      <c r="C473" s="38">
        <v>4.5999999999999996</v>
      </c>
      <c r="D473" s="38"/>
      <c r="E473" s="38"/>
      <c r="F473" s="42">
        <f t="shared" si="30"/>
        <v>6.2257836351700489E-3</v>
      </c>
      <c r="G473" s="38">
        <f t="shared" si="31"/>
        <v>590.27620202381217</v>
      </c>
      <c r="K473" s="49"/>
    </row>
    <row r="474" spans="1:11" x14ac:dyDescent="0.35">
      <c r="A474" s="37">
        <v>22067</v>
      </c>
      <c r="B474" s="38">
        <f t="shared" si="29"/>
        <v>4.5999999999999996</v>
      </c>
      <c r="C474" s="38">
        <v>4.5999999999999996</v>
      </c>
      <c r="D474" s="38"/>
      <c r="E474" s="38"/>
      <c r="F474" s="42">
        <f t="shared" si="30"/>
        <v>3.8333333333333331E-3</v>
      </c>
      <c r="G474" s="38">
        <f t="shared" si="31"/>
        <v>592.53892746490351</v>
      </c>
      <c r="K474" s="49"/>
    </row>
    <row r="475" spans="1:11" x14ac:dyDescent="0.35">
      <c r="A475" s="37">
        <v>22097</v>
      </c>
      <c r="B475" s="38">
        <f t="shared" si="29"/>
        <v>4.66</v>
      </c>
      <c r="C475" s="38">
        <v>4.66</v>
      </c>
      <c r="D475" s="38"/>
      <c r="E475" s="38"/>
      <c r="F475" s="42">
        <f t="shared" si="30"/>
        <v>-8.8815984410763873E-4</v>
      </c>
      <c r="G475" s="38">
        <f t="shared" si="31"/>
        <v>592.0126581834586</v>
      </c>
      <c r="K475" s="49"/>
    </row>
    <row r="476" spans="1:11" x14ac:dyDescent="0.35">
      <c r="A476" s="37">
        <v>22128</v>
      </c>
      <c r="B476" s="38">
        <f t="shared" si="29"/>
        <v>4.6399999999999997</v>
      </c>
      <c r="C476" s="38">
        <v>4.6399999999999997</v>
      </c>
      <c r="D476" s="38"/>
      <c r="E476" s="38"/>
      <c r="F476" s="42">
        <f t="shared" si="30"/>
        <v>5.4586520661444706E-3</v>
      </c>
      <c r="G476" s="38">
        <f t="shared" si="31"/>
        <v>595.24424930323539</v>
      </c>
      <c r="K476" s="49"/>
    </row>
    <row r="477" spans="1:11" x14ac:dyDescent="0.35">
      <c r="A477" s="37">
        <v>22159</v>
      </c>
      <c r="B477" s="38">
        <f t="shared" si="29"/>
        <v>4.71</v>
      </c>
      <c r="C477" s="38">
        <v>4.71</v>
      </c>
      <c r="D477" s="38"/>
      <c r="E477" s="38"/>
      <c r="F477" s="42">
        <f t="shared" si="30"/>
        <v>-1.6287560452708147E-3</v>
      </c>
      <c r="G477" s="38">
        <f t="shared" si="31"/>
        <v>594.27474163377008</v>
      </c>
      <c r="K477" s="49"/>
    </row>
    <row r="478" spans="1:11" x14ac:dyDescent="0.35">
      <c r="A478" s="37">
        <v>22189</v>
      </c>
      <c r="B478" s="38">
        <f t="shared" si="29"/>
        <v>4.6900000000000004</v>
      </c>
      <c r="C478" s="38">
        <v>4.6900000000000004</v>
      </c>
      <c r="D478" s="38"/>
      <c r="E478" s="38"/>
      <c r="F478" s="42">
        <f t="shared" si="30"/>
        <v>5.4966033649517677E-3</v>
      </c>
      <c r="G478" s="38">
        <f t="shared" si="31"/>
        <v>597.54123417834012</v>
      </c>
      <c r="K478" s="49"/>
    </row>
    <row r="479" spans="1:11" x14ac:dyDescent="0.35">
      <c r="A479" s="37">
        <v>22220</v>
      </c>
      <c r="B479" s="38">
        <f t="shared" si="29"/>
        <v>4.66</v>
      </c>
      <c r="C479" s="38">
        <v>4.66</v>
      </c>
      <c r="D479" s="38"/>
      <c r="E479" s="38"/>
      <c r="F479" s="42">
        <f t="shared" si="30"/>
        <v>6.2690799220538754E-3</v>
      </c>
      <c r="G479" s="38">
        <f t="shared" si="31"/>
        <v>601.28726793212684</v>
      </c>
      <c r="K479" s="49"/>
    </row>
    <row r="480" spans="1:11" x14ac:dyDescent="0.35">
      <c r="A480" s="37">
        <v>22250</v>
      </c>
      <c r="B480" s="38">
        <f t="shared" si="29"/>
        <v>4.72</v>
      </c>
      <c r="C480" s="38">
        <v>4.72</v>
      </c>
      <c r="D480" s="38"/>
      <c r="E480" s="38"/>
      <c r="F480" s="42">
        <f t="shared" si="30"/>
        <v>-8.2480738769676303E-4</v>
      </c>
      <c r="G480" s="38">
        <f t="shared" si="31"/>
        <v>600.79132175140842</v>
      </c>
      <c r="K480" s="49"/>
    </row>
    <row r="481" spans="1:11" x14ac:dyDescent="0.35">
      <c r="A481" s="37">
        <v>22281</v>
      </c>
      <c r="B481" s="38">
        <f t="shared" si="29"/>
        <v>4.68</v>
      </c>
      <c r="C481" s="38">
        <v>4.68</v>
      </c>
      <c r="D481" s="38"/>
      <c r="E481" s="38"/>
      <c r="F481" s="42">
        <f t="shared" si="30"/>
        <v>7.0780241761294492E-3</v>
      </c>
      <c r="G481" s="38">
        <f t="shared" si="31"/>
        <v>605.0437372515737</v>
      </c>
      <c r="K481" s="49"/>
    </row>
    <row r="482" spans="1:11" x14ac:dyDescent="0.35">
      <c r="A482" s="37">
        <v>22312</v>
      </c>
      <c r="B482" s="38">
        <f t="shared" si="29"/>
        <v>4.63</v>
      </c>
      <c r="C482" s="38">
        <v>4.63</v>
      </c>
      <c r="D482" s="38"/>
      <c r="E482" s="38"/>
      <c r="F482" s="42">
        <f t="shared" si="30"/>
        <v>7.840158335381972E-3</v>
      </c>
      <c r="G482" s="38">
        <f t="shared" si="31"/>
        <v>609.78737595145731</v>
      </c>
      <c r="K482" s="49"/>
    </row>
    <row r="483" spans="1:11" x14ac:dyDescent="0.35">
      <c r="A483" s="37">
        <v>22340</v>
      </c>
      <c r="B483" s="38">
        <f t="shared" si="29"/>
        <v>4.6100000000000003</v>
      </c>
      <c r="C483" s="38">
        <v>4.6100000000000003</v>
      </c>
      <c r="D483" s="38"/>
      <c r="E483" s="38"/>
      <c r="F483" s="42">
        <f t="shared" si="30"/>
        <v>5.4358874012750222E-3</v>
      </c>
      <c r="G483" s="38">
        <f t="shared" si="31"/>
        <v>613.10211146584834</v>
      </c>
      <c r="K483" s="49"/>
    </row>
    <row r="484" spans="1:11" x14ac:dyDescent="0.35">
      <c r="A484" s="37">
        <v>22371</v>
      </c>
      <c r="B484" s="38">
        <f t="shared" si="29"/>
        <v>4.63</v>
      </c>
      <c r="C484" s="38">
        <v>4.63</v>
      </c>
      <c r="D484" s="38"/>
      <c r="E484" s="38"/>
      <c r="F484" s="42">
        <f t="shared" si="30"/>
        <v>2.2656033325138339E-3</v>
      </c>
      <c r="G484" s="38">
        <f t="shared" si="31"/>
        <v>614.49115765275667</v>
      </c>
      <c r="K484" s="49"/>
    </row>
    <row r="485" spans="1:11" x14ac:dyDescent="0.35">
      <c r="A485" s="37">
        <v>22401</v>
      </c>
      <c r="B485" s="38">
        <f t="shared" si="29"/>
        <v>4.62</v>
      </c>
      <c r="C485" s="38">
        <v>4.62</v>
      </c>
      <c r="D485" s="38"/>
      <c r="E485" s="38"/>
      <c r="F485" s="42">
        <f t="shared" si="30"/>
        <v>4.6467375561951938E-3</v>
      </c>
      <c r="G485" s="38">
        <f t="shared" si="31"/>
        <v>617.34653679297162</v>
      </c>
      <c r="K485" s="49"/>
    </row>
    <row r="486" spans="1:11" x14ac:dyDescent="0.35">
      <c r="A486" s="37">
        <v>22432</v>
      </c>
      <c r="B486" s="38">
        <f t="shared" si="29"/>
        <v>4.76</v>
      </c>
      <c r="C486" s="38">
        <v>4.76</v>
      </c>
      <c r="D486" s="38"/>
      <c r="E486" s="38"/>
      <c r="F486" s="42">
        <f t="shared" si="30"/>
        <v>-7.1149621417169384E-3</v>
      </c>
      <c r="G486" s="38">
        <f t="shared" si="31"/>
        <v>612.95413955536958</v>
      </c>
      <c r="K486" s="49"/>
    </row>
    <row r="487" spans="1:11" x14ac:dyDescent="0.35">
      <c r="A487" s="37">
        <v>22462</v>
      </c>
      <c r="B487" s="38">
        <f t="shared" si="29"/>
        <v>4.78</v>
      </c>
      <c r="C487" s="38">
        <v>4.78</v>
      </c>
      <c r="D487" s="38"/>
      <c r="E487" s="38"/>
      <c r="F487" s="42">
        <f t="shared" si="30"/>
        <v>2.4017190115230768E-3</v>
      </c>
      <c r="G487" s="38">
        <f t="shared" si="31"/>
        <v>614.42628316553146</v>
      </c>
      <c r="K487" s="49"/>
    </row>
    <row r="488" spans="1:11" x14ac:dyDescent="0.35">
      <c r="A488" s="37">
        <v>22493</v>
      </c>
      <c r="B488" s="38">
        <f t="shared" si="29"/>
        <v>4.84</v>
      </c>
      <c r="C488" s="38">
        <v>4.84</v>
      </c>
      <c r="D488" s="38"/>
      <c r="E488" s="38"/>
      <c r="F488" s="42">
        <f t="shared" si="30"/>
        <v>-6.9826630977377034E-4</v>
      </c>
      <c r="G488" s="38">
        <f t="shared" si="31"/>
        <v>613.99724999215744</v>
      </c>
      <c r="K488" s="49"/>
    </row>
    <row r="489" spans="1:11" x14ac:dyDescent="0.35">
      <c r="A489" s="37">
        <v>22524</v>
      </c>
      <c r="B489" s="38">
        <f t="shared" si="29"/>
        <v>5.1100000000000003</v>
      </c>
      <c r="C489" s="38">
        <v>5.1100000000000003</v>
      </c>
      <c r="D489" s="38"/>
      <c r="E489" s="38"/>
      <c r="F489" s="42">
        <f t="shared" si="30"/>
        <v>-1.6768687087522549E-2</v>
      </c>
      <c r="G489" s="38">
        <f t="shared" si="31"/>
        <v>603.70132223443954</v>
      </c>
      <c r="K489" s="49"/>
    </row>
    <row r="490" spans="1:11" x14ac:dyDescent="0.35">
      <c r="A490" s="37">
        <v>22554</v>
      </c>
      <c r="B490" s="38">
        <f t="shared" si="29"/>
        <v>4.97</v>
      </c>
      <c r="C490" s="38">
        <v>4.97</v>
      </c>
      <c r="D490" s="38"/>
      <c r="E490" s="38"/>
      <c r="F490" s="42">
        <f t="shared" si="30"/>
        <v>1.5115546247101399E-2</v>
      </c>
      <c r="G490" s="38">
        <f t="shared" si="31"/>
        <v>612.82659749011043</v>
      </c>
      <c r="K490" s="49"/>
    </row>
    <row r="491" spans="1:11" x14ac:dyDescent="0.35">
      <c r="A491" s="37">
        <v>22585</v>
      </c>
      <c r="B491" s="38">
        <f t="shared" si="29"/>
        <v>4.92</v>
      </c>
      <c r="C491" s="38">
        <v>4.92</v>
      </c>
      <c r="D491" s="38"/>
      <c r="E491" s="38"/>
      <c r="F491" s="42">
        <f t="shared" si="30"/>
        <v>8.0283550786128376E-3</v>
      </c>
      <c r="G491" s="38">
        <f t="shared" si="31"/>
        <v>617.74658701637918</v>
      </c>
      <c r="K491" s="49"/>
    </row>
    <row r="492" spans="1:11" x14ac:dyDescent="0.35">
      <c r="A492" s="37">
        <v>22615</v>
      </c>
      <c r="B492" s="38">
        <f t="shared" si="29"/>
        <v>4.91</v>
      </c>
      <c r="C492" s="38">
        <v>4.91</v>
      </c>
      <c r="D492" s="38"/>
      <c r="E492" s="38"/>
      <c r="F492" s="42">
        <f t="shared" si="30"/>
        <v>4.8777029238549286E-3</v>
      </c>
      <c r="G492" s="38">
        <f t="shared" si="31"/>
        <v>620.75977135007042</v>
      </c>
      <c r="K492" s="49"/>
    </row>
    <row r="493" spans="1:11" x14ac:dyDescent="0.35">
      <c r="A493" s="37">
        <v>22646</v>
      </c>
      <c r="B493" s="38">
        <f t="shared" si="29"/>
        <v>4.91</v>
      </c>
      <c r="C493" s="38">
        <v>4.91</v>
      </c>
      <c r="D493" s="38"/>
      <c r="E493" s="38"/>
      <c r="F493" s="42">
        <f t="shared" si="30"/>
        <v>4.0916666666666671E-3</v>
      </c>
      <c r="G493" s="38">
        <f t="shared" si="31"/>
        <v>623.29971341451107</v>
      </c>
      <c r="K493" s="49"/>
    </row>
    <row r="494" spans="1:11" x14ac:dyDescent="0.35">
      <c r="A494" s="37">
        <v>22677</v>
      </c>
      <c r="B494" s="38">
        <f t="shared" si="29"/>
        <v>4.8499999999999996</v>
      </c>
      <c r="C494" s="38">
        <v>4.8499999999999996</v>
      </c>
      <c r="D494" s="38"/>
      <c r="E494" s="38"/>
      <c r="F494" s="42">
        <f t="shared" si="30"/>
        <v>8.7710643628072307E-3</v>
      </c>
      <c r="G494" s="38">
        <f t="shared" si="31"/>
        <v>628.76671531818897</v>
      </c>
      <c r="K494" s="49"/>
    </row>
    <row r="495" spans="1:11" x14ac:dyDescent="0.35">
      <c r="A495" s="37">
        <v>22705</v>
      </c>
      <c r="B495" s="38">
        <f t="shared" si="29"/>
        <v>4.8</v>
      </c>
      <c r="C495" s="38">
        <v>4.8</v>
      </c>
      <c r="D495" s="38"/>
      <c r="E495" s="38"/>
      <c r="F495" s="42">
        <f t="shared" si="30"/>
        <v>7.9503520747363221E-3</v>
      </c>
      <c r="G495" s="38">
        <f t="shared" si="31"/>
        <v>633.76563207784409</v>
      </c>
      <c r="K495" s="49"/>
    </row>
    <row r="496" spans="1:11" x14ac:dyDescent="0.35">
      <c r="A496" s="37">
        <v>22736</v>
      </c>
      <c r="B496" s="38">
        <f t="shared" si="29"/>
        <v>4.79</v>
      </c>
      <c r="C496" s="38">
        <v>4.79</v>
      </c>
      <c r="D496" s="38"/>
      <c r="E496" s="38"/>
      <c r="F496" s="42">
        <f t="shared" si="30"/>
        <v>4.7821053286929392E-3</v>
      </c>
      <c r="G496" s="38">
        <f t="shared" si="31"/>
        <v>636.79636608414603</v>
      </c>
      <c r="K496" s="49"/>
    </row>
    <row r="497" spans="1:11" x14ac:dyDescent="0.35">
      <c r="A497" s="37">
        <v>22766</v>
      </c>
      <c r="B497" s="38">
        <f t="shared" si="29"/>
        <v>4.78</v>
      </c>
      <c r="C497" s="38">
        <v>4.78</v>
      </c>
      <c r="D497" s="38"/>
      <c r="E497" s="38"/>
      <c r="F497" s="42">
        <f t="shared" si="30"/>
        <v>4.7741404942383504E-3</v>
      </c>
      <c r="G497" s="38">
        <f t="shared" si="31"/>
        <v>639.8365214020522</v>
      </c>
      <c r="K497" s="49"/>
    </row>
    <row r="498" spans="1:11" x14ac:dyDescent="0.35">
      <c r="A498" s="37">
        <v>22797</v>
      </c>
      <c r="B498" s="38">
        <f t="shared" si="29"/>
        <v>4.75</v>
      </c>
      <c r="C498" s="38">
        <v>4.75</v>
      </c>
      <c r="D498" s="38"/>
      <c r="E498" s="38"/>
      <c r="F498" s="42">
        <f t="shared" si="30"/>
        <v>6.3340758445254945E-3</v>
      </c>
      <c r="G498" s="38">
        <f t="shared" si="31"/>
        <v>643.8892944567101</v>
      </c>
      <c r="K498" s="49"/>
    </row>
    <row r="499" spans="1:11" x14ac:dyDescent="0.35">
      <c r="A499" s="37">
        <v>22827</v>
      </c>
      <c r="B499" s="38">
        <f t="shared" si="29"/>
        <v>4.79</v>
      </c>
      <c r="C499" s="38">
        <v>4.79</v>
      </c>
      <c r="D499" s="38"/>
      <c r="E499" s="38"/>
      <c r="F499" s="42">
        <f t="shared" si="30"/>
        <v>8.2991201856113302E-4</v>
      </c>
      <c r="G499" s="38">
        <f t="shared" si="31"/>
        <v>644.42366592080259</v>
      </c>
      <c r="K499" s="49"/>
    </row>
    <row r="500" spans="1:11" x14ac:dyDescent="0.35">
      <c r="A500" s="37">
        <v>22858</v>
      </c>
      <c r="B500" s="38">
        <f t="shared" si="29"/>
        <v>4.84</v>
      </c>
      <c r="C500" s="38">
        <v>4.84</v>
      </c>
      <c r="D500" s="38"/>
      <c r="E500" s="38"/>
      <c r="F500" s="42">
        <f t="shared" si="30"/>
        <v>9.0333630744117259E-5</v>
      </c>
      <c r="G500" s="38">
        <f t="shared" si="31"/>
        <v>644.4818790502826</v>
      </c>
      <c r="K500" s="49"/>
    </row>
    <row r="501" spans="1:11" x14ac:dyDescent="0.35">
      <c r="A501" s="37">
        <v>22889</v>
      </c>
      <c r="B501" s="38">
        <f t="shared" si="29"/>
        <v>4.8499999999999996</v>
      </c>
      <c r="C501" s="38">
        <v>4.8499999999999996</v>
      </c>
      <c r="D501" s="38"/>
      <c r="E501" s="38"/>
      <c r="F501" s="42">
        <f t="shared" si="30"/>
        <v>3.2534337173099059E-3</v>
      </c>
      <c r="G501" s="38">
        <f t="shared" si="31"/>
        <v>646.57865812578007</v>
      </c>
      <c r="K501" s="49"/>
    </row>
    <row r="502" spans="1:11" x14ac:dyDescent="0.35">
      <c r="A502" s="37">
        <v>22919</v>
      </c>
      <c r="B502" s="38">
        <f t="shared" si="29"/>
        <v>4.8600000000000003</v>
      </c>
      <c r="C502" s="38">
        <v>4.8600000000000003</v>
      </c>
      <c r="D502" s="38"/>
      <c r="E502" s="38"/>
      <c r="F502" s="42">
        <f t="shared" si="30"/>
        <v>3.2621337912354673E-3</v>
      </c>
      <c r="G502" s="38">
        <f t="shared" si="31"/>
        <v>648.68788421514387</v>
      </c>
      <c r="K502" s="49"/>
    </row>
    <row r="503" spans="1:11" x14ac:dyDescent="0.35">
      <c r="A503" s="37">
        <v>22950</v>
      </c>
      <c r="B503" s="38">
        <f t="shared" si="29"/>
        <v>4.8499999999999996</v>
      </c>
      <c r="C503" s="38">
        <v>4.8499999999999996</v>
      </c>
      <c r="D503" s="38"/>
      <c r="E503" s="38"/>
      <c r="F503" s="42">
        <f t="shared" si="30"/>
        <v>4.8298996160235389E-3</v>
      </c>
      <c r="G503" s="38">
        <f t="shared" si="31"/>
        <v>651.82098157803375</v>
      </c>
      <c r="K503" s="49"/>
    </row>
    <row r="504" spans="1:11" x14ac:dyDescent="0.35">
      <c r="A504" s="37">
        <v>22980</v>
      </c>
      <c r="B504" s="38">
        <f t="shared" si="29"/>
        <v>4.83</v>
      </c>
      <c r="C504" s="38">
        <v>4.83</v>
      </c>
      <c r="D504" s="38"/>
      <c r="E504" s="38"/>
      <c r="F504" s="42">
        <f t="shared" si="30"/>
        <v>5.6029343649050553E-3</v>
      </c>
      <c r="G504" s="38">
        <f t="shared" si="31"/>
        <v>655.47309175548355</v>
      </c>
      <c r="K504" s="49"/>
    </row>
    <row r="505" spans="1:11" x14ac:dyDescent="0.35">
      <c r="A505" s="37">
        <v>23011</v>
      </c>
      <c r="B505" s="38">
        <f t="shared" si="29"/>
        <v>4.8600000000000003</v>
      </c>
      <c r="C505" s="38">
        <v>4.8600000000000003</v>
      </c>
      <c r="D505" s="38"/>
      <c r="E505" s="38"/>
      <c r="F505" s="42">
        <f t="shared" si="30"/>
        <v>1.6864013737064023E-3</v>
      </c>
      <c r="G505" s="38">
        <f t="shared" si="31"/>
        <v>656.5784824778475</v>
      </c>
      <c r="K505" s="49"/>
    </row>
    <row r="506" spans="1:11" x14ac:dyDescent="0.35">
      <c r="A506" s="37">
        <v>23042</v>
      </c>
      <c r="B506" s="38">
        <f t="shared" si="29"/>
        <v>4.7300000000000004</v>
      </c>
      <c r="C506" s="38">
        <v>4.7300000000000004</v>
      </c>
      <c r="D506" s="38"/>
      <c r="E506" s="38"/>
      <c r="F506" s="42">
        <f t="shared" si="30"/>
        <v>1.4246161380179759E-2</v>
      </c>
      <c r="G506" s="38">
        <f t="shared" si="31"/>
        <v>665.93220549798048</v>
      </c>
      <c r="K506" s="49"/>
    </row>
    <row r="507" spans="1:11" x14ac:dyDescent="0.35">
      <c r="A507" s="37">
        <v>23070</v>
      </c>
      <c r="B507" s="38">
        <f t="shared" si="29"/>
        <v>4.67</v>
      </c>
      <c r="C507" s="38">
        <v>4.67</v>
      </c>
      <c r="D507" s="38"/>
      <c r="E507" s="38"/>
      <c r="F507" s="42">
        <f t="shared" si="30"/>
        <v>8.6609306246402847E-3</v>
      </c>
      <c r="G507" s="38">
        <f t="shared" si="31"/>
        <v>671.69979813051225</v>
      </c>
      <c r="K507" s="49"/>
    </row>
    <row r="508" spans="1:11" x14ac:dyDescent="0.35">
      <c r="A508" s="37">
        <v>23101</v>
      </c>
      <c r="B508" s="38">
        <f t="shared" si="29"/>
        <v>4.58</v>
      </c>
      <c r="C508" s="38">
        <v>4.58</v>
      </c>
      <c r="D508" s="38"/>
      <c r="E508" s="38"/>
      <c r="F508" s="42">
        <f t="shared" si="30"/>
        <v>1.1000739678631617E-2</v>
      </c>
      <c r="G508" s="38">
        <f t="shared" si="31"/>
        <v>679.08899275193539</v>
      </c>
      <c r="K508" s="49"/>
    </row>
    <row r="509" spans="1:11" x14ac:dyDescent="0.35">
      <c r="A509" s="37">
        <v>23131</v>
      </c>
      <c r="B509" s="38">
        <f t="shared" si="29"/>
        <v>4.57</v>
      </c>
      <c r="C509" s="38">
        <v>4.57</v>
      </c>
      <c r="D509" s="38"/>
      <c r="E509" s="38"/>
      <c r="F509" s="42">
        <f t="shared" si="30"/>
        <v>4.6069375024909466E-3</v>
      </c>
      <c r="G509" s="38">
        <f t="shared" si="31"/>
        <v>682.21751330017298</v>
      </c>
      <c r="K509" s="49"/>
    </row>
    <row r="510" spans="1:11" x14ac:dyDescent="0.35">
      <c r="A510" s="37">
        <v>23162</v>
      </c>
      <c r="B510" s="38">
        <f t="shared" si="29"/>
        <v>4.55</v>
      </c>
      <c r="C510" s="38">
        <v>4.55</v>
      </c>
      <c r="D510" s="38"/>
      <c r="E510" s="38"/>
      <c r="F510" s="42">
        <f t="shared" si="30"/>
        <v>5.3903718816029934E-3</v>
      </c>
      <c r="G510" s="38">
        <f t="shared" si="31"/>
        <v>685.89491940100345</v>
      </c>
      <c r="K510" s="49"/>
    </row>
    <row r="511" spans="1:11" x14ac:dyDescent="0.35">
      <c r="A511" s="37">
        <v>23192</v>
      </c>
      <c r="B511" s="38">
        <f t="shared" si="29"/>
        <v>4.59</v>
      </c>
      <c r="C511" s="38">
        <v>4.59</v>
      </c>
      <c r="D511" s="38"/>
      <c r="E511" s="38"/>
      <c r="F511" s="42">
        <f t="shared" si="30"/>
        <v>6.3357297468527715E-4</v>
      </c>
      <c r="G511" s="38">
        <f t="shared" si="31"/>
        <v>686.3294838854099</v>
      </c>
      <c r="K511" s="49"/>
    </row>
    <row r="512" spans="1:11" x14ac:dyDescent="0.35">
      <c r="A512" s="37">
        <v>23223</v>
      </c>
      <c r="B512" s="38">
        <f t="shared" si="29"/>
        <v>4.57</v>
      </c>
      <c r="C512" s="38">
        <v>4.57</v>
      </c>
      <c r="D512" s="38"/>
      <c r="E512" s="38"/>
      <c r="F512" s="42">
        <f t="shared" si="30"/>
        <v>5.4055416716483392E-3</v>
      </c>
      <c r="G512" s="38">
        <f t="shared" si="31"/>
        <v>690.03946651103331</v>
      </c>
      <c r="K512" s="49"/>
    </row>
    <row r="513" spans="1:11" x14ac:dyDescent="0.35">
      <c r="A513" s="37">
        <v>23254</v>
      </c>
      <c r="B513" s="38">
        <f t="shared" si="29"/>
        <v>4.5999999999999996</v>
      </c>
      <c r="C513" s="38">
        <v>4.5999999999999996</v>
      </c>
      <c r="D513" s="38"/>
      <c r="E513" s="38"/>
      <c r="F513" s="42">
        <f t="shared" si="30"/>
        <v>1.4408830314966183E-3</v>
      </c>
      <c r="G513" s="38">
        <f t="shared" si="31"/>
        <v>691.03373266939207</v>
      </c>
      <c r="K513" s="49"/>
    </row>
    <row r="514" spans="1:11" x14ac:dyDescent="0.35">
      <c r="A514" s="37">
        <v>23284</v>
      </c>
      <c r="B514" s="38">
        <f t="shared" ref="B514:B577" si="32">C514</f>
        <v>4.57</v>
      </c>
      <c r="C514" s="38">
        <v>4.57</v>
      </c>
      <c r="D514" s="38"/>
      <c r="E514" s="38"/>
      <c r="F514" s="42">
        <f t="shared" si="30"/>
        <v>6.20414584080573E-3</v>
      </c>
      <c r="G514" s="38">
        <f t="shared" si="31"/>
        <v>695.32100672778938</v>
      </c>
      <c r="K514" s="49"/>
    </row>
    <row r="515" spans="1:11" x14ac:dyDescent="0.35">
      <c r="A515" s="37">
        <v>23315</v>
      </c>
      <c r="B515" s="38">
        <f t="shared" si="32"/>
        <v>4.5599999999999996</v>
      </c>
      <c r="C515" s="38">
        <v>4.5599999999999996</v>
      </c>
      <c r="D515" s="38"/>
      <c r="E515" s="38"/>
      <c r="F515" s="42">
        <f t="shared" ref="F515:F578" si="33">B514/1200+((B514/B515)*(1-(1+B515/200)^(-2*(10-(1/12))))+(1+B515/200)^(-2*(10-(1/12)))-1)</f>
        <v>4.5989782600225661E-3</v>
      </c>
      <c r="G515" s="38">
        <f t="shared" ref="G515:G578" si="34">G514*(1+F515)</f>
        <v>698.51877292146753</v>
      </c>
      <c r="K515" s="49"/>
    </row>
    <row r="516" spans="1:11" x14ac:dyDescent="0.35">
      <c r="A516" s="37">
        <v>23345</v>
      </c>
      <c r="B516" s="38">
        <f t="shared" si="32"/>
        <v>4.63</v>
      </c>
      <c r="C516" s="38">
        <v>4.63</v>
      </c>
      <c r="D516" s="38"/>
      <c r="E516" s="38"/>
      <c r="F516" s="42">
        <f t="shared" si="33"/>
        <v>-1.7162216695348047E-3</v>
      </c>
      <c r="G516" s="38">
        <f t="shared" si="34"/>
        <v>697.31995986680283</v>
      </c>
      <c r="K516" s="49"/>
    </row>
    <row r="517" spans="1:11" x14ac:dyDescent="0.35">
      <c r="A517" s="37">
        <v>23376</v>
      </c>
      <c r="B517" s="38">
        <f t="shared" si="32"/>
        <v>4.62</v>
      </c>
      <c r="C517" s="38">
        <v>4.62</v>
      </c>
      <c r="D517" s="38"/>
      <c r="E517" s="38"/>
      <c r="F517" s="42">
        <f t="shared" si="33"/>
        <v>4.6467375561951938E-3</v>
      </c>
      <c r="G517" s="38">
        <f t="shared" si="34"/>
        <v>700.56022271300037</v>
      </c>
      <c r="K517" s="49"/>
    </row>
    <row r="518" spans="1:11" x14ac:dyDescent="0.35">
      <c r="A518" s="37">
        <v>23407</v>
      </c>
      <c r="B518" s="38">
        <f t="shared" si="32"/>
        <v>4.6100000000000003</v>
      </c>
      <c r="C518" s="38">
        <v>4.6100000000000003</v>
      </c>
      <c r="D518" s="38"/>
      <c r="E518" s="38"/>
      <c r="F518" s="42">
        <f t="shared" si="33"/>
        <v>4.6387770339709556E-3</v>
      </c>
      <c r="G518" s="38">
        <f t="shared" si="34"/>
        <v>703.80996538503496</v>
      </c>
      <c r="K518" s="49"/>
    </row>
    <row r="519" spans="1:11" x14ac:dyDescent="0.35">
      <c r="A519" s="37">
        <v>23436</v>
      </c>
      <c r="B519" s="38">
        <f t="shared" si="32"/>
        <v>4.5999999999999996</v>
      </c>
      <c r="C519" s="38">
        <v>4.5999999999999996</v>
      </c>
      <c r="D519" s="38"/>
      <c r="E519" s="38"/>
      <c r="F519" s="42">
        <f t="shared" si="33"/>
        <v>4.6308167672789793E-3</v>
      </c>
      <c r="G519" s="38">
        <f t="shared" si="34"/>
        <v>707.06918037371804</v>
      </c>
      <c r="K519" s="49"/>
    </row>
    <row r="520" spans="1:11" x14ac:dyDescent="0.35">
      <c r="A520" s="37">
        <v>23467</v>
      </c>
      <c r="B520" s="38">
        <f t="shared" si="32"/>
        <v>4.62</v>
      </c>
      <c r="C520" s="38">
        <v>4.62</v>
      </c>
      <c r="D520" s="38"/>
      <c r="E520" s="38"/>
      <c r="F520" s="42">
        <f t="shared" si="33"/>
        <v>2.2565248876095013E-3</v>
      </c>
      <c r="G520" s="38">
        <f t="shared" si="34"/>
        <v>708.66469957649292</v>
      </c>
      <c r="K520" s="49"/>
    </row>
    <row r="521" spans="1:11" x14ac:dyDescent="0.35">
      <c r="A521" s="37">
        <v>23497</v>
      </c>
      <c r="B521" s="38">
        <f t="shared" si="32"/>
        <v>4.6100000000000003</v>
      </c>
      <c r="C521" s="38">
        <v>4.6100000000000003</v>
      </c>
      <c r="D521" s="38"/>
      <c r="E521" s="38"/>
      <c r="F521" s="42">
        <f t="shared" si="33"/>
        <v>4.6387770339709556E-3</v>
      </c>
      <c r="G521" s="38">
        <f t="shared" si="34"/>
        <v>711.95203710967417</v>
      </c>
      <c r="K521" s="49"/>
    </row>
    <row r="522" spans="1:11" x14ac:dyDescent="0.35">
      <c r="A522" s="37">
        <v>23528</v>
      </c>
      <c r="B522" s="38">
        <f t="shared" si="32"/>
        <v>4.58</v>
      </c>
      <c r="C522" s="38">
        <v>4.58</v>
      </c>
      <c r="D522" s="38"/>
      <c r="E522" s="38"/>
      <c r="F522" s="42">
        <f t="shared" si="33"/>
        <v>6.2113576706549836E-3</v>
      </c>
      <c r="G522" s="38">
        <f t="shared" si="34"/>
        <v>716.37422585651382</v>
      </c>
      <c r="K522" s="49"/>
    </row>
    <row r="523" spans="1:11" x14ac:dyDescent="0.35">
      <c r="A523" s="37">
        <v>23558</v>
      </c>
      <c r="B523" s="38">
        <f t="shared" si="32"/>
        <v>4.6900000000000004</v>
      </c>
      <c r="C523" s="38">
        <v>4.6900000000000004</v>
      </c>
      <c r="D523" s="38"/>
      <c r="E523" s="38"/>
      <c r="F523" s="42">
        <f t="shared" si="33"/>
        <v>-4.827151840568724E-3</v>
      </c>
      <c r="G523" s="38">
        <f t="shared" si="34"/>
        <v>712.91617869363461</v>
      </c>
      <c r="K523" s="49"/>
    </row>
    <row r="524" spans="1:11" x14ac:dyDescent="0.35">
      <c r="A524" s="37">
        <v>23589</v>
      </c>
      <c r="B524" s="38">
        <f t="shared" si="32"/>
        <v>4.71</v>
      </c>
      <c r="C524" s="38">
        <v>4.71</v>
      </c>
      <c r="D524" s="38"/>
      <c r="E524" s="38"/>
      <c r="F524" s="42">
        <f t="shared" si="33"/>
        <v>2.338212558494022E-3</v>
      </c>
      <c r="G524" s="38">
        <f t="shared" si="34"/>
        <v>714.5831282558097</v>
      </c>
      <c r="K524" s="49"/>
    </row>
    <row r="525" spans="1:11" x14ac:dyDescent="0.35">
      <c r="A525" s="37">
        <v>23620</v>
      </c>
      <c r="B525" s="38">
        <f t="shared" si="32"/>
        <v>4.72</v>
      </c>
      <c r="C525" s="38">
        <v>4.72</v>
      </c>
      <c r="D525" s="38"/>
      <c r="E525" s="38"/>
      <c r="F525" s="42">
        <f t="shared" si="33"/>
        <v>3.140309879828317E-3</v>
      </c>
      <c r="G525" s="38">
        <f t="shared" si="34"/>
        <v>716.82714071343014</v>
      </c>
      <c r="K525" s="49"/>
    </row>
    <row r="526" spans="1:11" x14ac:dyDescent="0.35">
      <c r="A526" s="37">
        <v>23650</v>
      </c>
      <c r="B526" s="38">
        <f t="shared" si="32"/>
        <v>4.74</v>
      </c>
      <c r="C526" s="38">
        <v>4.74</v>
      </c>
      <c r="D526" s="38"/>
      <c r="E526" s="38"/>
      <c r="F526" s="42">
        <f t="shared" si="33"/>
        <v>2.3654326429318638E-3</v>
      </c>
      <c r="G526" s="38">
        <f t="shared" si="34"/>
        <v>718.52274703141325</v>
      </c>
      <c r="K526" s="49"/>
    </row>
    <row r="527" spans="1:11" x14ac:dyDescent="0.35">
      <c r="A527" s="37">
        <v>23681</v>
      </c>
      <c r="B527" s="38">
        <f t="shared" si="32"/>
        <v>4.7300000000000004</v>
      </c>
      <c r="C527" s="38">
        <v>4.7300000000000004</v>
      </c>
      <c r="D527" s="38"/>
      <c r="E527" s="38"/>
      <c r="F527" s="42">
        <f t="shared" si="33"/>
        <v>4.7343201061676912E-3</v>
      </c>
      <c r="G527" s="38">
        <f t="shared" si="34"/>
        <v>721.92446371942287</v>
      </c>
      <c r="K527" s="49"/>
    </row>
    <row r="528" spans="1:11" x14ac:dyDescent="0.35">
      <c r="A528" s="37">
        <v>23711</v>
      </c>
      <c r="B528" s="38">
        <f t="shared" si="32"/>
        <v>4.71</v>
      </c>
      <c r="C528" s="38">
        <v>4.71</v>
      </c>
      <c r="D528" s="38"/>
      <c r="E528" s="38"/>
      <c r="F528" s="42">
        <f t="shared" si="33"/>
        <v>5.5117874415059791E-3</v>
      </c>
      <c r="G528" s="38">
        <f t="shared" si="34"/>
        <v>725.90355791226762</v>
      </c>
      <c r="K528" s="49"/>
    </row>
    <row r="529" spans="1:11" x14ac:dyDescent="0.35">
      <c r="A529" s="37">
        <v>23742</v>
      </c>
      <c r="B529" s="38">
        <f t="shared" si="32"/>
        <v>4.72</v>
      </c>
      <c r="C529" s="38">
        <v>4.72</v>
      </c>
      <c r="D529" s="38"/>
      <c r="E529" s="38"/>
      <c r="F529" s="42">
        <f t="shared" si="33"/>
        <v>3.140309879828317E-3</v>
      </c>
      <c r="G529" s="38">
        <f t="shared" si="34"/>
        <v>728.18312002698212</v>
      </c>
      <c r="K529" s="49"/>
    </row>
    <row r="530" spans="1:11" x14ac:dyDescent="0.35">
      <c r="A530" s="37">
        <v>23773</v>
      </c>
      <c r="B530" s="38">
        <f t="shared" si="32"/>
        <v>4.72</v>
      </c>
      <c r="C530" s="38">
        <v>4.72</v>
      </c>
      <c r="D530" s="38"/>
      <c r="E530" s="38"/>
      <c r="F530" s="42">
        <f t="shared" si="33"/>
        <v>3.933333333333333E-3</v>
      </c>
      <c r="G530" s="38">
        <f t="shared" si="34"/>
        <v>731.04730696575496</v>
      </c>
      <c r="K530" s="49"/>
    </row>
    <row r="531" spans="1:11" x14ac:dyDescent="0.35">
      <c r="A531" s="37">
        <v>23801</v>
      </c>
      <c r="B531" s="38">
        <f t="shared" si="32"/>
        <v>4.7300000000000004</v>
      </c>
      <c r="C531" s="38">
        <v>4.7300000000000004</v>
      </c>
      <c r="D531" s="38"/>
      <c r="E531" s="38"/>
      <c r="F531" s="42">
        <f t="shared" si="33"/>
        <v>3.1490132271656422E-3</v>
      </c>
      <c r="G531" s="38">
        <f t="shared" si="34"/>
        <v>733.34938460507396</v>
      </c>
      <c r="K531" s="49"/>
    </row>
    <row r="532" spans="1:11" x14ac:dyDescent="0.35">
      <c r="A532" s="37">
        <v>23832</v>
      </c>
      <c r="B532" s="38">
        <f t="shared" si="32"/>
        <v>4.75</v>
      </c>
      <c r="C532" s="38">
        <v>4.75</v>
      </c>
      <c r="D532" s="38"/>
      <c r="E532" s="38"/>
      <c r="F532" s="42">
        <f t="shared" si="33"/>
        <v>2.3745049925385968E-3</v>
      </c>
      <c r="G532" s="38">
        <f t="shared" si="34"/>
        <v>735.09072638009377</v>
      </c>
      <c r="K532" s="49"/>
    </row>
    <row r="533" spans="1:11" x14ac:dyDescent="0.35">
      <c r="A533" s="37">
        <v>23862</v>
      </c>
      <c r="B533" s="38">
        <f t="shared" si="32"/>
        <v>4.78</v>
      </c>
      <c r="C533" s="38">
        <v>4.78</v>
      </c>
      <c r="D533" s="38"/>
      <c r="E533" s="38"/>
      <c r="F533" s="42">
        <f t="shared" si="33"/>
        <v>1.6109118506180608E-3</v>
      </c>
      <c r="G533" s="38">
        <f t="shared" si="34"/>
        <v>736.27489274249888</v>
      </c>
      <c r="K533" s="49"/>
    </row>
    <row r="534" spans="1:11" x14ac:dyDescent="0.35">
      <c r="A534" s="37">
        <v>23893</v>
      </c>
      <c r="B534" s="38">
        <f t="shared" si="32"/>
        <v>4.96</v>
      </c>
      <c r="C534" s="38">
        <v>4.96</v>
      </c>
      <c r="D534" s="38"/>
      <c r="E534" s="38"/>
      <c r="F534" s="42">
        <f t="shared" si="33"/>
        <v>-9.9824923731023415E-3</v>
      </c>
      <c r="G534" s="38">
        <f t="shared" si="34"/>
        <v>728.92503424119013</v>
      </c>
      <c r="K534" s="49"/>
    </row>
    <row r="535" spans="1:11" x14ac:dyDescent="0.35">
      <c r="A535" s="37">
        <v>23923</v>
      </c>
      <c r="B535" s="38">
        <f t="shared" si="32"/>
        <v>4.99</v>
      </c>
      <c r="C535" s="38">
        <v>4.99</v>
      </c>
      <c r="D535" s="38"/>
      <c r="E535" s="38"/>
      <c r="F535" s="42">
        <f t="shared" si="33"/>
        <v>1.8089694631318156E-3</v>
      </c>
      <c r="G535" s="38">
        <f t="shared" si="34"/>
        <v>730.24363736904479</v>
      </c>
      <c r="K535" s="49"/>
    </row>
    <row r="536" spans="1:11" x14ac:dyDescent="0.35">
      <c r="A536" s="37">
        <v>23954</v>
      </c>
      <c r="B536" s="38">
        <f t="shared" si="32"/>
        <v>5.0199999999999996</v>
      </c>
      <c r="C536" s="38">
        <v>5.0199999999999996</v>
      </c>
      <c r="D536" s="38"/>
      <c r="E536" s="38"/>
      <c r="F536" s="42">
        <f t="shared" si="33"/>
        <v>1.8372365221304837E-3</v>
      </c>
      <c r="G536" s="38">
        <f t="shared" si="34"/>
        <v>731.58526764967257</v>
      </c>
      <c r="K536" s="49"/>
    </row>
    <row r="537" spans="1:11" x14ac:dyDescent="0.35">
      <c r="A537" s="37">
        <v>23985</v>
      </c>
      <c r="B537" s="38">
        <f t="shared" si="32"/>
        <v>4.95</v>
      </c>
      <c r="C537" s="38">
        <v>4.95</v>
      </c>
      <c r="D537" s="38"/>
      <c r="E537" s="38"/>
      <c r="F537" s="42">
        <f t="shared" si="33"/>
        <v>9.6170374975440738E-3</v>
      </c>
      <c r="G537" s="38">
        <f t="shared" si="34"/>
        <v>738.62095060131037</v>
      </c>
      <c r="K537" s="49"/>
    </row>
    <row r="538" spans="1:11" x14ac:dyDescent="0.35">
      <c r="A538" s="37">
        <v>24015</v>
      </c>
      <c r="B538" s="38">
        <f t="shared" si="32"/>
        <v>4.8899999999999997</v>
      </c>
      <c r="C538" s="38">
        <v>4.8899999999999997</v>
      </c>
      <c r="D538" s="38"/>
      <c r="E538" s="38"/>
      <c r="F538" s="42">
        <f t="shared" si="33"/>
        <v>8.7956049301477039E-3</v>
      </c>
      <c r="G538" s="38">
        <f t="shared" si="34"/>
        <v>745.11756867592953</v>
      </c>
      <c r="K538" s="49"/>
    </row>
    <row r="539" spans="1:11" x14ac:dyDescent="0.35">
      <c r="A539" s="37">
        <v>24046</v>
      </c>
      <c r="B539" s="38">
        <f t="shared" si="32"/>
        <v>4.96</v>
      </c>
      <c r="C539" s="38">
        <v>4.96</v>
      </c>
      <c r="D539" s="38"/>
      <c r="E539" s="38"/>
      <c r="F539" s="42">
        <f t="shared" si="33"/>
        <v>-1.3561544413916394E-3</v>
      </c>
      <c r="G539" s="38">
        <f t="shared" si="34"/>
        <v>744.10707417581079</v>
      </c>
      <c r="K539" s="49"/>
    </row>
    <row r="540" spans="1:11" x14ac:dyDescent="0.35">
      <c r="A540" s="37">
        <v>24076</v>
      </c>
      <c r="B540" s="38">
        <f t="shared" si="32"/>
        <v>4.9000000000000004</v>
      </c>
      <c r="C540" s="38">
        <v>4.9000000000000004</v>
      </c>
      <c r="D540" s="38"/>
      <c r="E540" s="38"/>
      <c r="F540" s="42">
        <f t="shared" si="33"/>
        <v>8.8017438213259351E-3</v>
      </c>
      <c r="G540" s="38">
        <f t="shared" si="34"/>
        <v>750.6565140183427</v>
      </c>
      <c r="K540" s="49"/>
    </row>
    <row r="541" spans="1:11" x14ac:dyDescent="0.35">
      <c r="A541" s="37">
        <v>24107</v>
      </c>
      <c r="B541" s="38">
        <f t="shared" si="32"/>
        <v>4.88</v>
      </c>
      <c r="C541" s="38">
        <v>4.88</v>
      </c>
      <c r="D541" s="38"/>
      <c r="E541" s="38"/>
      <c r="F541" s="42">
        <f t="shared" si="33"/>
        <v>5.6409336236052992E-3</v>
      </c>
      <c r="G541" s="38">
        <f t="shared" si="34"/>
        <v>754.89091758804716</v>
      </c>
      <c r="K541" s="49"/>
    </row>
    <row r="542" spans="1:11" x14ac:dyDescent="0.35">
      <c r="A542" s="37">
        <v>24138</v>
      </c>
      <c r="B542" s="38">
        <f t="shared" si="32"/>
        <v>4.76</v>
      </c>
      <c r="C542" s="38">
        <v>4.76</v>
      </c>
      <c r="D542" s="38"/>
      <c r="E542" s="38"/>
      <c r="F542" s="42">
        <f t="shared" si="33"/>
        <v>1.3465205645281312E-2</v>
      </c>
      <c r="G542" s="38">
        <f t="shared" si="34"/>
        <v>765.05567903312533</v>
      </c>
      <c r="K542" s="49"/>
    </row>
    <row r="543" spans="1:11" x14ac:dyDescent="0.35">
      <c r="A543" s="37">
        <v>24166</v>
      </c>
      <c r="B543" s="38">
        <f t="shared" si="32"/>
        <v>4.74</v>
      </c>
      <c r="C543" s="38">
        <v>4.74</v>
      </c>
      <c r="D543" s="38"/>
      <c r="E543" s="38"/>
      <c r="F543" s="42">
        <f t="shared" si="33"/>
        <v>5.5345673570681353E-3</v>
      </c>
      <c r="G543" s="38">
        <f t="shared" si="34"/>
        <v>769.28993122064162</v>
      </c>
      <c r="K543" s="49"/>
    </row>
    <row r="544" spans="1:11" x14ac:dyDescent="0.35">
      <c r="A544" s="37">
        <v>24197</v>
      </c>
      <c r="B544" s="38">
        <f t="shared" si="32"/>
        <v>4.7699999999999996</v>
      </c>
      <c r="C544" s="38">
        <v>4.7699999999999996</v>
      </c>
      <c r="D544" s="38"/>
      <c r="E544" s="38"/>
      <c r="F544" s="42">
        <f t="shared" si="33"/>
        <v>1.6014722646325776E-3</v>
      </c>
      <c r="G544" s="38">
        <f t="shared" si="34"/>
        <v>770.52192770895249</v>
      </c>
      <c r="K544" s="49"/>
    </row>
    <row r="545" spans="1:11" x14ac:dyDescent="0.35">
      <c r="A545" s="37">
        <v>24227</v>
      </c>
      <c r="B545" s="38">
        <f t="shared" si="32"/>
        <v>4.75</v>
      </c>
      <c r="C545" s="38">
        <v>4.75</v>
      </c>
      <c r="D545" s="38"/>
      <c r="E545" s="38"/>
      <c r="F545" s="42">
        <f t="shared" si="33"/>
        <v>5.5421616741281807E-3</v>
      </c>
      <c r="G545" s="38">
        <f t="shared" si="34"/>
        <v>774.79228480577649</v>
      </c>
      <c r="K545" s="49"/>
    </row>
    <row r="546" spans="1:11" x14ac:dyDescent="0.35">
      <c r="A546" s="37">
        <v>24258</v>
      </c>
      <c r="B546" s="38">
        <f t="shared" si="32"/>
        <v>4.76</v>
      </c>
      <c r="C546" s="38">
        <v>4.76</v>
      </c>
      <c r="D546" s="38"/>
      <c r="E546" s="38"/>
      <c r="F546" s="42">
        <f t="shared" si="33"/>
        <v>3.1751217517821872E-3</v>
      </c>
      <c r="G546" s="38">
        <f t="shared" si="34"/>
        <v>777.25234464237633</v>
      </c>
      <c r="K546" s="49"/>
    </row>
    <row r="547" spans="1:11" x14ac:dyDescent="0.35">
      <c r="A547" s="37">
        <v>24288</v>
      </c>
      <c r="B547" s="38">
        <f t="shared" si="32"/>
        <v>4.79</v>
      </c>
      <c r="C547" s="38">
        <v>4.79</v>
      </c>
      <c r="D547" s="38"/>
      <c r="E547" s="38"/>
      <c r="F547" s="42">
        <f t="shared" si="33"/>
        <v>1.6203506805876266E-3</v>
      </c>
      <c r="G547" s="38">
        <f t="shared" si="34"/>
        <v>778.51176600800591</v>
      </c>
      <c r="K547" s="49"/>
    </row>
    <row r="548" spans="1:11" x14ac:dyDescent="0.35">
      <c r="A548" s="37">
        <v>24319</v>
      </c>
      <c r="B548" s="38">
        <f t="shared" si="32"/>
        <v>4.8099999999999996</v>
      </c>
      <c r="C548" s="38">
        <v>4.8099999999999996</v>
      </c>
      <c r="D548" s="38"/>
      <c r="E548" s="38"/>
      <c r="F548" s="42">
        <f t="shared" si="33"/>
        <v>2.4289284944090618E-3</v>
      </c>
      <c r="G548" s="38">
        <f t="shared" si="34"/>
        <v>780.40271541969548</v>
      </c>
      <c r="K548" s="49"/>
    </row>
    <row r="549" spans="1:11" x14ac:dyDescent="0.35">
      <c r="A549" s="37">
        <v>24350</v>
      </c>
      <c r="B549" s="38">
        <f t="shared" si="32"/>
        <v>4.8099999999999996</v>
      </c>
      <c r="C549" s="38">
        <v>4.8099999999999996</v>
      </c>
      <c r="D549" s="38"/>
      <c r="E549" s="38"/>
      <c r="F549" s="42">
        <f t="shared" si="33"/>
        <v>4.0083333333333334E-3</v>
      </c>
      <c r="G549" s="38">
        <f t="shared" si="34"/>
        <v>783.53082963733618</v>
      </c>
      <c r="K549" s="49"/>
    </row>
    <row r="550" spans="1:11" x14ac:dyDescent="0.35">
      <c r="A550" s="37">
        <v>24380</v>
      </c>
      <c r="B550" s="38">
        <f t="shared" si="32"/>
        <v>4.8099999999999996</v>
      </c>
      <c r="C550" s="38">
        <v>4.8099999999999996</v>
      </c>
      <c r="D550" s="38"/>
      <c r="E550" s="38"/>
      <c r="F550" s="42">
        <f t="shared" si="33"/>
        <v>4.0083333333333334E-3</v>
      </c>
      <c r="G550" s="38">
        <f t="shared" si="34"/>
        <v>786.67148237946583</v>
      </c>
      <c r="K550" s="49"/>
    </row>
    <row r="551" spans="1:11" x14ac:dyDescent="0.35">
      <c r="A551" s="37">
        <v>24411</v>
      </c>
      <c r="B551" s="38">
        <f t="shared" si="32"/>
        <v>4.8499999999999996</v>
      </c>
      <c r="C551" s="38">
        <v>4.8499999999999996</v>
      </c>
      <c r="D551" s="38"/>
      <c r="E551" s="38"/>
      <c r="F551" s="42">
        <f t="shared" si="33"/>
        <v>8.8873486923973528E-4</v>
      </c>
      <c r="G551" s="38">
        <f t="shared" si="34"/>
        <v>787.37062475649293</v>
      </c>
      <c r="K551" s="49"/>
    </row>
    <row r="552" spans="1:11" x14ac:dyDescent="0.35">
      <c r="A552" s="37">
        <v>24441</v>
      </c>
      <c r="B552" s="38">
        <f t="shared" si="32"/>
        <v>4.83</v>
      </c>
      <c r="C552" s="38">
        <v>4.83</v>
      </c>
      <c r="D552" s="38"/>
      <c r="E552" s="38"/>
      <c r="F552" s="42">
        <f t="shared" si="33"/>
        <v>5.6029343649050553E-3</v>
      </c>
      <c r="G552" s="38">
        <f t="shared" si="34"/>
        <v>791.78221068785786</v>
      </c>
      <c r="K552" s="49"/>
    </row>
    <row r="553" spans="1:11" x14ac:dyDescent="0.35">
      <c r="A553" s="37">
        <v>24472</v>
      </c>
      <c r="B553" s="38">
        <f t="shared" si="32"/>
        <v>4.8899999999999997</v>
      </c>
      <c r="C553" s="38">
        <v>4.8899999999999997</v>
      </c>
      <c r="D553" s="38"/>
      <c r="E553" s="38"/>
      <c r="F553" s="42">
        <f t="shared" si="33"/>
        <v>-6.4560493014759277E-4</v>
      </c>
      <c r="G553" s="38">
        <f t="shared" si="34"/>
        <v>791.2710321890346</v>
      </c>
      <c r="K553" s="49"/>
    </row>
    <row r="554" spans="1:11" x14ac:dyDescent="0.35">
      <c r="A554" s="37">
        <v>24503</v>
      </c>
      <c r="B554" s="38">
        <f t="shared" si="32"/>
        <v>4.93</v>
      </c>
      <c r="C554" s="38">
        <v>4.93</v>
      </c>
      <c r="D554" s="38"/>
      <c r="E554" s="38"/>
      <c r="F554" s="42">
        <f t="shared" si="33"/>
        <v>9.6710923973869923E-4</v>
      </c>
      <c r="G554" s="38">
        <f t="shared" si="34"/>
        <v>792.03627771540221</v>
      </c>
      <c r="K554" s="49"/>
    </row>
    <row r="555" spans="1:11" x14ac:dyDescent="0.35">
      <c r="A555" s="37">
        <v>24531</v>
      </c>
      <c r="B555" s="38">
        <f t="shared" si="32"/>
        <v>5.01</v>
      </c>
      <c r="C555" s="38">
        <v>5.01</v>
      </c>
      <c r="D555" s="38"/>
      <c r="E555" s="38"/>
      <c r="F555" s="42">
        <f t="shared" si="33"/>
        <v>-2.0841602365530487E-3</v>
      </c>
      <c r="G555" s="38">
        <f t="shared" si="34"/>
        <v>790.38554719948036</v>
      </c>
      <c r="K555" s="49"/>
    </row>
    <row r="556" spans="1:11" x14ac:dyDescent="0.35">
      <c r="A556" s="37">
        <v>24562</v>
      </c>
      <c r="B556" s="38">
        <f t="shared" si="32"/>
        <v>4.9800000000000004</v>
      </c>
      <c r="C556" s="38">
        <v>4.9800000000000004</v>
      </c>
      <c r="D556" s="38"/>
      <c r="E556" s="38"/>
      <c r="F556" s="42">
        <f t="shared" si="33"/>
        <v>6.5004543754016587E-3</v>
      </c>
      <c r="G556" s="38">
        <f t="shared" si="34"/>
        <v>795.52341238802751</v>
      </c>
      <c r="K556" s="49"/>
    </row>
    <row r="557" spans="1:11" x14ac:dyDescent="0.35">
      <c r="A557" s="37">
        <v>24592</v>
      </c>
      <c r="B557" s="38">
        <f t="shared" si="32"/>
        <v>5.0199999999999996</v>
      </c>
      <c r="C557" s="38">
        <v>5.0199999999999996</v>
      </c>
      <c r="D557" s="38"/>
      <c r="E557" s="38"/>
      <c r="F557" s="42">
        <f t="shared" si="33"/>
        <v>1.0552042517294599E-3</v>
      </c>
      <c r="G557" s="38">
        <f t="shared" si="34"/>
        <v>796.36285207512981</v>
      </c>
      <c r="K557" s="49"/>
    </row>
    <row r="558" spans="1:11" x14ac:dyDescent="0.35">
      <c r="A558" s="37">
        <v>24623</v>
      </c>
      <c r="B558" s="38">
        <f t="shared" si="32"/>
        <v>4.93</v>
      </c>
      <c r="C558" s="38">
        <v>4.93</v>
      </c>
      <c r="D558" s="38"/>
      <c r="E558" s="38"/>
      <c r="F558" s="42">
        <f t="shared" si="33"/>
        <v>1.1176087543921204E-2</v>
      </c>
      <c r="G558" s="38">
        <f t="shared" si="34"/>
        <v>805.26307302664827</v>
      </c>
      <c r="K558" s="49"/>
    </row>
    <row r="559" spans="1:11" x14ac:dyDescent="0.35">
      <c r="A559" s="37">
        <v>24653</v>
      </c>
      <c r="B559" s="38">
        <f t="shared" si="32"/>
        <v>4.93</v>
      </c>
      <c r="C559" s="38">
        <v>4.93</v>
      </c>
      <c r="D559" s="38"/>
      <c r="E559" s="38"/>
      <c r="F559" s="42">
        <f t="shared" si="33"/>
        <v>4.1083333333333328E-3</v>
      </c>
      <c r="G559" s="38">
        <f t="shared" si="34"/>
        <v>808.57136215166611</v>
      </c>
      <c r="K559" s="49"/>
    </row>
    <row r="560" spans="1:11" x14ac:dyDescent="0.35">
      <c r="A560" s="37">
        <v>24684</v>
      </c>
      <c r="B560" s="38">
        <f t="shared" si="32"/>
        <v>4.9000000000000004</v>
      </c>
      <c r="C560" s="38">
        <v>4.9000000000000004</v>
      </c>
      <c r="D560" s="38"/>
      <c r="E560" s="38"/>
      <c r="F560" s="42">
        <f t="shared" si="33"/>
        <v>6.442538577329634E-3</v>
      </c>
      <c r="G560" s="38">
        <f t="shared" si="34"/>
        <v>813.78061434485221</v>
      </c>
      <c r="K560" s="49"/>
    </row>
    <row r="561" spans="1:11" x14ac:dyDescent="0.35">
      <c r="A561" s="37">
        <v>24715</v>
      </c>
      <c r="B561" s="38">
        <f t="shared" si="32"/>
        <v>4.88</v>
      </c>
      <c r="C561" s="38">
        <v>4.88</v>
      </c>
      <c r="D561" s="38"/>
      <c r="E561" s="38"/>
      <c r="F561" s="42">
        <f t="shared" si="33"/>
        <v>5.6409336236052992E-3</v>
      </c>
      <c r="G561" s="38">
        <f t="shared" si="34"/>
        <v>818.37109677454839</v>
      </c>
      <c r="K561" s="49"/>
    </row>
    <row r="562" spans="1:11" x14ac:dyDescent="0.35">
      <c r="A562" s="37">
        <v>24745</v>
      </c>
      <c r="B562" s="38">
        <f t="shared" si="32"/>
        <v>4.8</v>
      </c>
      <c r="C562" s="38">
        <v>4.8</v>
      </c>
      <c r="D562" s="38"/>
      <c r="E562" s="38"/>
      <c r="F562" s="42">
        <f t="shared" si="33"/>
        <v>1.0320563319577983E-2</v>
      </c>
      <c r="G562" s="38">
        <f t="shared" si="34"/>
        <v>826.81714749772254</v>
      </c>
      <c r="K562" s="49"/>
    </row>
    <row r="563" spans="1:11" x14ac:dyDescent="0.35">
      <c r="A563" s="37">
        <v>24776</v>
      </c>
      <c r="B563" s="38">
        <f t="shared" si="32"/>
        <v>4.7699999999999996</v>
      </c>
      <c r="C563" s="38">
        <v>4.7699999999999996</v>
      </c>
      <c r="D563" s="38"/>
      <c r="E563" s="38"/>
      <c r="F563" s="42">
        <f t="shared" si="33"/>
        <v>6.3485277353674228E-3</v>
      </c>
      <c r="G563" s="38">
        <f t="shared" si="34"/>
        <v>832.06621909068917</v>
      </c>
      <c r="K563" s="49"/>
    </row>
    <row r="564" spans="1:11" x14ac:dyDescent="0.35">
      <c r="A564" s="37">
        <v>24806</v>
      </c>
      <c r="B564" s="38">
        <f t="shared" si="32"/>
        <v>4.7699999999999996</v>
      </c>
      <c r="C564" s="38">
        <v>4.7699999999999996</v>
      </c>
      <c r="D564" s="38"/>
      <c r="E564" s="38"/>
      <c r="F564" s="42">
        <f t="shared" si="33"/>
        <v>3.9749999999999994E-3</v>
      </c>
      <c r="G564" s="38">
        <f t="shared" si="34"/>
        <v>835.37368231157473</v>
      </c>
      <c r="K564" s="49"/>
    </row>
    <row r="565" spans="1:11" x14ac:dyDescent="0.35">
      <c r="A565" s="37">
        <v>24837</v>
      </c>
      <c r="B565" s="38">
        <f t="shared" si="32"/>
        <v>4.76</v>
      </c>
      <c r="C565" s="38">
        <v>4.76</v>
      </c>
      <c r="D565" s="38"/>
      <c r="E565" s="38"/>
      <c r="F565" s="42">
        <f t="shared" si="33"/>
        <v>4.7582115815511458E-3</v>
      </c>
      <c r="G565" s="38">
        <f t="shared" si="34"/>
        <v>839.34856704167271</v>
      </c>
      <c r="K565" s="49"/>
    </row>
    <row r="566" spans="1:11" x14ac:dyDescent="0.35">
      <c r="A566" s="37">
        <v>24868</v>
      </c>
      <c r="B566" s="38">
        <f t="shared" si="32"/>
        <v>4.79</v>
      </c>
      <c r="C566" s="38">
        <v>4.79</v>
      </c>
      <c r="D566" s="38"/>
      <c r="E566" s="38"/>
      <c r="F566" s="42">
        <f t="shared" si="33"/>
        <v>1.6203506805876266E-3</v>
      </c>
      <c r="G566" s="38">
        <f t="shared" si="34"/>
        <v>840.70860606352892</v>
      </c>
      <c r="K566" s="49"/>
    </row>
    <row r="567" spans="1:11" x14ac:dyDescent="0.35">
      <c r="A567" s="37">
        <v>24897</v>
      </c>
      <c r="B567" s="38">
        <f t="shared" si="32"/>
        <v>4.82</v>
      </c>
      <c r="C567" s="38">
        <v>4.82</v>
      </c>
      <c r="D567" s="38"/>
      <c r="E567" s="38"/>
      <c r="F567" s="42">
        <f t="shared" si="33"/>
        <v>1.6486626405696715E-3</v>
      </c>
      <c r="G567" s="38">
        <f t="shared" si="34"/>
        <v>842.09465093395124</v>
      </c>
      <c r="K567" s="49"/>
    </row>
    <row r="568" spans="1:11" x14ac:dyDescent="0.35">
      <c r="A568" s="37">
        <v>24928</v>
      </c>
      <c r="B568" s="38">
        <f t="shared" si="32"/>
        <v>4.8499999999999996</v>
      </c>
      <c r="C568" s="38">
        <v>4.8499999999999996</v>
      </c>
      <c r="D568" s="38"/>
      <c r="E568" s="38"/>
      <c r="F568" s="42">
        <f t="shared" si="33"/>
        <v>1.6769678185964958E-3</v>
      </c>
      <c r="G568" s="38">
        <f t="shared" si="34"/>
        <v>843.50681656377969</v>
      </c>
      <c r="K568" s="49"/>
    </row>
    <row r="569" spans="1:11" x14ac:dyDescent="0.35">
      <c r="A569" s="37">
        <v>24958</v>
      </c>
      <c r="B569" s="38">
        <f t="shared" si="32"/>
        <v>4.87</v>
      </c>
      <c r="C569" s="38">
        <v>4.87</v>
      </c>
      <c r="D569" s="38"/>
      <c r="E569" s="38"/>
      <c r="F569" s="42">
        <f t="shared" si="33"/>
        <v>2.4833338962597104E-3</v>
      </c>
      <c r="G569" s="38">
        <f t="shared" si="34"/>
        <v>845.60152563307872</v>
      </c>
      <c r="K569" s="49"/>
    </row>
    <row r="570" spans="1:11" x14ac:dyDescent="0.35">
      <c r="A570" s="37">
        <v>24989</v>
      </c>
      <c r="B570" s="38">
        <f t="shared" si="32"/>
        <v>4.8499999999999996</v>
      </c>
      <c r="C570" s="38">
        <v>4.8499999999999996</v>
      </c>
      <c r="D570" s="38"/>
      <c r="E570" s="38"/>
      <c r="F570" s="42">
        <f t="shared" si="33"/>
        <v>5.6181325653801876E-3</v>
      </c>
      <c r="G570" s="38">
        <f t="shared" si="34"/>
        <v>850.35222710157302</v>
      </c>
      <c r="K570" s="49"/>
    </row>
    <row r="571" spans="1:11" x14ac:dyDescent="0.35">
      <c r="A571" s="37">
        <v>25019</v>
      </c>
      <c r="B571" s="38">
        <f t="shared" si="32"/>
        <v>4.8899999999999997</v>
      </c>
      <c r="C571" s="38">
        <v>4.8899999999999997</v>
      </c>
      <c r="D571" s="38"/>
      <c r="E571" s="38"/>
      <c r="F571" s="42">
        <f t="shared" si="33"/>
        <v>9.2793004656827136E-4</v>
      </c>
      <c r="G571" s="38">
        <f t="shared" si="34"/>
        <v>851.14129448326685</v>
      </c>
      <c r="K571" s="49"/>
    </row>
    <row r="572" spans="1:11" x14ac:dyDescent="0.35">
      <c r="A572" s="37">
        <v>25050</v>
      </c>
      <c r="B572" s="38">
        <f t="shared" si="32"/>
        <v>4.8499999999999996</v>
      </c>
      <c r="C572" s="38">
        <v>4.8499999999999996</v>
      </c>
      <c r="D572" s="38"/>
      <c r="E572" s="38"/>
      <c r="F572" s="42">
        <f t="shared" si="33"/>
        <v>7.1945984640937087E-3</v>
      </c>
      <c r="G572" s="38">
        <f t="shared" si="34"/>
        <v>857.26491433328295</v>
      </c>
      <c r="K572" s="49"/>
    </row>
    <row r="573" spans="1:11" x14ac:dyDescent="0.35">
      <c r="A573" s="37">
        <v>25081</v>
      </c>
      <c r="B573" s="38">
        <f t="shared" si="32"/>
        <v>4.8099999999999996</v>
      </c>
      <c r="C573" s="38">
        <v>4.8099999999999996</v>
      </c>
      <c r="D573" s="38"/>
      <c r="E573" s="38"/>
      <c r="F573" s="42">
        <f t="shared" si="33"/>
        <v>7.1671430111818766E-3</v>
      </c>
      <c r="G573" s="38">
        <f t="shared" si="34"/>
        <v>863.40905457277825</v>
      </c>
      <c r="K573" s="49"/>
    </row>
    <row r="574" spans="1:11" x14ac:dyDescent="0.35">
      <c r="A574" s="37">
        <v>25111</v>
      </c>
      <c r="B574" s="38">
        <f t="shared" si="32"/>
        <v>4.79</v>
      </c>
      <c r="C574" s="38">
        <v>4.79</v>
      </c>
      <c r="D574" s="38"/>
      <c r="E574" s="38"/>
      <c r="F574" s="42">
        <f t="shared" si="33"/>
        <v>5.5725439907194337E-3</v>
      </c>
      <c r="G574" s="38">
        <f t="shared" si="34"/>
        <v>868.22043951137061</v>
      </c>
      <c r="K574" s="49"/>
    </row>
    <row r="575" spans="1:11" x14ac:dyDescent="0.35">
      <c r="A575" s="37">
        <v>25142</v>
      </c>
      <c r="B575" s="38">
        <f t="shared" si="32"/>
        <v>4.76</v>
      </c>
      <c r="C575" s="38">
        <v>4.76</v>
      </c>
      <c r="D575" s="38"/>
      <c r="E575" s="38"/>
      <c r="F575" s="42">
        <f t="shared" si="33"/>
        <v>6.3413014113203282E-3</v>
      </c>
      <c r="G575" s="38">
        <f t="shared" si="34"/>
        <v>873.72608700978117</v>
      </c>
      <c r="K575" s="49"/>
    </row>
    <row r="576" spans="1:11" x14ac:dyDescent="0.35">
      <c r="A576" s="37">
        <v>25172</v>
      </c>
      <c r="B576" s="38">
        <f t="shared" si="32"/>
        <v>4.7300000000000004</v>
      </c>
      <c r="C576" s="38">
        <v>4.7300000000000004</v>
      </c>
      <c r="D576" s="38"/>
      <c r="E576" s="38"/>
      <c r="F576" s="42">
        <f t="shared" si="33"/>
        <v>6.3196269851697384E-3</v>
      </c>
      <c r="G576" s="38">
        <f t="shared" si="34"/>
        <v>879.24770996689494</v>
      </c>
      <c r="K576" s="49"/>
    </row>
    <row r="577" spans="1:11" x14ac:dyDescent="0.35">
      <c r="A577" s="37">
        <v>25203</v>
      </c>
      <c r="B577" s="38">
        <f t="shared" si="32"/>
        <v>4.72</v>
      </c>
      <c r="C577" s="38">
        <v>4.72</v>
      </c>
      <c r="D577" s="38"/>
      <c r="E577" s="38"/>
      <c r="F577" s="42">
        <f t="shared" si="33"/>
        <v>4.7263567868384608E-3</v>
      </c>
      <c r="G577" s="38">
        <f t="shared" si="34"/>
        <v>883.40334834820919</v>
      </c>
      <c r="K577" s="49"/>
    </row>
    <row r="578" spans="1:11" x14ac:dyDescent="0.35">
      <c r="A578" s="37">
        <v>25234</v>
      </c>
      <c r="B578" s="38">
        <f t="shared" ref="B578:B641" si="35">C578</f>
        <v>4.72</v>
      </c>
      <c r="C578" s="38">
        <v>4.72</v>
      </c>
      <c r="D578" s="38"/>
      <c r="E578" s="38"/>
      <c r="F578" s="42">
        <f t="shared" si="33"/>
        <v>3.933333333333333E-3</v>
      </c>
      <c r="G578" s="38">
        <f t="shared" si="34"/>
        <v>886.87806818504544</v>
      </c>
      <c r="K578" s="49"/>
    </row>
    <row r="579" spans="1:11" x14ac:dyDescent="0.35">
      <c r="A579" s="37">
        <v>25262</v>
      </c>
      <c r="B579" s="38">
        <f t="shared" si="35"/>
        <v>4.72</v>
      </c>
      <c r="C579" s="38">
        <v>4.72</v>
      </c>
      <c r="D579" s="38"/>
      <c r="E579" s="38"/>
      <c r="F579" s="42">
        <f t="shared" ref="F579:F642" si="36">B578/1200+((B578/B579)*(1-(1+B579/200)^(-2*(10-(1/12))))+(1+B579/200)^(-2*(10-(1/12)))-1)</f>
        <v>3.933333333333333E-3</v>
      </c>
      <c r="G579" s="38">
        <f t="shared" ref="G579:G642" si="37">G578*(1+F579)</f>
        <v>890.36645525323991</v>
      </c>
      <c r="K579" s="49"/>
    </row>
    <row r="580" spans="1:11" x14ac:dyDescent="0.35">
      <c r="A580" s="37">
        <v>25293</v>
      </c>
      <c r="B580" s="38">
        <f t="shared" si="35"/>
        <v>4.75</v>
      </c>
      <c r="C580" s="38">
        <v>4.75</v>
      </c>
      <c r="D580" s="38"/>
      <c r="E580" s="38"/>
      <c r="F580" s="42">
        <f t="shared" si="36"/>
        <v>1.582590822141172E-3</v>
      </c>
      <c r="G580" s="38">
        <f t="shared" si="37"/>
        <v>891.77554103366606</v>
      </c>
      <c r="K580" s="49"/>
    </row>
    <row r="581" spans="1:11" x14ac:dyDescent="0.35">
      <c r="A581" s="37">
        <v>25323</v>
      </c>
      <c r="B581" s="38">
        <f t="shared" si="35"/>
        <v>4.7</v>
      </c>
      <c r="C581" s="38">
        <v>4.7</v>
      </c>
      <c r="D581" s="38"/>
      <c r="E581" s="38"/>
      <c r="F581" s="42">
        <f t="shared" si="36"/>
        <v>7.8854878739265596E-3</v>
      </c>
      <c r="G581" s="38">
        <f t="shared" si="37"/>
        <v>898.80762624875126</v>
      </c>
      <c r="K581" s="49"/>
    </row>
    <row r="582" spans="1:11" x14ac:dyDescent="0.35">
      <c r="A582" s="37">
        <v>25354</v>
      </c>
      <c r="B582" s="38">
        <f t="shared" si="35"/>
        <v>4.7</v>
      </c>
      <c r="C582" s="38">
        <v>4.7</v>
      </c>
      <c r="D582" s="38"/>
      <c r="E582" s="38"/>
      <c r="F582" s="42">
        <f t="shared" si="36"/>
        <v>3.9166666666666664E-3</v>
      </c>
      <c r="G582" s="38">
        <f t="shared" si="37"/>
        <v>902.32795611822542</v>
      </c>
      <c r="K582" s="49"/>
    </row>
    <row r="583" spans="1:11" x14ac:dyDescent="0.35">
      <c r="A583" s="37">
        <v>25384</v>
      </c>
      <c r="B583" s="38">
        <f t="shared" si="35"/>
        <v>4.75</v>
      </c>
      <c r="C583" s="38">
        <v>4.75</v>
      </c>
      <c r="D583" s="38"/>
      <c r="E583" s="38"/>
      <c r="F583" s="42">
        <f t="shared" si="36"/>
        <v>-1.2375186536758495E-6</v>
      </c>
      <c r="G583" s="38">
        <f t="shared" si="37"/>
        <v>902.32683947054795</v>
      </c>
      <c r="K583" s="49"/>
    </row>
    <row r="584" spans="1:11" x14ac:dyDescent="0.35">
      <c r="A584" s="37">
        <v>25415</v>
      </c>
      <c r="B584" s="38">
        <f t="shared" si="35"/>
        <v>4.74</v>
      </c>
      <c r="C584" s="38">
        <v>4.74</v>
      </c>
      <c r="D584" s="38"/>
      <c r="E584" s="38"/>
      <c r="F584" s="42">
        <f t="shared" si="36"/>
        <v>4.7422836785340683E-3</v>
      </c>
      <c r="G584" s="38">
        <f t="shared" si="37"/>
        <v>906.60592931407234</v>
      </c>
      <c r="K584" s="49"/>
    </row>
    <row r="585" spans="1:11" x14ac:dyDescent="0.35">
      <c r="A585" s="37">
        <v>25446</v>
      </c>
      <c r="B585" s="38">
        <f t="shared" si="35"/>
        <v>4.71</v>
      </c>
      <c r="C585" s="38">
        <v>4.71</v>
      </c>
      <c r="D585" s="38"/>
      <c r="E585" s="38"/>
      <c r="F585" s="42">
        <f t="shared" si="36"/>
        <v>6.3051811622588574E-3</v>
      </c>
      <c r="G585" s="38">
        <f t="shared" si="37"/>
        <v>912.32224394117554</v>
      </c>
      <c r="K585" s="49"/>
    </row>
    <row r="586" spans="1:11" x14ac:dyDescent="0.35">
      <c r="A586" s="37">
        <v>25476</v>
      </c>
      <c r="B586" s="38">
        <f t="shared" si="35"/>
        <v>5.99</v>
      </c>
      <c r="C586" s="38">
        <v>5.99</v>
      </c>
      <c r="D586" s="38"/>
      <c r="E586" s="38"/>
      <c r="F586" s="42">
        <f t="shared" si="36"/>
        <v>-9.0750953731254039E-2</v>
      </c>
      <c r="G586" s="38">
        <f t="shared" si="37"/>
        <v>829.52813019327607</v>
      </c>
      <c r="K586" s="49"/>
    </row>
    <row r="587" spans="1:11" x14ac:dyDescent="0.35">
      <c r="A587" s="37">
        <v>25507</v>
      </c>
      <c r="B587" s="38">
        <f t="shared" si="35"/>
        <v>5.82</v>
      </c>
      <c r="C587" s="38">
        <v>5.82</v>
      </c>
      <c r="D587" s="38"/>
      <c r="E587" s="38"/>
      <c r="F587" s="42">
        <f t="shared" si="36"/>
        <v>1.7664520577178759E-2</v>
      </c>
      <c r="G587" s="38">
        <f t="shared" si="37"/>
        <v>844.18134691842386</v>
      </c>
      <c r="K587" s="49"/>
    </row>
    <row r="588" spans="1:11" x14ac:dyDescent="0.35">
      <c r="A588" s="37">
        <v>25537</v>
      </c>
      <c r="B588" s="38">
        <f t="shared" si="35"/>
        <v>5.89</v>
      </c>
      <c r="C588" s="38">
        <v>5.89</v>
      </c>
      <c r="D588" s="38"/>
      <c r="E588" s="38"/>
      <c r="F588" s="42">
        <f t="shared" si="36"/>
        <v>-3.5144234369324096E-4</v>
      </c>
      <c r="G588" s="38">
        <f t="shared" si="37"/>
        <v>843.88466584736079</v>
      </c>
      <c r="K588" s="49"/>
    </row>
    <row r="589" spans="1:11" x14ac:dyDescent="0.35">
      <c r="A589" s="37">
        <v>25568</v>
      </c>
      <c r="B589" s="38">
        <f t="shared" si="35"/>
        <v>5.92</v>
      </c>
      <c r="C589" s="38">
        <v>5.92</v>
      </c>
      <c r="D589" s="38"/>
      <c r="E589" s="38"/>
      <c r="F589" s="42">
        <f t="shared" si="36"/>
        <v>2.6822175588927929E-3</v>
      </c>
      <c r="G589" s="38">
        <f t="shared" si="37"/>
        <v>846.14814811577696</v>
      </c>
      <c r="K589" s="49"/>
    </row>
    <row r="590" spans="1:11" x14ac:dyDescent="0.35">
      <c r="A590" s="37">
        <v>25599</v>
      </c>
      <c r="B590" s="38">
        <f t="shared" si="35"/>
        <v>5.92</v>
      </c>
      <c r="C590" s="38">
        <v>5.92</v>
      </c>
      <c r="D590" s="38"/>
      <c r="E590" s="38"/>
      <c r="F590" s="42">
        <f t="shared" si="36"/>
        <v>4.933333333333333E-3</v>
      </c>
      <c r="G590" s="38">
        <f t="shared" si="37"/>
        <v>850.32247897981472</v>
      </c>
      <c r="K590" s="49"/>
    </row>
    <row r="591" spans="1:11" x14ac:dyDescent="0.35">
      <c r="A591" s="37">
        <v>25627</v>
      </c>
      <c r="B591" s="38">
        <f t="shared" si="35"/>
        <v>5.94</v>
      </c>
      <c r="C591" s="38">
        <v>5.94</v>
      </c>
      <c r="D591" s="38"/>
      <c r="E591" s="38"/>
      <c r="F591" s="42">
        <f t="shared" si="36"/>
        <v>3.4506199865417132E-3</v>
      </c>
      <c r="G591" s="38">
        <f t="shared" si="37"/>
        <v>853.25661872078808</v>
      </c>
      <c r="K591" s="49"/>
    </row>
    <row r="592" spans="1:11" x14ac:dyDescent="0.35">
      <c r="A592" s="37">
        <v>25658</v>
      </c>
      <c r="B592" s="38">
        <f t="shared" si="35"/>
        <v>5.99</v>
      </c>
      <c r="C592" s="38">
        <v>5.99</v>
      </c>
      <c r="D592" s="38"/>
      <c r="E592" s="38"/>
      <c r="F592" s="42">
        <f t="shared" si="36"/>
        <v>1.2517205573729833E-3</v>
      </c>
      <c r="G592" s="38">
        <f t="shared" si="37"/>
        <v>854.32465757115551</v>
      </c>
      <c r="K592" s="49"/>
    </row>
    <row r="593" spans="1:11" x14ac:dyDescent="0.35">
      <c r="A593" s="37">
        <v>25688</v>
      </c>
      <c r="B593" s="38">
        <f t="shared" si="35"/>
        <v>5.98</v>
      </c>
      <c r="C593" s="38">
        <v>5.98</v>
      </c>
      <c r="D593" s="38"/>
      <c r="E593" s="38"/>
      <c r="F593" s="42">
        <f t="shared" si="36"/>
        <v>5.731662254581044E-3</v>
      </c>
      <c r="G593" s="38">
        <f t="shared" si="37"/>
        <v>859.22135796411408</v>
      </c>
      <c r="K593" s="49"/>
    </row>
    <row r="594" spans="1:11" x14ac:dyDescent="0.35">
      <c r="A594" s="37">
        <v>25719</v>
      </c>
      <c r="B594" s="38">
        <f t="shared" si="35"/>
        <v>5.96</v>
      </c>
      <c r="C594" s="38">
        <v>5.96</v>
      </c>
      <c r="D594" s="38"/>
      <c r="E594" s="38"/>
      <c r="F594" s="42">
        <f t="shared" si="36"/>
        <v>6.4646846787346163E-3</v>
      </c>
      <c r="G594" s="38">
        <f t="shared" si="37"/>
        <v>864.77595311258619</v>
      </c>
      <c r="K594" s="49"/>
    </row>
    <row r="595" spans="1:11" x14ac:dyDescent="0.35">
      <c r="A595" s="37">
        <v>25749</v>
      </c>
      <c r="B595" s="38">
        <f t="shared" si="35"/>
        <v>6.02</v>
      </c>
      <c r="C595" s="38">
        <v>6.02</v>
      </c>
      <c r="D595" s="38"/>
      <c r="E595" s="38"/>
      <c r="F595" s="42">
        <f t="shared" si="36"/>
        <v>5.3483770569472729E-4</v>
      </c>
      <c r="G595" s="38">
        <f t="shared" si="37"/>
        <v>865.23846789928882</v>
      </c>
      <c r="K595" s="49"/>
    </row>
    <row r="596" spans="1:11" x14ac:dyDescent="0.35">
      <c r="A596" s="37">
        <v>25780</v>
      </c>
      <c r="B596" s="38">
        <f t="shared" si="35"/>
        <v>5.94</v>
      </c>
      <c r="C596" s="38">
        <v>5.94</v>
      </c>
      <c r="D596" s="38"/>
      <c r="E596" s="38"/>
      <c r="F596" s="42">
        <f t="shared" si="36"/>
        <v>1.0947520053832701E-2</v>
      </c>
      <c r="G596" s="38">
        <f t="shared" si="37"/>
        <v>874.71068337796373</v>
      </c>
      <c r="K596" s="49"/>
    </row>
    <row r="597" spans="1:11" x14ac:dyDescent="0.35">
      <c r="A597" s="37">
        <v>25811</v>
      </c>
      <c r="B597" s="38">
        <f t="shared" si="35"/>
        <v>5.91</v>
      </c>
      <c r="C597" s="38">
        <v>5.91</v>
      </c>
      <c r="D597" s="38"/>
      <c r="E597" s="38"/>
      <c r="F597" s="42">
        <f t="shared" si="36"/>
        <v>7.1771396850199747E-3</v>
      </c>
      <c r="G597" s="38">
        <f t="shared" si="37"/>
        <v>880.98860413654666</v>
      </c>
      <c r="K597" s="49"/>
    </row>
    <row r="598" spans="1:11" x14ac:dyDescent="0.35">
      <c r="A598" s="37">
        <v>25841</v>
      </c>
      <c r="B598" s="38">
        <f t="shared" si="35"/>
        <v>5.84</v>
      </c>
      <c r="C598" s="38">
        <v>5.84</v>
      </c>
      <c r="D598" s="38"/>
      <c r="E598" s="38"/>
      <c r="F598" s="42">
        <f t="shared" si="36"/>
        <v>1.0138428271857888E-2</v>
      </c>
      <c r="G598" s="38">
        <f t="shared" si="37"/>
        <v>889.92044390790932</v>
      </c>
      <c r="K598" s="49"/>
    </row>
    <row r="599" spans="1:11" x14ac:dyDescent="0.35">
      <c r="A599" s="37">
        <v>25872</v>
      </c>
      <c r="B599" s="38">
        <f t="shared" si="35"/>
        <v>5.91</v>
      </c>
      <c r="C599" s="38">
        <v>5.91</v>
      </c>
      <c r="D599" s="38"/>
      <c r="E599" s="38"/>
      <c r="F599" s="42">
        <f t="shared" si="36"/>
        <v>-3.2999259837997695E-4</v>
      </c>
      <c r="G599" s="38">
        <f t="shared" si="37"/>
        <v>889.62677674827273</v>
      </c>
      <c r="K599" s="49"/>
    </row>
    <row r="600" spans="1:11" x14ac:dyDescent="0.35">
      <c r="A600" s="37">
        <v>25902</v>
      </c>
      <c r="B600" s="38">
        <f t="shared" si="35"/>
        <v>5.81</v>
      </c>
      <c r="C600" s="38">
        <v>5.81</v>
      </c>
      <c r="D600" s="38"/>
      <c r="E600" s="38"/>
      <c r="F600" s="42">
        <f t="shared" si="36"/>
        <v>1.2383056056788952E-2</v>
      </c>
      <c r="G600" s="38">
        <f t="shared" si="37"/>
        <v>900.64307499436711</v>
      </c>
      <c r="K600" s="49"/>
    </row>
    <row r="601" spans="1:11" x14ac:dyDescent="0.35">
      <c r="A601" s="37">
        <v>25933</v>
      </c>
      <c r="B601" s="38">
        <f t="shared" si="35"/>
        <v>5.95</v>
      </c>
      <c r="C601" s="38">
        <v>5.95</v>
      </c>
      <c r="D601" s="38"/>
      <c r="E601" s="38"/>
      <c r="F601" s="42">
        <f t="shared" si="36"/>
        <v>-5.5325581518725579E-3</v>
      </c>
      <c r="G601" s="38">
        <f t="shared" si="37"/>
        <v>895.66021480787947</v>
      </c>
      <c r="K601" s="49"/>
    </row>
    <row r="602" spans="1:11" x14ac:dyDescent="0.35">
      <c r="A602" s="37">
        <v>25964</v>
      </c>
      <c r="B602" s="38">
        <f t="shared" si="35"/>
        <v>5.88</v>
      </c>
      <c r="C602" s="38">
        <v>5.88</v>
      </c>
      <c r="D602" s="38"/>
      <c r="E602" s="38"/>
      <c r="F602" s="42">
        <f t="shared" si="36"/>
        <v>1.0162169633590226E-2</v>
      </c>
      <c r="G602" s="38">
        <f t="shared" si="37"/>
        <v>904.76206584481508</v>
      </c>
      <c r="K602" s="49"/>
    </row>
    <row r="603" spans="1:11" x14ac:dyDescent="0.35">
      <c r="A603" s="37">
        <v>25992</v>
      </c>
      <c r="B603" s="38">
        <f t="shared" si="35"/>
        <v>5.86</v>
      </c>
      <c r="C603" s="38">
        <v>5.86</v>
      </c>
      <c r="D603" s="38"/>
      <c r="E603" s="38"/>
      <c r="F603" s="42">
        <f t="shared" si="36"/>
        <v>6.3881797298222919E-3</v>
      </c>
      <c r="G603" s="38">
        <f t="shared" si="37"/>
        <v>910.541848534157</v>
      </c>
      <c r="K603" s="49"/>
    </row>
    <row r="604" spans="1:11" x14ac:dyDescent="0.35">
      <c r="A604" s="37">
        <v>26023</v>
      </c>
      <c r="B604" s="38">
        <f t="shared" si="35"/>
        <v>5.87</v>
      </c>
      <c r="C604" s="38">
        <v>5.87</v>
      </c>
      <c r="D604" s="38"/>
      <c r="E604" s="38"/>
      <c r="F604" s="42">
        <f t="shared" si="36"/>
        <v>4.1395859233261771E-3</v>
      </c>
      <c r="G604" s="38">
        <f t="shared" si="37"/>
        <v>914.31111475294836</v>
      </c>
      <c r="K604" s="49"/>
    </row>
    <row r="605" spans="1:11" x14ac:dyDescent="0.35">
      <c r="A605" s="37">
        <v>26053</v>
      </c>
      <c r="B605" s="38">
        <f t="shared" si="35"/>
        <v>5.85</v>
      </c>
      <c r="C605" s="38">
        <v>5.85</v>
      </c>
      <c r="D605" s="38"/>
      <c r="E605" s="38"/>
      <c r="F605" s="42">
        <f t="shared" si="36"/>
        <v>6.3805317679651976E-3</v>
      </c>
      <c r="G605" s="38">
        <f t="shared" si="37"/>
        <v>920.14490586643331</v>
      </c>
      <c r="K605" s="49"/>
    </row>
    <row r="606" spans="1:11" x14ac:dyDescent="0.35">
      <c r="A606" s="37">
        <v>26084</v>
      </c>
      <c r="B606" s="38">
        <f t="shared" si="35"/>
        <v>6</v>
      </c>
      <c r="C606" s="38">
        <v>6</v>
      </c>
      <c r="D606" s="38"/>
      <c r="E606" s="38"/>
      <c r="F606" s="42">
        <f t="shared" si="36"/>
        <v>-6.2147462633975374E-3</v>
      </c>
      <c r="G606" s="38">
        <f t="shared" si="37"/>
        <v>914.42643875091562</v>
      </c>
      <c r="K606" s="49"/>
    </row>
    <row r="607" spans="1:11" x14ac:dyDescent="0.35">
      <c r="A607" s="37">
        <v>26114</v>
      </c>
      <c r="B607" s="38">
        <f t="shared" si="35"/>
        <v>6.04</v>
      </c>
      <c r="C607" s="38">
        <v>6.04</v>
      </c>
      <c r="D607" s="38"/>
      <c r="E607" s="38"/>
      <c r="F607" s="42">
        <f t="shared" si="36"/>
        <v>2.0481567430051762E-3</v>
      </c>
      <c r="G607" s="38">
        <f t="shared" si="37"/>
        <v>916.2993274274254</v>
      </c>
      <c r="K607" s="49"/>
    </row>
    <row r="608" spans="1:11" x14ac:dyDescent="0.35">
      <c r="A608" s="37">
        <v>26145</v>
      </c>
      <c r="B608" s="38">
        <f t="shared" si="35"/>
        <v>5.85</v>
      </c>
      <c r="C608" s="38">
        <v>5.85</v>
      </c>
      <c r="D608" s="38"/>
      <c r="E608" s="38"/>
      <c r="F608" s="42">
        <f t="shared" si="36"/>
        <v>1.9177551795670156E-2</v>
      </c>
      <c r="G608" s="38">
        <f t="shared" si="37"/>
        <v>933.87170523950249</v>
      </c>
      <c r="K608" s="49"/>
    </row>
    <row r="609" spans="1:11" x14ac:dyDescent="0.35">
      <c r="A609" s="37">
        <v>26176</v>
      </c>
      <c r="B609" s="38">
        <f t="shared" si="35"/>
        <v>5.9</v>
      </c>
      <c r="C609" s="38">
        <v>5.9</v>
      </c>
      <c r="D609" s="38"/>
      <c r="E609" s="38"/>
      <c r="F609" s="42">
        <f t="shared" si="36"/>
        <v>1.1613928578162831E-3</v>
      </c>
      <c r="G609" s="38">
        <f t="shared" si="37"/>
        <v>934.95629716808435</v>
      </c>
      <c r="K609" s="49"/>
    </row>
    <row r="610" spans="1:11" x14ac:dyDescent="0.35">
      <c r="A610" s="37">
        <v>26206</v>
      </c>
      <c r="B610" s="38">
        <f t="shared" si="35"/>
        <v>6.02</v>
      </c>
      <c r="C610" s="38">
        <v>6.02</v>
      </c>
      <c r="D610" s="38"/>
      <c r="E610" s="38"/>
      <c r="F610" s="42">
        <f t="shared" si="36"/>
        <v>-3.94699125527699E-3</v>
      </c>
      <c r="G610" s="38">
        <f t="shared" si="37"/>
        <v>931.26603283909583</v>
      </c>
      <c r="K610" s="49"/>
    </row>
    <row r="611" spans="1:11" x14ac:dyDescent="0.35">
      <c r="A611" s="37">
        <v>26237</v>
      </c>
      <c r="B611" s="38">
        <f t="shared" si="35"/>
        <v>6.02</v>
      </c>
      <c r="C611" s="38">
        <v>6.02</v>
      </c>
      <c r="D611" s="38"/>
      <c r="E611" s="38"/>
      <c r="F611" s="42">
        <f t="shared" si="36"/>
        <v>5.0166666666666667E-3</v>
      </c>
      <c r="G611" s="38">
        <f t="shared" si="37"/>
        <v>935.93788410383866</v>
      </c>
      <c r="K611" s="49"/>
    </row>
    <row r="612" spans="1:11" x14ac:dyDescent="0.35">
      <c r="A612" s="37">
        <v>26267</v>
      </c>
      <c r="B612" s="38">
        <f t="shared" si="35"/>
        <v>5.8</v>
      </c>
      <c r="C612" s="38">
        <v>5.8</v>
      </c>
      <c r="D612" s="38"/>
      <c r="E612" s="38"/>
      <c r="F612" s="42">
        <f t="shared" si="36"/>
        <v>2.1431954531263783E-2</v>
      </c>
      <c r="G612" s="38">
        <f t="shared" si="37"/>
        <v>955.99686228003941</v>
      </c>
      <c r="K612" s="49"/>
    </row>
    <row r="613" spans="1:11" x14ac:dyDescent="0.35">
      <c r="A613" s="37">
        <v>26298</v>
      </c>
      <c r="B613" s="38">
        <f t="shared" si="35"/>
        <v>6.06</v>
      </c>
      <c r="C613" s="38">
        <v>6.06</v>
      </c>
      <c r="D613" s="38"/>
      <c r="E613" s="38"/>
      <c r="F613" s="42">
        <f t="shared" si="36"/>
        <v>-1.4336060503781023E-2</v>
      </c>
      <c r="G613" s="38">
        <f t="shared" si="37"/>
        <v>942.29163342096797</v>
      </c>
      <c r="K613" s="49"/>
    </row>
    <row r="614" spans="1:11" x14ac:dyDescent="0.35">
      <c r="A614" s="37">
        <v>26329</v>
      </c>
      <c r="B614" s="38">
        <f t="shared" si="35"/>
        <v>6.1</v>
      </c>
      <c r="C614" s="38">
        <v>6.1</v>
      </c>
      <c r="D614" s="38"/>
      <c r="E614" s="38"/>
      <c r="F614" s="42">
        <f t="shared" si="36"/>
        <v>2.1062630770600785E-3</v>
      </c>
      <c r="G614" s="38">
        <f t="shared" si="37"/>
        <v>944.2763474962652</v>
      </c>
      <c r="K614" s="49"/>
    </row>
    <row r="615" spans="1:11" x14ac:dyDescent="0.35">
      <c r="A615" s="37">
        <v>26358</v>
      </c>
      <c r="B615" s="38">
        <f t="shared" si="35"/>
        <v>6.04</v>
      </c>
      <c r="C615" s="38">
        <v>6.04</v>
      </c>
      <c r="D615" s="38"/>
      <c r="E615" s="38"/>
      <c r="F615" s="42">
        <f t="shared" si="36"/>
        <v>9.5110982188255679E-3</v>
      </c>
      <c r="G615" s="38">
        <f t="shared" si="37"/>
        <v>953.25745258301606</v>
      </c>
      <c r="K615" s="49"/>
    </row>
    <row r="616" spans="1:11" x14ac:dyDescent="0.35">
      <c r="A616" s="37">
        <v>26389</v>
      </c>
      <c r="B616" s="38">
        <f t="shared" si="35"/>
        <v>6.04</v>
      </c>
      <c r="C616" s="38">
        <v>6.04</v>
      </c>
      <c r="D616" s="38"/>
      <c r="E616" s="38"/>
      <c r="F616" s="42">
        <f t="shared" si="36"/>
        <v>5.0333333333333332E-3</v>
      </c>
      <c r="G616" s="38">
        <f t="shared" si="37"/>
        <v>958.05551509435043</v>
      </c>
      <c r="K616" s="49"/>
    </row>
    <row r="617" spans="1:11" x14ac:dyDescent="0.35">
      <c r="A617" s="37">
        <v>26419</v>
      </c>
      <c r="B617" s="38">
        <f t="shared" si="35"/>
        <v>6.04</v>
      </c>
      <c r="C617" s="38">
        <v>6.04</v>
      </c>
      <c r="D617" s="38"/>
      <c r="E617" s="38"/>
      <c r="F617" s="42">
        <f t="shared" si="36"/>
        <v>5.0333333333333332E-3</v>
      </c>
      <c r="G617" s="38">
        <f t="shared" si="37"/>
        <v>962.8777278536586</v>
      </c>
      <c r="K617" s="49"/>
    </row>
    <row r="618" spans="1:11" x14ac:dyDescent="0.35">
      <c r="A618" s="37">
        <v>26450</v>
      </c>
      <c r="B618" s="38">
        <f t="shared" si="35"/>
        <v>5.98</v>
      </c>
      <c r="C618" s="38">
        <v>5.98</v>
      </c>
      <c r="D618" s="38"/>
      <c r="E618" s="38"/>
      <c r="F618" s="42">
        <f t="shared" si="36"/>
        <v>9.473306860819819E-3</v>
      </c>
      <c r="G618" s="38">
        <f t="shared" si="37"/>
        <v>971.9993640390652</v>
      </c>
      <c r="K618" s="49"/>
    </row>
    <row r="619" spans="1:11" x14ac:dyDescent="0.35">
      <c r="A619" s="37">
        <v>26480</v>
      </c>
      <c r="B619" s="38">
        <f t="shared" si="35"/>
        <v>5.98</v>
      </c>
      <c r="C619" s="38">
        <v>5.98</v>
      </c>
      <c r="D619" s="38"/>
      <c r="E619" s="38"/>
      <c r="F619" s="42">
        <f t="shared" si="36"/>
        <v>4.9833333333333335E-3</v>
      </c>
      <c r="G619" s="38">
        <f t="shared" si="37"/>
        <v>976.84316086985984</v>
      </c>
      <c r="K619" s="49"/>
    </row>
    <row r="620" spans="1:11" x14ac:dyDescent="0.35">
      <c r="A620" s="37">
        <v>26511</v>
      </c>
      <c r="B620" s="38">
        <f t="shared" si="35"/>
        <v>5.93</v>
      </c>
      <c r="C620" s="38">
        <v>5.93</v>
      </c>
      <c r="D620" s="38"/>
      <c r="E620" s="38"/>
      <c r="F620" s="42">
        <f t="shared" si="36"/>
        <v>8.6918209216919548E-3</v>
      </c>
      <c r="G620" s="38">
        <f t="shared" si="37"/>
        <v>985.33370669272017</v>
      </c>
      <c r="K620" s="49"/>
    </row>
    <row r="621" spans="1:11" x14ac:dyDescent="0.35">
      <c r="A621" s="37">
        <v>26542</v>
      </c>
      <c r="B621" s="38">
        <f t="shared" si="35"/>
        <v>5.96</v>
      </c>
      <c r="C621" s="38">
        <v>5.96</v>
      </c>
      <c r="D621" s="38"/>
      <c r="E621" s="38"/>
      <c r="F621" s="42">
        <f t="shared" si="36"/>
        <v>2.7196396485649641E-3</v>
      </c>
      <c r="G621" s="38">
        <f t="shared" si="37"/>
        <v>988.01345930850914</v>
      </c>
      <c r="K621" s="49"/>
    </row>
    <row r="622" spans="1:11" x14ac:dyDescent="0.35">
      <c r="A622" s="37">
        <v>26572</v>
      </c>
      <c r="B622" s="38">
        <f t="shared" si="35"/>
        <v>5.98</v>
      </c>
      <c r="C622" s="38">
        <v>5.98</v>
      </c>
      <c r="D622" s="38"/>
      <c r="E622" s="38"/>
      <c r="F622" s="42">
        <f t="shared" si="36"/>
        <v>3.4866754908376906E-3</v>
      </c>
      <c r="G622" s="38">
        <f t="shared" si="37"/>
        <v>991.45834162169774</v>
      </c>
      <c r="K622" s="49"/>
    </row>
    <row r="623" spans="1:11" x14ac:dyDescent="0.35">
      <c r="A623" s="37">
        <v>26603</v>
      </c>
      <c r="B623" s="38">
        <f t="shared" si="35"/>
        <v>5.95</v>
      </c>
      <c r="C623" s="38">
        <v>5.95</v>
      </c>
      <c r="D623" s="38"/>
      <c r="E623" s="38"/>
      <c r="F623" s="42">
        <f t="shared" si="36"/>
        <v>7.2063815087346434E-3</v>
      </c>
      <c r="G623" s="38">
        <f t="shared" si="37"/>
        <v>998.60316868144105</v>
      </c>
      <c r="K623" s="49"/>
    </row>
    <row r="624" spans="1:11" x14ac:dyDescent="0.35">
      <c r="A624" s="37">
        <v>26633</v>
      </c>
      <c r="B624" s="38">
        <f t="shared" si="35"/>
        <v>5.91</v>
      </c>
      <c r="C624" s="38">
        <v>5.91</v>
      </c>
      <c r="D624" s="38"/>
      <c r="E624" s="38"/>
      <c r="F624" s="42">
        <f t="shared" si="36"/>
        <v>7.9278529133601141E-3</v>
      </c>
      <c r="G624" s="38">
        <f t="shared" si="37"/>
        <v>1006.519947721563</v>
      </c>
      <c r="K624" s="49"/>
    </row>
    <row r="625" spans="1:11" x14ac:dyDescent="0.35">
      <c r="A625" s="37">
        <v>26664</v>
      </c>
      <c r="B625" s="38">
        <f t="shared" si="35"/>
        <v>5.88</v>
      </c>
      <c r="C625" s="38">
        <v>5.88</v>
      </c>
      <c r="D625" s="38"/>
      <c r="E625" s="38"/>
      <c r="F625" s="42">
        <f t="shared" si="36"/>
        <v>7.15521555725289E-3</v>
      </c>
      <c r="G625" s="38">
        <f t="shared" si="37"/>
        <v>1013.7218149101857</v>
      </c>
      <c r="K625" s="49"/>
    </row>
    <row r="626" spans="1:11" x14ac:dyDescent="0.35">
      <c r="A626" s="37">
        <v>26695</v>
      </c>
      <c r="B626" s="38">
        <f t="shared" si="35"/>
        <v>5.88</v>
      </c>
      <c r="C626" s="38">
        <v>5.88</v>
      </c>
      <c r="D626" s="38"/>
      <c r="E626" s="38"/>
      <c r="F626" s="42">
        <f t="shared" si="36"/>
        <v>4.8999999999999998E-3</v>
      </c>
      <c r="G626" s="38">
        <f t="shared" si="37"/>
        <v>1018.6890518032455</v>
      </c>
      <c r="K626" s="49"/>
    </row>
    <row r="627" spans="1:11" x14ac:dyDescent="0.35">
      <c r="A627" s="37">
        <v>26723</v>
      </c>
      <c r="B627" s="38">
        <f t="shared" si="35"/>
        <v>6.03</v>
      </c>
      <c r="C627" s="38">
        <v>6.03</v>
      </c>
      <c r="D627" s="38"/>
      <c r="E627" s="38"/>
      <c r="F627" s="42">
        <f t="shared" si="36"/>
        <v>-6.1744906004252021E-3</v>
      </c>
      <c r="G627" s="38">
        <f t="shared" si="37"/>
        <v>1012.3991658281303</v>
      </c>
      <c r="K627" s="49"/>
    </row>
    <row r="628" spans="1:11" x14ac:dyDescent="0.35">
      <c r="A628" s="37">
        <v>26754</v>
      </c>
      <c r="B628" s="38">
        <f t="shared" si="35"/>
        <v>6.12</v>
      </c>
      <c r="C628" s="38">
        <v>6.12</v>
      </c>
      <c r="D628" s="38"/>
      <c r="E628" s="38"/>
      <c r="F628" s="42">
        <f t="shared" si="36"/>
        <v>-1.5923446448269946E-3</v>
      </c>
      <c r="G628" s="38">
        <f t="shared" si="37"/>
        <v>1010.7870774379966</v>
      </c>
      <c r="K628" s="49"/>
    </row>
    <row r="629" spans="1:11" x14ac:dyDescent="0.35">
      <c r="A629" s="37">
        <v>26784</v>
      </c>
      <c r="B629" s="38">
        <f t="shared" si="35"/>
        <v>6.2</v>
      </c>
      <c r="C629" s="38">
        <v>6.2</v>
      </c>
      <c r="D629" s="38"/>
      <c r="E629" s="38"/>
      <c r="F629" s="42">
        <f t="shared" si="36"/>
        <v>-7.6059747686773455E-4</v>
      </c>
      <c r="G629" s="38">
        <f t="shared" si="37"/>
        <v>1010.0182753372467</v>
      </c>
      <c r="K629" s="49"/>
    </row>
    <row r="630" spans="1:11" x14ac:dyDescent="0.35">
      <c r="A630" s="37">
        <v>26815</v>
      </c>
      <c r="B630" s="38">
        <f t="shared" si="35"/>
        <v>6.1</v>
      </c>
      <c r="C630" s="38">
        <v>6.1</v>
      </c>
      <c r="D630" s="38"/>
      <c r="E630" s="38"/>
      <c r="F630" s="42">
        <f t="shared" si="36"/>
        <v>1.2526008974016359E-2</v>
      </c>
      <c r="G630" s="38">
        <f t="shared" si="37"/>
        <v>1022.6697733180416</v>
      </c>
      <c r="K630" s="49"/>
    </row>
    <row r="631" spans="1:11" x14ac:dyDescent="0.35">
      <c r="A631" s="37">
        <v>26845</v>
      </c>
      <c r="B631" s="38">
        <f t="shared" si="35"/>
        <v>6.18</v>
      </c>
      <c r="C631" s="38">
        <v>6.18</v>
      </c>
      <c r="D631" s="38"/>
      <c r="E631" s="38"/>
      <c r="F631" s="42">
        <f t="shared" si="36"/>
        <v>-7.8262499725167533E-4</v>
      </c>
      <c r="G631" s="38">
        <f t="shared" si="37"/>
        <v>1021.8694063895092</v>
      </c>
      <c r="K631" s="49"/>
    </row>
    <row r="632" spans="1:11" x14ac:dyDescent="0.35">
      <c r="A632" s="37">
        <v>26876</v>
      </c>
      <c r="B632" s="38">
        <f t="shared" si="35"/>
        <v>6.17</v>
      </c>
      <c r="C632" s="38">
        <v>6.17</v>
      </c>
      <c r="D632" s="38"/>
      <c r="E632" s="38"/>
      <c r="F632" s="42">
        <f t="shared" si="36"/>
        <v>5.8835801820160804E-3</v>
      </c>
      <c r="G632" s="38">
        <f t="shared" si="37"/>
        <v>1027.8816569775511</v>
      </c>
      <c r="K632" s="49"/>
    </row>
    <row r="633" spans="1:11" x14ac:dyDescent="0.35">
      <c r="A633" s="37">
        <v>26907</v>
      </c>
      <c r="B633" s="38">
        <f t="shared" si="35"/>
        <v>6.14</v>
      </c>
      <c r="C633" s="38">
        <v>6.14</v>
      </c>
      <c r="D633" s="38"/>
      <c r="E633" s="38"/>
      <c r="F633" s="42">
        <f t="shared" si="36"/>
        <v>7.3454297835045647E-3</v>
      </c>
      <c r="G633" s="38">
        <f t="shared" si="37"/>
        <v>1035.4318895146318</v>
      </c>
      <c r="K633" s="49"/>
    </row>
    <row r="634" spans="1:11" x14ac:dyDescent="0.35">
      <c r="A634" s="37">
        <v>26937</v>
      </c>
      <c r="B634" s="38">
        <f t="shared" si="35"/>
        <v>6.12</v>
      </c>
      <c r="C634" s="38">
        <v>6.12</v>
      </c>
      <c r="D634" s="38"/>
      <c r="E634" s="38"/>
      <c r="F634" s="42">
        <f t="shared" si="36"/>
        <v>6.5871876988503686E-3</v>
      </c>
      <c r="G634" s="38">
        <f t="shared" si="37"/>
        <v>1042.25247372024</v>
      </c>
      <c r="K634" s="49"/>
    </row>
    <row r="635" spans="1:11" x14ac:dyDescent="0.35">
      <c r="A635" s="37">
        <v>26968</v>
      </c>
      <c r="B635" s="38">
        <f t="shared" si="35"/>
        <v>6.18</v>
      </c>
      <c r="C635" s="38">
        <v>6.18</v>
      </c>
      <c r="D635" s="38"/>
      <c r="E635" s="38"/>
      <c r="F635" s="42">
        <f t="shared" si="36"/>
        <v>7.0053125206127193E-4</v>
      </c>
      <c r="G635" s="38">
        <f t="shared" si="37"/>
        <v>1042.9826041506194</v>
      </c>
      <c r="K635" s="49"/>
    </row>
    <row r="636" spans="1:11" x14ac:dyDescent="0.35">
      <c r="A636" s="37">
        <v>26998</v>
      </c>
      <c r="B636" s="38">
        <f t="shared" si="35"/>
        <v>6.17</v>
      </c>
      <c r="C636" s="38">
        <v>6.17</v>
      </c>
      <c r="D636" s="38"/>
      <c r="E636" s="38"/>
      <c r="F636" s="42">
        <f t="shared" si="36"/>
        <v>5.8835801820160804E-3</v>
      </c>
      <c r="G636" s="38">
        <f t="shared" si="37"/>
        <v>1049.1190759305875</v>
      </c>
      <c r="K636" s="49"/>
    </row>
    <row r="637" spans="1:11" x14ac:dyDescent="0.35">
      <c r="A637" s="37">
        <v>27029</v>
      </c>
      <c r="B637" s="38">
        <f t="shared" si="35"/>
        <v>6.14</v>
      </c>
      <c r="C637" s="38">
        <v>6.14</v>
      </c>
      <c r="D637" s="38"/>
      <c r="E637" s="38"/>
      <c r="F637" s="42">
        <f t="shared" si="36"/>
        <v>7.3454297835045647E-3</v>
      </c>
      <c r="G637" s="38">
        <f t="shared" si="37"/>
        <v>1056.8253064373707</v>
      </c>
      <c r="K637" s="49"/>
    </row>
    <row r="638" spans="1:11" x14ac:dyDescent="0.35">
      <c r="A638" s="37">
        <v>27060</v>
      </c>
      <c r="B638" s="38">
        <f t="shared" si="35"/>
        <v>6.11</v>
      </c>
      <c r="C638" s="38">
        <v>6.11</v>
      </c>
      <c r="D638" s="38"/>
      <c r="E638" s="38"/>
      <c r="F638" s="42">
        <f t="shared" si="36"/>
        <v>7.3234584475721032E-3</v>
      </c>
      <c r="G638" s="38">
        <f t="shared" si="37"/>
        <v>1064.5649226554074</v>
      </c>
      <c r="K638" s="49"/>
    </row>
    <row r="639" spans="1:11" x14ac:dyDescent="0.35">
      <c r="A639" s="37">
        <v>27088</v>
      </c>
      <c r="B639" s="38">
        <f t="shared" si="35"/>
        <v>6.12</v>
      </c>
      <c r="C639" s="38">
        <v>6.12</v>
      </c>
      <c r="D639" s="38"/>
      <c r="E639" s="38"/>
      <c r="F639" s="42">
        <f t="shared" si="36"/>
        <v>4.3564061505747048E-3</v>
      </c>
      <c r="G639" s="38">
        <f t="shared" si="37"/>
        <v>1069.2025998321494</v>
      </c>
      <c r="K639" s="49"/>
    </row>
    <row r="640" spans="1:11" x14ac:dyDescent="0.35">
      <c r="A640" s="37">
        <v>27119</v>
      </c>
      <c r="B640" s="38">
        <f t="shared" si="35"/>
        <v>6.05</v>
      </c>
      <c r="C640" s="38">
        <v>6.05</v>
      </c>
      <c r="D640" s="38"/>
      <c r="E640" s="38"/>
      <c r="F640" s="42">
        <f t="shared" si="36"/>
        <v>1.0263357378476397E-2</v>
      </c>
      <c r="G640" s="38">
        <f t="shared" si="37"/>
        <v>1080.176208224223</v>
      </c>
      <c r="K640" s="49"/>
    </row>
    <row r="641" spans="1:11" x14ac:dyDescent="0.35">
      <c r="A641" s="37">
        <v>27149</v>
      </c>
      <c r="B641" s="38">
        <f t="shared" si="35"/>
        <v>7.51</v>
      </c>
      <c r="C641" s="38">
        <v>7.51</v>
      </c>
      <c r="D641" s="38"/>
      <c r="E641" s="38"/>
      <c r="F641" s="42">
        <f t="shared" si="36"/>
        <v>-9.5782050249267836E-2</v>
      </c>
      <c r="G641" s="38">
        <f t="shared" si="37"/>
        <v>976.71471637002685</v>
      </c>
      <c r="K641" s="49"/>
    </row>
    <row r="642" spans="1:11" x14ac:dyDescent="0.35">
      <c r="A642" s="37">
        <v>27180</v>
      </c>
      <c r="B642" s="38">
        <f t="shared" ref="B642:B705" si="38">C642</f>
        <v>7.51</v>
      </c>
      <c r="C642" s="38">
        <v>7.51</v>
      </c>
      <c r="D642" s="38"/>
      <c r="E642" s="38"/>
      <c r="F642" s="42">
        <f t="shared" si="36"/>
        <v>6.2583333333333328E-3</v>
      </c>
      <c r="G642" s="38">
        <f t="shared" si="37"/>
        <v>982.82732263664252</v>
      </c>
      <c r="K642" s="49"/>
    </row>
    <row r="643" spans="1:11" x14ac:dyDescent="0.35">
      <c r="A643" s="37">
        <v>27210</v>
      </c>
      <c r="B643" s="38">
        <f t="shared" si="38"/>
        <v>7.59</v>
      </c>
      <c r="C643" s="38">
        <v>7.59</v>
      </c>
      <c r="D643" s="38"/>
      <c r="E643" s="38"/>
      <c r="F643" s="42">
        <f t="shared" ref="F643:F706" si="39">B642/1200+((B642/B643)*(1-(1+B643/200)^(-2*(10-(1/12))))+(1+B643/200)^(-2*(10-(1/12)))-1)</f>
        <v>7.5333604578028436E-4</v>
      </c>
      <c r="G643" s="38">
        <f t="shared" ref="G643:G706" si="40">G642*(1+F643)</f>
        <v>983.56772188556249</v>
      </c>
      <c r="K643" s="49"/>
    </row>
    <row r="644" spans="1:11" x14ac:dyDescent="0.35">
      <c r="A644" s="37">
        <v>27241</v>
      </c>
      <c r="B644" s="38">
        <f t="shared" si="38"/>
        <v>7.53</v>
      </c>
      <c r="C644" s="38">
        <v>7.53</v>
      </c>
      <c r="D644" s="38"/>
      <c r="E644" s="38"/>
      <c r="F644" s="42">
        <f t="shared" si="39"/>
        <v>1.0464760045883901E-2</v>
      </c>
      <c r="G644" s="38">
        <f t="shared" si="40"/>
        <v>993.86052208397155</v>
      </c>
      <c r="K644" s="49"/>
    </row>
    <row r="645" spans="1:11" x14ac:dyDescent="0.35">
      <c r="A645" s="37">
        <v>27272</v>
      </c>
      <c r="B645" s="38">
        <f t="shared" si="38"/>
        <v>7.48</v>
      </c>
      <c r="C645" s="38">
        <v>7.48</v>
      </c>
      <c r="D645" s="38"/>
      <c r="E645" s="38"/>
      <c r="F645" s="42">
        <f t="shared" si="39"/>
        <v>9.7324750728784125E-3</v>
      </c>
      <c r="G645" s="38">
        <f t="shared" si="40"/>
        <v>1003.5332448410718</v>
      </c>
      <c r="K645" s="49"/>
    </row>
    <row r="646" spans="1:11" x14ac:dyDescent="0.35">
      <c r="A646" s="37">
        <v>27302</v>
      </c>
      <c r="B646" s="38">
        <f t="shared" si="38"/>
        <v>7.46</v>
      </c>
      <c r="C646" s="38">
        <v>7.46</v>
      </c>
      <c r="D646" s="38"/>
      <c r="E646" s="38"/>
      <c r="F646" s="42">
        <f t="shared" si="39"/>
        <v>7.6175542039125452E-3</v>
      </c>
      <c r="G646" s="38">
        <f t="shared" si="40"/>
        <v>1011.1777137290769</v>
      </c>
      <c r="K646" s="49"/>
    </row>
    <row r="647" spans="1:11" x14ac:dyDescent="0.35">
      <c r="A647" s="37">
        <v>27333</v>
      </c>
      <c r="B647" s="38">
        <f t="shared" si="38"/>
        <v>7.25</v>
      </c>
      <c r="C647" s="38">
        <v>7.25</v>
      </c>
      <c r="D647" s="38"/>
      <c r="E647" s="38"/>
      <c r="F647" s="42">
        <f t="shared" si="39"/>
        <v>2.0887721037718871E-2</v>
      </c>
      <c r="G647" s="38">
        <f t="shared" si="40"/>
        <v>1032.2989117330083</v>
      </c>
      <c r="K647" s="49"/>
    </row>
    <row r="648" spans="1:11" x14ac:dyDescent="0.35">
      <c r="A648" s="37">
        <v>27363</v>
      </c>
      <c r="B648" s="38">
        <f t="shared" si="38"/>
        <v>7.24</v>
      </c>
      <c r="C648" s="38">
        <v>7.24</v>
      </c>
      <c r="D648" s="38"/>
      <c r="E648" s="38"/>
      <c r="F648" s="42">
        <f t="shared" si="39"/>
        <v>6.7406006197507353E-3</v>
      </c>
      <c r="G648" s="38">
        <f t="shared" si="40"/>
        <v>1039.2572264172038</v>
      </c>
      <c r="K648" s="49"/>
    </row>
    <row r="649" spans="1:11" x14ac:dyDescent="0.35">
      <c r="A649" s="37">
        <v>27394</v>
      </c>
      <c r="B649" s="38">
        <f t="shared" si="38"/>
        <v>7.41</v>
      </c>
      <c r="C649" s="38">
        <v>7.41</v>
      </c>
      <c r="D649" s="38"/>
      <c r="E649" s="38"/>
      <c r="F649" s="42">
        <f t="shared" si="39"/>
        <v>-5.758759901451917E-3</v>
      </c>
      <c r="G649" s="38">
        <f t="shared" si="40"/>
        <v>1033.2723935744182</v>
      </c>
      <c r="K649" s="49"/>
    </row>
    <row r="650" spans="1:11" x14ac:dyDescent="0.35">
      <c r="A650" s="37">
        <v>27425</v>
      </c>
      <c r="B650" s="38">
        <f t="shared" si="38"/>
        <v>7.44</v>
      </c>
      <c r="C650" s="38">
        <v>7.44</v>
      </c>
      <c r="D650" s="38"/>
      <c r="E650" s="38"/>
      <c r="F650" s="42">
        <f t="shared" si="39"/>
        <v>4.0968199954276169E-3</v>
      </c>
      <c r="G650" s="38">
        <f t="shared" si="40"/>
        <v>1037.5055245771373</v>
      </c>
      <c r="K650" s="49"/>
    </row>
    <row r="651" spans="1:11" x14ac:dyDescent="0.35">
      <c r="A651" s="37">
        <v>27453</v>
      </c>
      <c r="B651" s="38">
        <f t="shared" si="38"/>
        <v>7.33</v>
      </c>
      <c r="C651" s="38">
        <v>7.33</v>
      </c>
      <c r="D651" s="38"/>
      <c r="E651" s="38"/>
      <c r="F651" s="42">
        <f t="shared" si="39"/>
        <v>1.3857435773757105E-2</v>
      </c>
      <c r="G651" s="38">
        <f t="shared" si="40"/>
        <v>1051.8826907488831</v>
      </c>
      <c r="K651" s="49"/>
    </row>
    <row r="652" spans="1:11" x14ac:dyDescent="0.35">
      <c r="A652" s="37">
        <v>27484</v>
      </c>
      <c r="B652" s="38">
        <f t="shared" si="38"/>
        <v>7.34</v>
      </c>
      <c r="C652" s="38">
        <v>7.34</v>
      </c>
      <c r="D652" s="38"/>
      <c r="E652" s="38"/>
      <c r="F652" s="42">
        <f t="shared" si="39"/>
        <v>5.4125132724954297E-3</v>
      </c>
      <c r="G652" s="38">
        <f t="shared" si="40"/>
        <v>1057.5760197736695</v>
      </c>
      <c r="K652" s="49"/>
    </row>
    <row r="653" spans="1:11" x14ac:dyDescent="0.35">
      <c r="A653" s="37">
        <v>27514</v>
      </c>
      <c r="B653" s="38">
        <f t="shared" si="38"/>
        <v>7.48</v>
      </c>
      <c r="C653" s="38">
        <v>7.48</v>
      </c>
      <c r="D653" s="38"/>
      <c r="E653" s="38"/>
      <c r="F653" s="42">
        <f t="shared" si="39"/>
        <v>-3.5642635373934672E-3</v>
      </c>
      <c r="G653" s="38">
        <f t="shared" si="40"/>
        <v>1053.8065401283684</v>
      </c>
      <c r="K653" s="49"/>
    </row>
    <row r="654" spans="1:11" x14ac:dyDescent="0.35">
      <c r="A654" s="37">
        <v>27545</v>
      </c>
      <c r="B654" s="38">
        <f t="shared" si="38"/>
        <v>7.46</v>
      </c>
      <c r="C654" s="38">
        <v>7.46</v>
      </c>
      <c r="D654" s="38"/>
      <c r="E654" s="38"/>
      <c r="F654" s="42">
        <f t="shared" si="39"/>
        <v>7.6175542039125452E-3</v>
      </c>
      <c r="G654" s="38">
        <f t="shared" si="40"/>
        <v>1061.8339685682338</v>
      </c>
      <c r="K654" s="49"/>
    </row>
    <row r="655" spans="1:11" x14ac:dyDescent="0.35">
      <c r="A655" s="37">
        <v>27575</v>
      </c>
      <c r="B655" s="38">
        <f t="shared" si="38"/>
        <v>7.46</v>
      </c>
      <c r="C655" s="38">
        <v>7.46</v>
      </c>
      <c r="D655" s="38"/>
      <c r="E655" s="38"/>
      <c r="F655" s="42">
        <f t="shared" si="39"/>
        <v>6.2166666666666663E-3</v>
      </c>
      <c r="G655" s="38">
        <f t="shared" si="40"/>
        <v>1068.4350364061663</v>
      </c>
      <c r="K655" s="49"/>
    </row>
    <row r="656" spans="1:11" x14ac:dyDescent="0.35">
      <c r="A656" s="37">
        <v>27606</v>
      </c>
      <c r="B656" s="38">
        <f t="shared" si="38"/>
        <v>7.48</v>
      </c>
      <c r="C656" s="38">
        <v>7.48</v>
      </c>
      <c r="D656" s="38"/>
      <c r="E656" s="38"/>
      <c r="F656" s="42">
        <f t="shared" si="39"/>
        <v>4.8336766375151234E-3</v>
      </c>
      <c r="G656" s="38">
        <f t="shared" si="40"/>
        <v>1073.5995058803455</v>
      </c>
      <c r="K656" s="49"/>
    </row>
    <row r="657" spans="1:11" x14ac:dyDescent="0.35">
      <c r="A657" s="37">
        <v>27637</v>
      </c>
      <c r="B657" s="38">
        <f t="shared" si="38"/>
        <v>7.48</v>
      </c>
      <c r="C657" s="38">
        <v>7.48</v>
      </c>
      <c r="D657" s="38"/>
      <c r="E657" s="38"/>
      <c r="F657" s="42">
        <f t="shared" si="39"/>
        <v>6.2333333333333338E-3</v>
      </c>
      <c r="G657" s="38">
        <f t="shared" si="40"/>
        <v>1080.2916094669997</v>
      </c>
      <c r="K657" s="49"/>
    </row>
    <row r="658" spans="1:11" x14ac:dyDescent="0.35">
      <c r="A658" s="37">
        <v>27667</v>
      </c>
      <c r="B658" s="38">
        <f t="shared" si="38"/>
        <v>7.47</v>
      </c>
      <c r="C658" s="38">
        <v>7.47</v>
      </c>
      <c r="D658" s="38"/>
      <c r="E658" s="38"/>
      <c r="F658" s="42">
        <f t="shared" si="39"/>
        <v>6.9251359568234458E-3</v>
      </c>
      <c r="G658" s="38">
        <f t="shared" si="40"/>
        <v>1087.7727757355742</v>
      </c>
      <c r="K658" s="49"/>
    </row>
    <row r="659" spans="1:11" x14ac:dyDescent="0.35">
      <c r="A659" s="37">
        <v>27698</v>
      </c>
      <c r="B659" s="38">
        <f t="shared" si="38"/>
        <v>7.52</v>
      </c>
      <c r="C659" s="38">
        <v>7.52</v>
      </c>
      <c r="D659" s="38"/>
      <c r="E659" s="38"/>
      <c r="F659" s="42">
        <f t="shared" si="39"/>
        <v>2.7736669772487534E-3</v>
      </c>
      <c r="G659" s="38">
        <f t="shared" si="40"/>
        <v>1090.7898951623822</v>
      </c>
      <c r="K659" s="49"/>
    </row>
    <row r="660" spans="1:11" x14ac:dyDescent="0.35">
      <c r="A660" s="37">
        <v>27728</v>
      </c>
      <c r="B660" s="38">
        <f t="shared" si="38"/>
        <v>7.51</v>
      </c>
      <c r="C660" s="38">
        <v>7.51</v>
      </c>
      <c r="D660" s="38"/>
      <c r="E660" s="38"/>
      <c r="F660" s="42">
        <f t="shared" si="39"/>
        <v>6.9572400702002891E-3</v>
      </c>
      <c r="G660" s="38">
        <f t="shared" si="40"/>
        <v>1098.3787823291755</v>
      </c>
      <c r="K660" s="49"/>
    </row>
    <row r="661" spans="1:11" x14ac:dyDescent="0.35">
      <c r="A661" s="37">
        <v>27759</v>
      </c>
      <c r="B661" s="38">
        <f t="shared" si="38"/>
        <v>7.51</v>
      </c>
      <c r="C661" s="38">
        <v>7.51</v>
      </c>
      <c r="D661" s="38"/>
      <c r="E661" s="38"/>
      <c r="F661" s="42">
        <f t="shared" si="39"/>
        <v>6.2583333333333328E-3</v>
      </c>
      <c r="G661" s="38">
        <f t="shared" si="40"/>
        <v>1105.2528028752522</v>
      </c>
      <c r="K661" s="49"/>
    </row>
    <row r="662" spans="1:11" x14ac:dyDescent="0.35">
      <c r="A662" s="37">
        <v>27790</v>
      </c>
      <c r="B662" s="38">
        <f t="shared" si="38"/>
        <v>7.56</v>
      </c>
      <c r="C662" s="38">
        <v>7.56</v>
      </c>
      <c r="D662" s="38"/>
      <c r="E662" s="38"/>
      <c r="F662" s="42">
        <f t="shared" si="39"/>
        <v>2.8131261942437539E-3</v>
      </c>
      <c r="G662" s="38">
        <f t="shared" si="40"/>
        <v>1108.3620184862818</v>
      </c>
      <c r="K662" s="49"/>
    </row>
    <row r="663" spans="1:11" x14ac:dyDescent="0.35">
      <c r="A663" s="37">
        <v>27819</v>
      </c>
      <c r="B663" s="38">
        <f t="shared" si="38"/>
        <v>7.54</v>
      </c>
      <c r="C663" s="38">
        <v>7.54</v>
      </c>
      <c r="D663" s="38"/>
      <c r="E663" s="38"/>
      <c r="F663" s="42">
        <f t="shared" si="39"/>
        <v>7.679307225328974E-3</v>
      </c>
      <c r="G663" s="38">
        <f t="shared" si="40"/>
        <v>1116.8734709431237</v>
      </c>
      <c r="K663" s="49"/>
    </row>
    <row r="664" spans="1:11" x14ac:dyDescent="0.35">
      <c r="A664" s="37">
        <v>27850</v>
      </c>
      <c r="B664" s="38">
        <f t="shared" si="38"/>
        <v>7.58</v>
      </c>
      <c r="C664" s="38">
        <v>7.58</v>
      </c>
      <c r="D664" s="38"/>
      <c r="E664" s="38"/>
      <c r="F664" s="42">
        <f t="shared" si="39"/>
        <v>3.5296131384167356E-3</v>
      </c>
      <c r="G664" s="38">
        <f t="shared" si="40"/>
        <v>1120.8156022201138</v>
      </c>
      <c r="K664" s="49"/>
    </row>
    <row r="665" spans="1:11" x14ac:dyDescent="0.35">
      <c r="A665" s="37">
        <v>27880</v>
      </c>
      <c r="B665" s="38">
        <f t="shared" si="38"/>
        <v>7.58</v>
      </c>
      <c r="C665" s="38">
        <v>7.58</v>
      </c>
      <c r="D665" s="38"/>
      <c r="E665" s="38"/>
      <c r="F665" s="42">
        <f t="shared" si="39"/>
        <v>6.3166666666666666E-3</v>
      </c>
      <c r="G665" s="38">
        <f t="shared" si="40"/>
        <v>1127.8954207741376</v>
      </c>
      <c r="K665" s="49"/>
    </row>
    <row r="666" spans="1:11" x14ac:dyDescent="0.35">
      <c r="A666" s="37">
        <v>27911</v>
      </c>
      <c r="B666" s="38">
        <f t="shared" si="38"/>
        <v>7.6</v>
      </c>
      <c r="C666" s="38">
        <v>7.6</v>
      </c>
      <c r="D666" s="38"/>
      <c r="E666" s="38"/>
      <c r="F666" s="42">
        <f t="shared" si="39"/>
        <v>4.9410277184284441E-3</v>
      </c>
      <c r="G666" s="38">
        <f t="shared" si="40"/>
        <v>1133.4683833116712</v>
      </c>
      <c r="K666" s="49"/>
    </row>
    <row r="667" spans="1:11" x14ac:dyDescent="0.35">
      <c r="A667" s="37">
        <v>27941</v>
      </c>
      <c r="B667" s="38">
        <f t="shared" si="38"/>
        <v>7.49</v>
      </c>
      <c r="C667" s="38">
        <v>7.49</v>
      </c>
      <c r="D667" s="38"/>
      <c r="E667" s="38"/>
      <c r="F667" s="42">
        <f t="shared" si="39"/>
        <v>1.3936397025575507E-2</v>
      </c>
      <c r="G667" s="38">
        <f t="shared" si="40"/>
        <v>1149.2648487174399</v>
      </c>
      <c r="K667" s="49"/>
    </row>
    <row r="668" spans="1:11" x14ac:dyDescent="0.35">
      <c r="A668" s="37">
        <v>27972</v>
      </c>
      <c r="B668" s="38">
        <f t="shared" si="38"/>
        <v>7.5</v>
      </c>
      <c r="C668" s="38">
        <v>7.5</v>
      </c>
      <c r="D668" s="38"/>
      <c r="E668" s="38"/>
      <c r="F668" s="42">
        <f t="shared" si="39"/>
        <v>5.5507862619079357E-3</v>
      </c>
      <c r="G668" s="38">
        <f t="shared" si="40"/>
        <v>1155.6441722509944</v>
      </c>
      <c r="K668" s="49"/>
    </row>
    <row r="669" spans="1:11" x14ac:dyDescent="0.35">
      <c r="A669" s="37">
        <v>28003</v>
      </c>
      <c r="B669" s="38">
        <f t="shared" si="38"/>
        <v>7.48</v>
      </c>
      <c r="C669" s="38">
        <v>7.48</v>
      </c>
      <c r="D669" s="38"/>
      <c r="E669" s="38"/>
      <c r="F669" s="42">
        <f t="shared" si="39"/>
        <v>7.6329900291513212E-3</v>
      </c>
      <c r="G669" s="38">
        <f t="shared" si="40"/>
        <v>1164.4651926950332</v>
      </c>
      <c r="K669" s="49"/>
    </row>
    <row r="670" spans="1:11" x14ac:dyDescent="0.35">
      <c r="A670" s="37">
        <v>28033</v>
      </c>
      <c r="B670" s="38">
        <f t="shared" si="38"/>
        <v>7.47</v>
      </c>
      <c r="C670" s="38">
        <v>7.47</v>
      </c>
      <c r="D670" s="38"/>
      <c r="E670" s="38"/>
      <c r="F670" s="42">
        <f t="shared" si="39"/>
        <v>6.9251359568234458E-3</v>
      </c>
      <c r="G670" s="38">
        <f t="shared" si="40"/>
        <v>1172.529272471435</v>
      </c>
      <c r="K670" s="49"/>
    </row>
    <row r="671" spans="1:11" x14ac:dyDescent="0.35">
      <c r="A671" s="37">
        <v>28064</v>
      </c>
      <c r="B671" s="38">
        <f t="shared" si="38"/>
        <v>7.49</v>
      </c>
      <c r="C671" s="38">
        <v>7.49</v>
      </c>
      <c r="D671" s="38"/>
      <c r="E671" s="38"/>
      <c r="F671" s="42">
        <f t="shared" si="39"/>
        <v>4.8426247832286853E-3</v>
      </c>
      <c r="G671" s="38">
        <f t="shared" si="40"/>
        <v>1178.2073917853663</v>
      </c>
      <c r="K671" s="49"/>
    </row>
    <row r="672" spans="1:11" x14ac:dyDescent="0.35">
      <c r="A672" s="37">
        <v>28094</v>
      </c>
      <c r="B672" s="38">
        <f t="shared" si="38"/>
        <v>7.45</v>
      </c>
      <c r="C672" s="38">
        <v>7.45</v>
      </c>
      <c r="D672" s="38"/>
      <c r="E672" s="38"/>
      <c r="F672" s="42">
        <f t="shared" si="39"/>
        <v>9.0113404672107142E-3</v>
      </c>
      <c r="G672" s="38">
        <f t="shared" si="40"/>
        <v>1188.8246197337287</v>
      </c>
      <c r="K672" s="49"/>
    </row>
    <row r="673" spans="1:11" x14ac:dyDescent="0.35">
      <c r="A673" s="37">
        <v>28125</v>
      </c>
      <c r="B673" s="38">
        <f t="shared" si="38"/>
        <v>7.44</v>
      </c>
      <c r="C673" s="38">
        <v>7.44</v>
      </c>
      <c r="D673" s="38"/>
      <c r="E673" s="38"/>
      <c r="F673" s="42">
        <f t="shared" si="39"/>
        <v>6.9010600015242014E-3</v>
      </c>
      <c r="G673" s="38">
        <f t="shared" si="40"/>
        <v>1197.0287697658005</v>
      </c>
      <c r="K673" s="49"/>
    </row>
    <row r="674" spans="1:11" x14ac:dyDescent="0.35">
      <c r="A674" s="37">
        <v>28156</v>
      </c>
      <c r="B674" s="38">
        <f t="shared" si="38"/>
        <v>7.45</v>
      </c>
      <c r="C674" s="38">
        <v>7.45</v>
      </c>
      <c r="D674" s="38"/>
      <c r="E674" s="38"/>
      <c r="F674" s="42">
        <f t="shared" si="39"/>
        <v>5.5075815498639887E-3</v>
      </c>
      <c r="G674" s="38">
        <f t="shared" si="40"/>
        <v>1203.621503332819</v>
      </c>
      <c r="K674" s="49"/>
    </row>
    <row r="675" spans="1:11" x14ac:dyDescent="0.35">
      <c r="A675" s="37">
        <v>28184</v>
      </c>
      <c r="B675" s="38">
        <f t="shared" si="38"/>
        <v>7.46</v>
      </c>
      <c r="C675" s="38">
        <v>7.46</v>
      </c>
      <c r="D675" s="38"/>
      <c r="E675" s="38"/>
      <c r="F675" s="42">
        <f t="shared" si="39"/>
        <v>5.5162228980437274E-3</v>
      </c>
      <c r="G675" s="38">
        <f t="shared" si="40"/>
        <v>1210.2609478300812</v>
      </c>
      <c r="K675" s="49"/>
    </row>
    <row r="676" spans="1:11" x14ac:dyDescent="0.35">
      <c r="A676" s="37">
        <v>28215</v>
      </c>
      <c r="B676" s="38">
        <f t="shared" si="38"/>
        <v>7.49</v>
      </c>
      <c r="C676" s="38">
        <v>7.49</v>
      </c>
      <c r="D676" s="38"/>
      <c r="E676" s="38"/>
      <c r="F676" s="42">
        <f t="shared" si="39"/>
        <v>4.1431038415096393E-3</v>
      </c>
      <c r="G676" s="38">
        <f t="shared" si="40"/>
        <v>1215.2751846122651</v>
      </c>
      <c r="K676" s="49"/>
    </row>
    <row r="677" spans="1:11" x14ac:dyDescent="0.35">
      <c r="A677" s="37">
        <v>28245</v>
      </c>
      <c r="B677" s="38">
        <f t="shared" si="38"/>
        <v>7.49</v>
      </c>
      <c r="C677" s="38">
        <v>7.49</v>
      </c>
      <c r="D677" s="38"/>
      <c r="E677" s="38"/>
      <c r="F677" s="42">
        <f t="shared" si="39"/>
        <v>6.2416666666666671E-3</v>
      </c>
      <c r="G677" s="38">
        <f t="shared" si="40"/>
        <v>1222.8605272228867</v>
      </c>
      <c r="K677" s="49"/>
    </row>
    <row r="678" spans="1:11" x14ac:dyDescent="0.35">
      <c r="A678" s="37">
        <v>28276</v>
      </c>
      <c r="B678" s="38">
        <f t="shared" si="38"/>
        <v>7.51</v>
      </c>
      <c r="C678" s="38">
        <v>7.51</v>
      </c>
      <c r="D678" s="38"/>
      <c r="E678" s="38"/>
      <c r="F678" s="42">
        <f t="shared" si="39"/>
        <v>4.8605198595990879E-3</v>
      </c>
      <c r="G678" s="38">
        <f t="shared" si="40"/>
        <v>1228.8042651009732</v>
      </c>
      <c r="K678" s="49"/>
    </row>
    <row r="679" spans="1:11" x14ac:dyDescent="0.35">
      <c r="A679" s="37">
        <v>28306</v>
      </c>
      <c r="B679" s="38">
        <f t="shared" si="38"/>
        <v>7.58</v>
      </c>
      <c r="C679" s="38">
        <v>7.58</v>
      </c>
      <c r="D679" s="38"/>
      <c r="E679" s="38"/>
      <c r="F679" s="42">
        <f t="shared" si="39"/>
        <v>1.4393229922292309E-3</v>
      </c>
      <c r="G679" s="38">
        <f t="shared" si="40"/>
        <v>1230.5729113326822</v>
      </c>
      <c r="K679" s="49"/>
    </row>
    <row r="680" spans="1:11" x14ac:dyDescent="0.35">
      <c r="A680" s="37">
        <v>28337</v>
      </c>
      <c r="B680" s="38">
        <f t="shared" si="38"/>
        <v>7.59</v>
      </c>
      <c r="C680" s="38">
        <v>7.59</v>
      </c>
      <c r="D680" s="38"/>
      <c r="E680" s="38"/>
      <c r="F680" s="42">
        <f t="shared" si="39"/>
        <v>5.6285420057225217E-3</v>
      </c>
      <c r="G680" s="38">
        <f t="shared" si="40"/>
        <v>1237.4992426552224</v>
      </c>
      <c r="K680" s="49"/>
    </row>
    <row r="681" spans="1:11" x14ac:dyDescent="0.35">
      <c r="A681" s="37">
        <v>28368</v>
      </c>
      <c r="B681" s="38">
        <f t="shared" si="38"/>
        <v>7.59</v>
      </c>
      <c r="C681" s="38">
        <v>7.59</v>
      </c>
      <c r="D681" s="38"/>
      <c r="E681" s="38"/>
      <c r="F681" s="42">
        <f t="shared" si="39"/>
        <v>6.3249999999999999E-3</v>
      </c>
      <c r="G681" s="38">
        <f t="shared" si="40"/>
        <v>1245.3264253650166</v>
      </c>
      <c r="K681" s="49"/>
    </row>
    <row r="682" spans="1:11" x14ac:dyDescent="0.35">
      <c r="A682" s="37">
        <v>28398</v>
      </c>
      <c r="B682" s="38">
        <f t="shared" si="38"/>
        <v>7.53</v>
      </c>
      <c r="C682" s="38">
        <v>7.53</v>
      </c>
      <c r="D682" s="38"/>
      <c r="E682" s="38"/>
      <c r="F682" s="42">
        <f t="shared" si="39"/>
        <v>1.0464760045883901E-2</v>
      </c>
      <c r="G682" s="38">
        <f t="shared" si="40"/>
        <v>1258.3584675852596</v>
      </c>
      <c r="K682" s="49"/>
    </row>
    <row r="683" spans="1:11" x14ac:dyDescent="0.35">
      <c r="A683" s="37">
        <v>28429</v>
      </c>
      <c r="B683" s="38">
        <f t="shared" si="38"/>
        <v>7.54</v>
      </c>
      <c r="C683" s="38">
        <v>7.54</v>
      </c>
      <c r="D683" s="38"/>
      <c r="E683" s="38"/>
      <c r="F683" s="42">
        <f t="shared" si="39"/>
        <v>5.5853463873356242E-3</v>
      </c>
      <c r="G683" s="38">
        <f t="shared" si="40"/>
        <v>1265.3868355061602</v>
      </c>
      <c r="K683" s="49"/>
    </row>
    <row r="684" spans="1:11" x14ac:dyDescent="0.35">
      <c r="A684" s="37">
        <v>28459</v>
      </c>
      <c r="B684" s="38">
        <f t="shared" si="38"/>
        <v>7.52</v>
      </c>
      <c r="C684" s="38">
        <v>7.52</v>
      </c>
      <c r="D684" s="38"/>
      <c r="E684" s="38"/>
      <c r="F684" s="42">
        <f t="shared" si="39"/>
        <v>7.6638665424336987E-3</v>
      </c>
      <c r="G684" s="38">
        <f t="shared" si="40"/>
        <v>1275.0845913380319</v>
      </c>
      <c r="K684" s="49"/>
    </row>
    <row r="685" spans="1:11" x14ac:dyDescent="0.35">
      <c r="A685" s="37">
        <v>28490</v>
      </c>
      <c r="B685" s="38">
        <f t="shared" si="38"/>
        <v>8.67</v>
      </c>
      <c r="C685" s="38">
        <v>8.67</v>
      </c>
      <c r="D685" s="38"/>
      <c r="E685" s="38"/>
      <c r="F685" s="42">
        <f t="shared" si="39"/>
        <v>-6.920701919965741E-2</v>
      </c>
      <c r="G685" s="38">
        <f t="shared" si="40"/>
        <v>1186.8397875441135</v>
      </c>
      <c r="K685" s="49"/>
    </row>
    <row r="686" spans="1:11" x14ac:dyDescent="0.35">
      <c r="A686" s="37">
        <v>28521</v>
      </c>
      <c r="B686" s="38">
        <f t="shared" si="38"/>
        <v>8.68</v>
      </c>
      <c r="C686" s="38">
        <v>8.68</v>
      </c>
      <c r="D686" s="38"/>
      <c r="E686" s="38"/>
      <c r="F686" s="42">
        <f t="shared" si="39"/>
        <v>6.5689914722829217E-3</v>
      </c>
      <c r="G686" s="38">
        <f t="shared" si="40"/>
        <v>1194.6361279874568</v>
      </c>
      <c r="K686" s="49"/>
    </row>
    <row r="687" spans="1:11" x14ac:dyDescent="0.35">
      <c r="A687" s="37">
        <v>28549</v>
      </c>
      <c r="B687" s="38">
        <f t="shared" si="38"/>
        <v>8.67</v>
      </c>
      <c r="C687" s="38">
        <v>8.67</v>
      </c>
      <c r="D687" s="38"/>
      <c r="E687" s="38"/>
      <c r="F687" s="42">
        <f t="shared" si="39"/>
        <v>7.8896262539100061E-3</v>
      </c>
      <c r="G687" s="38">
        <f t="shared" si="40"/>
        <v>1204.0613605466961</v>
      </c>
      <c r="K687" s="49"/>
    </row>
    <row r="688" spans="1:11" x14ac:dyDescent="0.35">
      <c r="A688" s="37">
        <v>28580</v>
      </c>
      <c r="B688" s="38">
        <f t="shared" si="38"/>
        <v>8.66</v>
      </c>
      <c r="C688" s="38">
        <v>8.66</v>
      </c>
      <c r="D688" s="38"/>
      <c r="E688" s="38"/>
      <c r="F688" s="42">
        <f t="shared" si="39"/>
        <v>7.881577497965437E-3</v>
      </c>
      <c r="G688" s="38">
        <f t="shared" si="40"/>
        <v>1213.5512634721506</v>
      </c>
      <c r="K688" s="49"/>
    </row>
    <row r="689" spans="1:11" x14ac:dyDescent="0.35">
      <c r="A689" s="37">
        <v>28610</v>
      </c>
      <c r="B689" s="38">
        <f t="shared" si="38"/>
        <v>8.67</v>
      </c>
      <c r="C689" s="38">
        <v>8.67</v>
      </c>
      <c r="D689" s="38"/>
      <c r="E689" s="38"/>
      <c r="F689" s="42">
        <f t="shared" si="39"/>
        <v>6.5603737460899932E-3</v>
      </c>
      <c r="G689" s="38">
        <f t="shared" si="40"/>
        <v>1221.5126133205677</v>
      </c>
      <c r="K689" s="49"/>
    </row>
    <row r="690" spans="1:11" x14ac:dyDescent="0.35">
      <c r="A690" s="37">
        <v>28641</v>
      </c>
      <c r="B690" s="38">
        <f t="shared" si="38"/>
        <v>8.65</v>
      </c>
      <c r="C690" s="38">
        <v>8.65</v>
      </c>
      <c r="D690" s="38"/>
      <c r="E690" s="38"/>
      <c r="F690" s="42">
        <f t="shared" si="39"/>
        <v>8.5387245200569568E-3</v>
      </c>
      <c r="G690" s="38">
        <f t="shared" si="40"/>
        <v>1231.9427730234868</v>
      </c>
      <c r="K690" s="49"/>
    </row>
    <row r="691" spans="1:11" x14ac:dyDescent="0.35">
      <c r="A691" s="37">
        <v>28671</v>
      </c>
      <c r="B691" s="38">
        <f t="shared" si="38"/>
        <v>8.64</v>
      </c>
      <c r="C691" s="38">
        <v>8.64</v>
      </c>
      <c r="D691" s="38"/>
      <c r="E691" s="38"/>
      <c r="F691" s="42">
        <f t="shared" si="39"/>
        <v>7.8654805402443469E-3</v>
      </c>
      <c r="G691" s="38">
        <f t="shared" si="40"/>
        <v>1241.6325949313975</v>
      </c>
      <c r="K691" s="49"/>
    </row>
    <row r="692" spans="1:11" x14ac:dyDescent="0.35">
      <c r="A692" s="37">
        <v>28702</v>
      </c>
      <c r="B692" s="38">
        <f t="shared" si="38"/>
        <v>8.66</v>
      </c>
      <c r="C692" s="38">
        <v>8.66</v>
      </c>
      <c r="D692" s="38"/>
      <c r="E692" s="38"/>
      <c r="F692" s="42">
        <f t="shared" si="39"/>
        <v>5.8868450040689023E-3</v>
      </c>
      <c r="G692" s="38">
        <f t="shared" si="40"/>
        <v>1248.9418935697586</v>
      </c>
      <c r="K692" s="49"/>
    </row>
    <row r="693" spans="1:11" x14ac:dyDescent="0.35">
      <c r="A693" s="37">
        <v>28733</v>
      </c>
      <c r="B693" s="38">
        <f t="shared" si="38"/>
        <v>8.66</v>
      </c>
      <c r="C693" s="38">
        <v>8.66</v>
      </c>
      <c r="D693" s="38"/>
      <c r="E693" s="38"/>
      <c r="F693" s="42">
        <f t="shared" si="39"/>
        <v>7.2166666666666664E-3</v>
      </c>
      <c r="G693" s="38">
        <f t="shared" si="40"/>
        <v>1257.9550909016871</v>
      </c>
      <c r="K693" s="49"/>
    </row>
    <row r="694" spans="1:11" x14ac:dyDescent="0.35">
      <c r="A694" s="37">
        <v>28763</v>
      </c>
      <c r="B694" s="38">
        <f t="shared" si="38"/>
        <v>8.65</v>
      </c>
      <c r="C694" s="38">
        <v>8.65</v>
      </c>
      <c r="D694" s="38"/>
      <c r="E694" s="38"/>
      <c r="F694" s="42">
        <f t="shared" si="39"/>
        <v>7.8735289266951454E-3</v>
      </c>
      <c r="G694" s="38">
        <f t="shared" si="40"/>
        <v>1267.859636698385</v>
      </c>
      <c r="K694" s="49"/>
    </row>
    <row r="695" spans="1:11" x14ac:dyDescent="0.35">
      <c r="A695" s="37">
        <v>28794</v>
      </c>
      <c r="B695" s="38">
        <f t="shared" si="38"/>
        <v>8.66</v>
      </c>
      <c r="C695" s="38">
        <v>8.66</v>
      </c>
      <c r="D695" s="38"/>
      <c r="E695" s="38"/>
      <c r="F695" s="42">
        <f t="shared" si="39"/>
        <v>6.5517558353676737E-3</v>
      </c>
      <c r="G695" s="38">
        <f t="shared" si="40"/>
        <v>1276.1663434715506</v>
      </c>
      <c r="K695" s="49"/>
    </row>
    <row r="696" spans="1:11" x14ac:dyDescent="0.35">
      <c r="A696" s="37">
        <v>28824</v>
      </c>
      <c r="B696" s="38">
        <f t="shared" si="38"/>
        <v>8.67</v>
      </c>
      <c r="C696" s="38">
        <v>8.67</v>
      </c>
      <c r="D696" s="38"/>
      <c r="E696" s="38"/>
      <c r="F696" s="42">
        <f t="shared" si="39"/>
        <v>6.5603737460899932E-3</v>
      </c>
      <c r="G696" s="38">
        <f t="shared" si="40"/>
        <v>1284.538471646905</v>
      </c>
      <c r="K696" s="49"/>
    </row>
    <row r="697" spans="1:11" x14ac:dyDescent="0.35">
      <c r="A697" s="37">
        <v>28855</v>
      </c>
      <c r="B697" s="38">
        <f t="shared" si="38"/>
        <v>8.58</v>
      </c>
      <c r="C697" s="38">
        <v>8.58</v>
      </c>
      <c r="D697" s="38"/>
      <c r="E697" s="38"/>
      <c r="F697" s="42">
        <f t="shared" si="39"/>
        <v>1.315474699798665E-2</v>
      </c>
      <c r="G697" s="38">
        <f t="shared" si="40"/>
        <v>1301.4362502506006</v>
      </c>
      <c r="K697" s="49"/>
    </row>
    <row r="698" spans="1:11" x14ac:dyDescent="0.35">
      <c r="A698" s="37">
        <v>28886</v>
      </c>
      <c r="B698" s="38">
        <f t="shared" si="38"/>
        <v>8.52</v>
      </c>
      <c r="C698" s="38">
        <v>8.52</v>
      </c>
      <c r="D698" s="38"/>
      <c r="E698" s="38"/>
      <c r="F698" s="42">
        <f t="shared" si="39"/>
        <v>1.1113486230460278E-2</v>
      </c>
      <c r="G698" s="38">
        <f t="shared" si="40"/>
        <v>1315.8997440975825</v>
      </c>
      <c r="K698" s="49"/>
    </row>
    <row r="699" spans="1:11" x14ac:dyDescent="0.35">
      <c r="A699" s="37">
        <v>28914</v>
      </c>
      <c r="B699" s="38">
        <f t="shared" si="38"/>
        <v>8.52</v>
      </c>
      <c r="C699" s="38">
        <v>8.52</v>
      </c>
      <c r="D699" s="38"/>
      <c r="E699" s="38"/>
      <c r="F699" s="42">
        <f t="shared" si="39"/>
        <v>7.0999999999999995E-3</v>
      </c>
      <c r="G699" s="38">
        <f t="shared" si="40"/>
        <v>1325.2426322806755</v>
      </c>
      <c r="K699" s="49"/>
    </row>
    <row r="700" spans="1:11" x14ac:dyDescent="0.35">
      <c r="A700" s="37">
        <v>28945</v>
      </c>
      <c r="B700" s="38">
        <f t="shared" si="38"/>
        <v>8.5500000000000007</v>
      </c>
      <c r="C700" s="38">
        <v>8.5500000000000007</v>
      </c>
      <c r="D700" s="38"/>
      <c r="E700" s="38"/>
      <c r="F700" s="42">
        <f t="shared" si="39"/>
        <v>5.120839790804803E-3</v>
      </c>
      <c r="G700" s="38">
        <f t="shared" si="40"/>
        <v>1332.0289874845294</v>
      </c>
      <c r="K700" s="49"/>
    </row>
    <row r="701" spans="1:11" x14ac:dyDescent="0.35">
      <c r="A701" s="37">
        <v>28975</v>
      </c>
      <c r="B701" s="38">
        <f t="shared" si="38"/>
        <v>8.56</v>
      </c>
      <c r="C701" s="38">
        <v>8.56</v>
      </c>
      <c r="D701" s="38"/>
      <c r="E701" s="38"/>
      <c r="F701" s="42">
        <f t="shared" si="39"/>
        <v>6.4655665470767032E-3</v>
      </c>
      <c r="G701" s="38">
        <f t="shared" si="40"/>
        <v>1340.6413095457458</v>
      </c>
      <c r="K701" s="49"/>
    </row>
    <row r="702" spans="1:11" x14ac:dyDescent="0.35">
      <c r="A702" s="37">
        <v>29006</v>
      </c>
      <c r="B702" s="38">
        <f t="shared" si="38"/>
        <v>8.56</v>
      </c>
      <c r="C702" s="38">
        <v>8.56</v>
      </c>
      <c r="D702" s="38"/>
      <c r="E702" s="38"/>
      <c r="F702" s="42">
        <f t="shared" si="39"/>
        <v>7.1333333333333335E-3</v>
      </c>
      <c r="G702" s="38">
        <f t="shared" si="40"/>
        <v>1350.2045508871722</v>
      </c>
      <c r="K702" s="49"/>
    </row>
    <row r="703" spans="1:11" x14ac:dyDescent="0.35">
      <c r="A703" s="37">
        <v>29036</v>
      </c>
      <c r="B703" s="38">
        <f t="shared" si="38"/>
        <v>8.59</v>
      </c>
      <c r="C703" s="38">
        <v>8.59</v>
      </c>
      <c r="D703" s="38"/>
      <c r="E703" s="38"/>
      <c r="F703" s="42">
        <f t="shared" si="39"/>
        <v>5.1576091772308572E-3</v>
      </c>
      <c r="G703" s="38">
        <f t="shared" si="40"/>
        <v>1357.168378269967</v>
      </c>
      <c r="K703" s="49"/>
    </row>
    <row r="704" spans="1:11" x14ac:dyDescent="0.35">
      <c r="A704" s="37">
        <v>29067</v>
      </c>
      <c r="B704" s="38">
        <f t="shared" si="38"/>
        <v>8.6199999999999992</v>
      </c>
      <c r="C704" s="38">
        <v>8.6199999999999992</v>
      </c>
      <c r="D704" s="38"/>
      <c r="E704" s="38"/>
      <c r="F704" s="42">
        <f t="shared" si="39"/>
        <v>5.1851803661894904E-3</v>
      </c>
      <c r="G704" s="38">
        <f t="shared" si="40"/>
        <v>1364.2055410985856</v>
      </c>
      <c r="K704" s="49"/>
    </row>
    <row r="705" spans="1:11" x14ac:dyDescent="0.35">
      <c r="A705" s="37">
        <v>29098</v>
      </c>
      <c r="B705" s="38">
        <f t="shared" si="38"/>
        <v>8.6300000000000008</v>
      </c>
      <c r="C705" s="38">
        <v>8.6300000000000008</v>
      </c>
      <c r="D705" s="38"/>
      <c r="E705" s="38"/>
      <c r="F705" s="42">
        <f t="shared" si="39"/>
        <v>6.5259009945754084E-3</v>
      </c>
      <c r="G705" s="38">
        <f t="shared" si="40"/>
        <v>1373.1082113960463</v>
      </c>
      <c r="K705" s="49"/>
    </row>
    <row r="706" spans="1:11" x14ac:dyDescent="0.35">
      <c r="A706" s="37">
        <v>29128</v>
      </c>
      <c r="B706" s="38">
        <f t="shared" ref="B706:B769" si="41">C706</f>
        <v>8.6300000000000008</v>
      </c>
      <c r="C706" s="38">
        <v>8.6300000000000008</v>
      </c>
      <c r="D706" s="38"/>
      <c r="E706" s="38"/>
      <c r="F706" s="42">
        <f t="shared" si="39"/>
        <v>7.1916666666666674E-3</v>
      </c>
      <c r="G706" s="38">
        <f t="shared" si="40"/>
        <v>1382.9831479496695</v>
      </c>
      <c r="K706" s="49"/>
    </row>
    <row r="707" spans="1:11" x14ac:dyDescent="0.35">
      <c r="A707" s="37">
        <v>29159</v>
      </c>
      <c r="B707" s="38">
        <f t="shared" si="41"/>
        <v>8.6300000000000008</v>
      </c>
      <c r="C707" s="38">
        <v>8.6300000000000008</v>
      </c>
      <c r="D707" s="38"/>
      <c r="E707" s="38"/>
      <c r="F707" s="42">
        <f t="shared" ref="F707:F770" si="42">B706/1200+((B706/B707)*(1-(1+B707/200)^(-2*(10-(1/12))))+(1+B707/200)^(-2*(10-(1/12)))-1)</f>
        <v>7.1916666666666674E-3</v>
      </c>
      <c r="G707" s="38">
        <f t="shared" ref="G707:G770" si="43">G706*(1+F707)</f>
        <v>1392.929101755341</v>
      </c>
      <c r="K707" s="49"/>
    </row>
    <row r="708" spans="1:11" x14ac:dyDescent="0.35">
      <c r="A708" s="37">
        <v>29189</v>
      </c>
      <c r="B708" s="38">
        <f t="shared" si="41"/>
        <v>8.65</v>
      </c>
      <c r="C708" s="38">
        <v>8.65</v>
      </c>
      <c r="D708" s="38"/>
      <c r="E708" s="38"/>
      <c r="F708" s="42">
        <f t="shared" si="42"/>
        <v>5.8779421466094873E-3</v>
      </c>
      <c r="G708" s="38">
        <f t="shared" si="43"/>
        <v>1401.1166584297875</v>
      </c>
      <c r="K708" s="49"/>
    </row>
    <row r="709" spans="1:11" x14ac:dyDescent="0.35">
      <c r="A709" s="37">
        <v>29220</v>
      </c>
      <c r="B709" s="38">
        <f t="shared" si="41"/>
        <v>10.6</v>
      </c>
      <c r="C709" s="38">
        <v>10.6</v>
      </c>
      <c r="D709" s="38"/>
      <c r="E709" s="38"/>
      <c r="F709" s="42">
        <f t="shared" si="42"/>
        <v>-0.11069989094661163</v>
      </c>
      <c r="G709" s="38">
        <f t="shared" si="43"/>
        <v>1246.0131971381293</v>
      </c>
      <c r="K709" s="49"/>
    </row>
    <row r="710" spans="1:11" x14ac:dyDescent="0.35">
      <c r="A710" s="37">
        <v>29251</v>
      </c>
      <c r="B710" s="38">
        <f t="shared" si="41"/>
        <v>10.64</v>
      </c>
      <c r="C710" s="38">
        <v>10.64</v>
      </c>
      <c r="D710" s="38"/>
      <c r="E710" s="38"/>
      <c r="F710" s="42">
        <f t="shared" si="42"/>
        <v>6.418720787226025E-3</v>
      </c>
      <c r="G710" s="38">
        <f t="shared" si="43"/>
        <v>1254.0110079477577</v>
      </c>
      <c r="K710" s="49"/>
    </row>
    <row r="711" spans="1:11" x14ac:dyDescent="0.35">
      <c r="A711" s="37">
        <v>29280</v>
      </c>
      <c r="B711" s="38">
        <f t="shared" si="41"/>
        <v>10.69</v>
      </c>
      <c r="C711" s="38">
        <v>10.69</v>
      </c>
      <c r="D711" s="38"/>
      <c r="E711" s="38"/>
      <c r="F711" s="42">
        <f t="shared" si="42"/>
        <v>5.8546608268248198E-3</v>
      </c>
      <c r="G711" s="38">
        <f t="shared" si="43"/>
        <v>1261.3528170723966</v>
      </c>
      <c r="K711" s="49"/>
    </row>
    <row r="712" spans="1:11" x14ac:dyDescent="0.35">
      <c r="A712" s="37">
        <v>29311</v>
      </c>
      <c r="B712" s="38">
        <f t="shared" si="41"/>
        <v>10.72</v>
      </c>
      <c r="C712" s="38">
        <v>10.72</v>
      </c>
      <c r="D712" s="38"/>
      <c r="E712" s="38"/>
      <c r="F712" s="42">
        <f t="shared" si="42"/>
        <v>7.1033776922747958E-3</v>
      </c>
      <c r="G712" s="38">
        <f t="shared" si="43"/>
        <v>1270.3126825352767</v>
      </c>
      <c r="K712" s="49"/>
    </row>
    <row r="713" spans="1:11" x14ac:dyDescent="0.35">
      <c r="A713" s="37">
        <v>29341</v>
      </c>
      <c r="B713" s="38">
        <f t="shared" si="41"/>
        <v>10.7</v>
      </c>
      <c r="C713" s="38">
        <v>10.7</v>
      </c>
      <c r="D713" s="38"/>
      <c r="E713" s="38"/>
      <c r="F713" s="42">
        <f t="shared" si="42"/>
        <v>1.013763582909198E-2</v>
      </c>
      <c r="G713" s="38">
        <f t="shared" si="43"/>
        <v>1283.1906498998962</v>
      </c>
      <c r="K713" s="49"/>
    </row>
    <row r="714" spans="1:11" x14ac:dyDescent="0.35">
      <c r="A714" s="37">
        <v>29372</v>
      </c>
      <c r="B714" s="38">
        <f t="shared" si="41"/>
        <v>10.71</v>
      </c>
      <c r="C714" s="38">
        <v>10.71</v>
      </c>
      <c r="D714" s="38"/>
      <c r="E714" s="38"/>
      <c r="F714" s="42">
        <f t="shared" si="42"/>
        <v>8.314765181285471E-3</v>
      </c>
      <c r="G714" s="38">
        <f t="shared" si="43"/>
        <v>1293.8600788366348</v>
      </c>
      <c r="K714" s="49"/>
    </row>
    <row r="715" spans="1:11" x14ac:dyDescent="0.35">
      <c r="A715" s="37">
        <v>29402</v>
      </c>
      <c r="B715" s="38">
        <f t="shared" si="41"/>
        <v>10.75</v>
      </c>
      <c r="C715" s="38">
        <v>10.75</v>
      </c>
      <c r="D715" s="38"/>
      <c r="E715" s="38"/>
      <c r="F715" s="42">
        <f t="shared" si="42"/>
        <v>6.5213839644956816E-3</v>
      </c>
      <c r="G715" s="38">
        <f t="shared" si="43"/>
        <v>1302.2978372070613</v>
      </c>
      <c r="K715" s="49"/>
    </row>
    <row r="716" spans="1:11" x14ac:dyDescent="0.35">
      <c r="A716" s="37">
        <v>29433</v>
      </c>
      <c r="B716" s="38">
        <f t="shared" si="41"/>
        <v>10.78</v>
      </c>
      <c r="C716" s="38">
        <v>10.78</v>
      </c>
      <c r="D716" s="38"/>
      <c r="E716" s="38"/>
      <c r="F716" s="42">
        <f t="shared" si="42"/>
        <v>7.1578606825086089E-3</v>
      </c>
      <c r="G716" s="38">
        <f t="shared" si="43"/>
        <v>1311.6195036929219</v>
      </c>
      <c r="K716" s="49"/>
    </row>
    <row r="717" spans="1:11" x14ac:dyDescent="0.35">
      <c r="A717" s="37">
        <v>29464</v>
      </c>
      <c r="B717" s="38">
        <f t="shared" si="41"/>
        <v>10.95</v>
      </c>
      <c r="C717" s="38">
        <v>10.95</v>
      </c>
      <c r="D717" s="38"/>
      <c r="E717" s="38"/>
      <c r="F717" s="42">
        <f t="shared" si="42"/>
        <v>-1.147887203344921E-3</v>
      </c>
      <c r="G717" s="38">
        <f t="shared" si="43"/>
        <v>1310.113912448975</v>
      </c>
      <c r="K717" s="49"/>
    </row>
    <row r="718" spans="1:11" x14ac:dyDescent="0.35">
      <c r="A718" s="37">
        <v>29494</v>
      </c>
      <c r="B718" s="38">
        <f t="shared" si="41"/>
        <v>10.95</v>
      </c>
      <c r="C718" s="38">
        <v>10.95</v>
      </c>
      <c r="D718" s="38"/>
      <c r="E718" s="38"/>
      <c r="F718" s="42">
        <f t="shared" si="42"/>
        <v>9.1249999999999994E-3</v>
      </c>
      <c r="G718" s="38">
        <f t="shared" si="43"/>
        <v>1322.068701900072</v>
      </c>
      <c r="K718" s="49"/>
    </row>
    <row r="719" spans="1:11" x14ac:dyDescent="0.35">
      <c r="A719" s="37">
        <v>29525</v>
      </c>
      <c r="B719" s="38">
        <f t="shared" si="41"/>
        <v>10.93</v>
      </c>
      <c r="C719" s="38">
        <v>10.93</v>
      </c>
      <c r="D719" s="38"/>
      <c r="E719" s="38"/>
      <c r="F719" s="42">
        <f t="shared" si="42"/>
        <v>1.0317892673565815E-2</v>
      </c>
      <c r="G719" s="38">
        <f t="shared" si="43"/>
        <v>1335.7096648733575</v>
      </c>
      <c r="K719" s="49"/>
    </row>
    <row r="720" spans="1:11" x14ac:dyDescent="0.35">
      <c r="A720" s="37">
        <v>29555</v>
      </c>
      <c r="B720" s="38">
        <f t="shared" si="41"/>
        <v>10.95</v>
      </c>
      <c r="C720" s="38">
        <v>10.95</v>
      </c>
      <c r="D720" s="38"/>
      <c r="E720" s="38"/>
      <c r="F720" s="42">
        <f t="shared" si="42"/>
        <v>7.9164250349005906E-3</v>
      </c>
      <c r="G720" s="38">
        <f t="shared" si="43"/>
        <v>1346.2837103037198</v>
      </c>
      <c r="K720" s="49"/>
    </row>
    <row r="721" spans="1:11" x14ac:dyDescent="0.35">
      <c r="A721" s="37">
        <v>29586</v>
      </c>
      <c r="B721" s="38">
        <f t="shared" si="41"/>
        <v>10.84</v>
      </c>
      <c r="C721" s="38">
        <v>10.84</v>
      </c>
      <c r="D721" s="38"/>
      <c r="E721" s="38"/>
      <c r="F721" s="42">
        <f t="shared" si="42"/>
        <v>1.5710357445577423E-2</v>
      </c>
      <c r="G721" s="38">
        <f t="shared" si="43"/>
        <v>1367.4343086157494</v>
      </c>
      <c r="K721" s="49"/>
    </row>
    <row r="722" spans="1:11" x14ac:dyDescent="0.35">
      <c r="A722" s="37">
        <v>29617</v>
      </c>
      <c r="B722" s="38">
        <f t="shared" si="41"/>
        <v>11.53</v>
      </c>
      <c r="C722" s="38">
        <v>11.53</v>
      </c>
      <c r="D722" s="38"/>
      <c r="E722" s="38"/>
      <c r="F722" s="42">
        <f t="shared" si="42"/>
        <v>-3.1120933549101511E-2</v>
      </c>
      <c r="G722" s="38">
        <f t="shared" si="43"/>
        <v>1324.8784763645572</v>
      </c>
      <c r="K722" s="49"/>
    </row>
    <row r="723" spans="1:11" x14ac:dyDescent="0.35">
      <c r="A723" s="37">
        <v>29645</v>
      </c>
      <c r="B723" s="38">
        <f t="shared" si="41"/>
        <v>11.61</v>
      </c>
      <c r="C723" s="38">
        <v>11.61</v>
      </c>
      <c r="D723" s="38"/>
      <c r="E723" s="38"/>
      <c r="F723" s="42">
        <f t="shared" si="42"/>
        <v>4.9679071886772376E-3</v>
      </c>
      <c r="G723" s="38">
        <f t="shared" si="43"/>
        <v>1331.4603496714124</v>
      </c>
      <c r="K723" s="49"/>
    </row>
    <row r="724" spans="1:11" x14ac:dyDescent="0.35">
      <c r="A724" s="37">
        <v>29676</v>
      </c>
      <c r="B724" s="38">
        <f t="shared" si="41"/>
        <v>11.6</v>
      </c>
      <c r="C724" s="38">
        <v>11.6</v>
      </c>
      <c r="D724" s="38"/>
      <c r="E724" s="38"/>
      <c r="F724" s="42">
        <f t="shared" si="42"/>
        <v>1.0255289331054473E-2</v>
      </c>
      <c r="G724" s="38">
        <f t="shared" si="43"/>
        <v>1345.1148607901198</v>
      </c>
      <c r="K724" s="49"/>
    </row>
    <row r="725" spans="1:11" x14ac:dyDescent="0.35">
      <c r="A725" s="37">
        <v>29706</v>
      </c>
      <c r="B725" s="38">
        <f t="shared" si="41"/>
        <v>12.25</v>
      </c>
      <c r="C725" s="38">
        <v>12.25</v>
      </c>
      <c r="D725" s="38"/>
      <c r="E725" s="38"/>
      <c r="F725" s="42">
        <f t="shared" si="42"/>
        <v>-2.7074332389030609E-2</v>
      </c>
      <c r="G725" s="38">
        <f t="shared" si="43"/>
        <v>1308.6967739476636</v>
      </c>
      <c r="K725" s="49"/>
    </row>
    <row r="726" spans="1:11" x14ac:dyDescent="0.35">
      <c r="A726" s="37">
        <v>29737</v>
      </c>
      <c r="B726" s="38">
        <f t="shared" si="41"/>
        <v>12.93</v>
      </c>
      <c r="C726" s="38">
        <v>12.93</v>
      </c>
      <c r="D726" s="38"/>
      <c r="E726" s="38"/>
      <c r="F726" s="42">
        <f t="shared" si="42"/>
        <v>-2.7201284889211849E-2</v>
      </c>
      <c r="G726" s="38">
        <f t="shared" si="43"/>
        <v>1273.0985401659207</v>
      </c>
      <c r="K726" s="49"/>
    </row>
    <row r="727" spans="1:11" x14ac:dyDescent="0.35">
      <c r="A727" s="37">
        <v>29767</v>
      </c>
      <c r="B727" s="38">
        <f t="shared" si="41"/>
        <v>12.96</v>
      </c>
      <c r="C727" s="38">
        <v>12.96</v>
      </c>
      <c r="D727" s="38"/>
      <c r="E727" s="38"/>
      <c r="F727" s="42">
        <f t="shared" si="42"/>
        <v>9.1265316187132614E-3</v>
      </c>
      <c r="G727" s="38">
        <f t="shared" si="43"/>
        <v>1284.7175142464826</v>
      </c>
      <c r="K727" s="49"/>
    </row>
    <row r="728" spans="1:11" x14ac:dyDescent="0.35">
      <c r="A728" s="37">
        <v>29798</v>
      </c>
      <c r="B728" s="38">
        <f t="shared" si="41"/>
        <v>13.02</v>
      </c>
      <c r="C728" s="38">
        <v>13.02</v>
      </c>
      <c r="D728" s="38"/>
      <c r="E728" s="38"/>
      <c r="F728" s="42">
        <f t="shared" si="42"/>
        <v>7.5108655628640351E-3</v>
      </c>
      <c r="G728" s="38">
        <f t="shared" si="43"/>
        <v>1294.3668547822447</v>
      </c>
      <c r="K728" s="49"/>
    </row>
    <row r="729" spans="1:11" x14ac:dyDescent="0.35">
      <c r="A729" s="37">
        <v>29829</v>
      </c>
      <c r="B729" s="38">
        <f t="shared" si="41"/>
        <v>13.07</v>
      </c>
      <c r="C729" s="38">
        <v>13.07</v>
      </c>
      <c r="D729" s="38"/>
      <c r="E729" s="38"/>
      <c r="F729" s="42">
        <f t="shared" si="42"/>
        <v>8.1144547472095947E-3</v>
      </c>
      <c r="G729" s="38">
        <f t="shared" si="43"/>
        <v>1304.8699360516632</v>
      </c>
      <c r="K729" s="49"/>
    </row>
    <row r="730" spans="1:11" x14ac:dyDescent="0.35">
      <c r="A730" s="37">
        <v>29859</v>
      </c>
      <c r="B730" s="38">
        <f t="shared" si="41"/>
        <v>13.18</v>
      </c>
      <c r="C730" s="38">
        <v>13.18</v>
      </c>
      <c r="D730" s="38"/>
      <c r="E730" s="38"/>
      <c r="F730" s="42">
        <f t="shared" si="42"/>
        <v>4.8994764349339706E-3</v>
      </c>
      <c r="G730" s="38">
        <f t="shared" si="43"/>
        <v>1311.2631155540021</v>
      </c>
      <c r="K730" s="49"/>
    </row>
    <row r="731" spans="1:11" x14ac:dyDescent="0.35">
      <c r="A731" s="37">
        <v>29890</v>
      </c>
      <c r="B731" s="38">
        <f t="shared" si="41"/>
        <v>13.25</v>
      </c>
      <c r="C731" s="38">
        <v>13.25</v>
      </c>
      <c r="D731" s="38"/>
      <c r="E731" s="38"/>
      <c r="F731" s="42">
        <f t="shared" si="42"/>
        <v>7.1805964450993732E-3</v>
      </c>
      <c r="G731" s="38">
        <f t="shared" si="43"/>
        <v>1320.6787668201389</v>
      </c>
      <c r="K731" s="49"/>
    </row>
    <row r="732" spans="1:11" x14ac:dyDescent="0.35">
      <c r="A732" s="37">
        <v>29920</v>
      </c>
      <c r="B732" s="38">
        <f t="shared" si="41"/>
        <v>13.24</v>
      </c>
      <c r="C732" s="38">
        <v>13.24</v>
      </c>
      <c r="D732" s="38"/>
      <c r="E732" s="38"/>
      <c r="F732" s="42">
        <f t="shared" si="42"/>
        <v>1.158512818030904E-2</v>
      </c>
      <c r="G732" s="38">
        <f t="shared" si="43"/>
        <v>1335.9789996187626</v>
      </c>
      <c r="K732" s="49"/>
    </row>
    <row r="733" spans="1:11" x14ac:dyDescent="0.35">
      <c r="A733" s="37">
        <v>29951</v>
      </c>
      <c r="B733" s="38">
        <f t="shared" si="41"/>
        <v>14</v>
      </c>
      <c r="C733" s="38">
        <v>14</v>
      </c>
      <c r="D733" s="38"/>
      <c r="E733" s="38"/>
      <c r="F733" s="42">
        <f t="shared" si="42"/>
        <v>-2.9064834412204317E-2</v>
      </c>
      <c r="G733" s="38">
        <f t="shared" si="43"/>
        <v>1297.148991216661</v>
      </c>
      <c r="K733" s="49"/>
    </row>
    <row r="734" spans="1:11" x14ac:dyDescent="0.35">
      <c r="A734" s="37">
        <v>29982</v>
      </c>
      <c r="B734" s="38">
        <f t="shared" si="41"/>
        <v>14.02</v>
      </c>
      <c r="C734" s="38">
        <v>14.02</v>
      </c>
      <c r="D734" s="38"/>
      <c r="E734" s="38"/>
      <c r="F734" s="42">
        <f t="shared" si="42"/>
        <v>1.0612266637941301E-2</v>
      </c>
      <c r="G734" s="38">
        <f t="shared" si="43"/>
        <v>1310.9146821805889</v>
      </c>
      <c r="K734" s="49"/>
    </row>
    <row r="735" spans="1:11" x14ac:dyDescent="0.35">
      <c r="A735" s="37">
        <v>30010</v>
      </c>
      <c r="B735" s="38">
        <f t="shared" si="41"/>
        <v>14.19</v>
      </c>
      <c r="C735" s="38">
        <v>14.19</v>
      </c>
      <c r="D735" s="38"/>
      <c r="E735" s="38"/>
      <c r="F735" s="42">
        <f t="shared" si="42"/>
        <v>2.7794751184718296E-3</v>
      </c>
      <c r="G735" s="38">
        <f t="shared" si="43"/>
        <v>1314.5583369221492</v>
      </c>
      <c r="K735" s="49"/>
    </row>
    <row r="736" spans="1:11" x14ac:dyDescent="0.35">
      <c r="A736" s="37">
        <v>30041</v>
      </c>
      <c r="B736" s="38">
        <f t="shared" si="41"/>
        <v>13.73</v>
      </c>
      <c r="C736" s="38">
        <v>13.73</v>
      </c>
      <c r="D736" s="38"/>
      <c r="E736" s="38"/>
      <c r="F736" s="42">
        <f t="shared" si="42"/>
        <v>3.6350198803610373E-2</v>
      </c>
      <c r="G736" s="38">
        <f t="shared" si="43"/>
        <v>1362.3427938082127</v>
      </c>
      <c r="K736" s="49"/>
    </row>
    <row r="737" spans="1:11" x14ac:dyDescent="0.35">
      <c r="A737" s="37">
        <v>30071</v>
      </c>
      <c r="B737" s="38">
        <f t="shared" si="41"/>
        <v>13.84</v>
      </c>
      <c r="C737" s="38">
        <v>13.84</v>
      </c>
      <c r="D737" s="38"/>
      <c r="E737" s="38"/>
      <c r="F737" s="42">
        <f t="shared" si="42"/>
        <v>5.6019331991326981E-3</v>
      </c>
      <c r="G737" s="38">
        <f t="shared" si="43"/>
        <v>1369.9745471334461</v>
      </c>
      <c r="K737" s="49"/>
    </row>
    <row r="738" spans="1:11" x14ac:dyDescent="0.35">
      <c r="A738" s="37">
        <v>30102</v>
      </c>
      <c r="B738" s="38">
        <f t="shared" si="41"/>
        <v>14</v>
      </c>
      <c r="C738" s="38">
        <v>14</v>
      </c>
      <c r="D738" s="38"/>
      <c r="E738" s="38"/>
      <c r="F738" s="42">
        <f t="shared" si="42"/>
        <v>3.0916138079570207E-3</v>
      </c>
      <c r="G738" s="38">
        <f t="shared" si="43"/>
        <v>1374.2099793599136</v>
      </c>
      <c r="K738" s="49"/>
    </row>
    <row r="739" spans="1:11" x14ac:dyDescent="0.35">
      <c r="A739" s="37">
        <v>30132</v>
      </c>
      <c r="B739" s="38">
        <f t="shared" si="41"/>
        <v>14.05</v>
      </c>
      <c r="C739" s="38">
        <v>14.05</v>
      </c>
      <c r="D739" s="38"/>
      <c r="E739" s="38"/>
      <c r="F739" s="42">
        <f t="shared" si="42"/>
        <v>9.0337179181978009E-3</v>
      </c>
      <c r="G739" s="38">
        <f t="shared" si="43"/>
        <v>1386.6242046738237</v>
      </c>
      <c r="K739" s="49"/>
    </row>
    <row r="740" spans="1:11" x14ac:dyDescent="0.35">
      <c r="A740" s="37">
        <v>30163</v>
      </c>
      <c r="B740" s="38">
        <f t="shared" si="41"/>
        <v>13.6</v>
      </c>
      <c r="C740" s="38">
        <v>13.6</v>
      </c>
      <c r="D740" s="38"/>
      <c r="E740" s="38"/>
      <c r="F740" s="42">
        <f t="shared" si="42"/>
        <v>3.5822065215621493E-2</v>
      </c>
      <c r="G740" s="38">
        <f t="shared" si="43"/>
        <v>1436.2959473632088</v>
      </c>
      <c r="K740" s="49"/>
    </row>
    <row r="741" spans="1:11" x14ac:dyDescent="0.35">
      <c r="A741" s="37">
        <v>30194</v>
      </c>
      <c r="B741" s="38">
        <f t="shared" si="41"/>
        <v>13.65</v>
      </c>
      <c r="C741" s="38">
        <v>13.65</v>
      </c>
      <c r="D741" s="38"/>
      <c r="E741" s="38"/>
      <c r="F741" s="42">
        <f t="shared" si="42"/>
        <v>8.6592427933706289E-3</v>
      </c>
      <c r="G741" s="38">
        <f t="shared" si="43"/>
        <v>1448.7331826945613</v>
      </c>
      <c r="K741" s="49"/>
    </row>
    <row r="742" spans="1:11" x14ac:dyDescent="0.35">
      <c r="A742" s="37">
        <v>30224</v>
      </c>
      <c r="B742" s="38">
        <f t="shared" si="41"/>
        <v>13.39</v>
      </c>
      <c r="C742" s="38">
        <v>13.39</v>
      </c>
      <c r="D742" s="38"/>
      <c r="E742" s="38"/>
      <c r="F742" s="42">
        <f t="shared" si="42"/>
        <v>2.5422131872685359E-2</v>
      </c>
      <c r="G742" s="38">
        <f t="shared" si="43"/>
        <v>1485.5630687133576</v>
      </c>
      <c r="K742" s="49"/>
    </row>
    <row r="743" spans="1:11" x14ac:dyDescent="0.35">
      <c r="A743" s="37">
        <v>30255</v>
      </c>
      <c r="B743" s="38">
        <f t="shared" si="41"/>
        <v>14.07</v>
      </c>
      <c r="C743" s="38">
        <v>14.07</v>
      </c>
      <c r="D743" s="38"/>
      <c r="E743" s="38"/>
      <c r="F743" s="42">
        <f t="shared" si="42"/>
        <v>-2.462214591651684E-2</v>
      </c>
      <c r="G743" s="38">
        <f t="shared" si="43"/>
        <v>1448.9853180673088</v>
      </c>
      <c r="K743" s="49"/>
    </row>
    <row r="744" spans="1:11" x14ac:dyDescent="0.35">
      <c r="A744" s="37">
        <v>30285</v>
      </c>
      <c r="B744" s="38">
        <f t="shared" si="41"/>
        <v>13.68</v>
      </c>
      <c r="C744" s="38">
        <v>13.68</v>
      </c>
      <c r="D744" s="38"/>
      <c r="E744" s="38"/>
      <c r="F744" s="42">
        <f t="shared" si="42"/>
        <v>3.2558568370072219E-2</v>
      </c>
      <c r="G744" s="38">
        <f t="shared" si="43"/>
        <v>1496.162205612834</v>
      </c>
      <c r="K744" s="49"/>
    </row>
    <row r="745" spans="1:11" x14ac:dyDescent="0.35">
      <c r="A745" s="37">
        <v>30316</v>
      </c>
      <c r="B745" s="38">
        <f t="shared" si="41"/>
        <v>13.82</v>
      </c>
      <c r="C745" s="38">
        <v>13.82</v>
      </c>
      <c r="D745" s="38"/>
      <c r="E745" s="38"/>
      <c r="F745" s="42">
        <f t="shared" si="42"/>
        <v>3.9618453134381629E-3</v>
      </c>
      <c r="G745" s="38">
        <f t="shared" si="43"/>
        <v>1502.0897688352845</v>
      </c>
      <c r="K745" s="49"/>
    </row>
    <row r="746" spans="1:11" x14ac:dyDescent="0.35">
      <c r="A746" s="37">
        <v>30347</v>
      </c>
      <c r="B746" s="38">
        <f t="shared" si="41"/>
        <v>13.85</v>
      </c>
      <c r="C746" s="38">
        <v>13.85</v>
      </c>
      <c r="D746" s="38"/>
      <c r="E746" s="38"/>
      <c r="F746" s="42">
        <f t="shared" si="42"/>
        <v>9.9246293792865561E-3</v>
      </c>
      <c r="G746" s="38">
        <f t="shared" si="43"/>
        <v>1516.9974530853929</v>
      </c>
      <c r="K746" s="49"/>
    </row>
    <row r="747" spans="1:11" x14ac:dyDescent="0.35">
      <c r="A747" s="37">
        <v>30375</v>
      </c>
      <c r="B747" s="38">
        <f t="shared" si="41"/>
        <v>13.68</v>
      </c>
      <c r="C747" s="38">
        <v>13.68</v>
      </c>
      <c r="D747" s="38"/>
      <c r="E747" s="38"/>
      <c r="F747" s="42">
        <f t="shared" si="42"/>
        <v>2.0622965699774835E-2</v>
      </c>
      <c r="G747" s="38">
        <f t="shared" si="43"/>
        <v>1548.2824395270186</v>
      </c>
      <c r="K747" s="49"/>
    </row>
    <row r="748" spans="1:11" x14ac:dyDescent="0.35">
      <c r="A748" s="37">
        <v>30406</v>
      </c>
      <c r="B748" s="38">
        <f t="shared" si="41"/>
        <v>13.58</v>
      </c>
      <c r="C748" s="38">
        <v>13.58</v>
      </c>
      <c r="D748" s="38"/>
      <c r="E748" s="38"/>
      <c r="F748" s="42">
        <f t="shared" si="42"/>
        <v>1.6762786335246117E-2</v>
      </c>
      <c r="G748" s="38">
        <f t="shared" si="43"/>
        <v>1574.2359672474238</v>
      </c>
      <c r="K748" s="49"/>
    </row>
    <row r="749" spans="1:11" x14ac:dyDescent="0.35">
      <c r="A749" s="37">
        <v>30436</v>
      </c>
      <c r="B749" s="38">
        <f t="shared" si="41"/>
        <v>13.32</v>
      </c>
      <c r="C749" s="38">
        <v>13.32</v>
      </c>
      <c r="D749" s="38"/>
      <c r="E749" s="38"/>
      <c r="F749" s="42">
        <f t="shared" si="42"/>
        <v>2.5402375968532259E-2</v>
      </c>
      <c r="G749" s="38">
        <f t="shared" si="43"/>
        <v>1614.2253011506289</v>
      </c>
      <c r="K749" s="49"/>
    </row>
    <row r="750" spans="1:11" x14ac:dyDescent="0.35">
      <c r="A750" s="37">
        <v>30467</v>
      </c>
      <c r="B750" s="38">
        <f t="shared" si="41"/>
        <v>13.24</v>
      </c>
      <c r="C750" s="38">
        <v>13.24</v>
      </c>
      <c r="D750" s="38"/>
      <c r="E750" s="38"/>
      <c r="F750" s="42">
        <f t="shared" si="42"/>
        <v>1.5447692109138546E-2</v>
      </c>
      <c r="G750" s="38">
        <f t="shared" si="43"/>
        <v>1639.1613565975854</v>
      </c>
      <c r="K750" s="49"/>
    </row>
    <row r="751" spans="1:11" x14ac:dyDescent="0.35">
      <c r="A751" s="37">
        <v>30497</v>
      </c>
      <c r="B751" s="38">
        <f t="shared" si="41"/>
        <v>13.09</v>
      </c>
      <c r="C751" s="38">
        <v>13.09</v>
      </c>
      <c r="D751" s="38"/>
      <c r="E751" s="38"/>
      <c r="F751" s="42">
        <f t="shared" si="42"/>
        <v>1.9233502788152605E-2</v>
      </c>
      <c r="G751" s="38">
        <f t="shared" si="43"/>
        <v>1670.6881711199369</v>
      </c>
      <c r="K751" s="49"/>
    </row>
    <row r="752" spans="1:11" x14ac:dyDescent="0.35">
      <c r="A752" s="37">
        <v>30528</v>
      </c>
      <c r="B752" s="38">
        <f t="shared" si="41"/>
        <v>13.01</v>
      </c>
      <c r="C752" s="38">
        <v>13.01</v>
      </c>
      <c r="D752" s="38"/>
      <c r="E752" s="38"/>
      <c r="F752" s="42">
        <f t="shared" si="42"/>
        <v>1.5295577119389926E-2</v>
      </c>
      <c r="G752" s="38">
        <f t="shared" si="43"/>
        <v>1696.2423108837543</v>
      </c>
      <c r="K752" s="49"/>
    </row>
    <row r="753" spans="1:11" x14ac:dyDescent="0.35">
      <c r="A753" s="37">
        <v>30559</v>
      </c>
      <c r="B753" s="38">
        <f t="shared" si="41"/>
        <v>12.99</v>
      </c>
      <c r="C753" s="38">
        <v>12.99</v>
      </c>
      <c r="D753" s="38"/>
      <c r="E753" s="38"/>
      <c r="F753" s="42">
        <f t="shared" si="42"/>
        <v>1.1939344008254943E-2</v>
      </c>
      <c r="G753" s="38">
        <f t="shared" si="43"/>
        <v>1716.4943313547526</v>
      </c>
      <c r="K753" s="49"/>
    </row>
    <row r="754" spans="1:11" x14ac:dyDescent="0.35">
      <c r="A754" s="37">
        <v>30589</v>
      </c>
      <c r="B754" s="38">
        <f t="shared" si="41"/>
        <v>12.99</v>
      </c>
      <c r="C754" s="38">
        <v>12.99</v>
      </c>
      <c r="D754" s="38"/>
      <c r="E754" s="38"/>
      <c r="F754" s="42">
        <f t="shared" si="42"/>
        <v>1.0825E-2</v>
      </c>
      <c r="G754" s="38">
        <f t="shared" si="43"/>
        <v>1735.0753824916681</v>
      </c>
      <c r="K754" s="49"/>
    </row>
    <row r="755" spans="1:11" x14ac:dyDescent="0.35">
      <c r="A755" s="37">
        <v>30620</v>
      </c>
      <c r="B755" s="38">
        <f t="shared" si="41"/>
        <v>13.01</v>
      </c>
      <c r="C755" s="38">
        <v>13.01</v>
      </c>
      <c r="D755" s="38"/>
      <c r="E755" s="38"/>
      <c r="F755" s="42">
        <f t="shared" si="42"/>
        <v>9.7281890534858511E-3</v>
      </c>
      <c r="G755" s="38">
        <f t="shared" si="43"/>
        <v>1751.9545238345963</v>
      </c>
      <c r="K755" s="49"/>
    </row>
    <row r="756" spans="1:11" x14ac:dyDescent="0.35">
      <c r="A756" s="37">
        <v>30650</v>
      </c>
      <c r="B756" s="38">
        <f t="shared" si="41"/>
        <v>12.81</v>
      </c>
      <c r="C756" s="38">
        <v>12.81</v>
      </c>
      <c r="D756" s="38"/>
      <c r="E756" s="38"/>
      <c r="F756" s="42">
        <f t="shared" si="42"/>
        <v>2.1896894234907399E-2</v>
      </c>
      <c r="G756" s="38">
        <f t="shared" si="43"/>
        <v>1790.3168867473701</v>
      </c>
      <c r="K756" s="49"/>
    </row>
    <row r="757" spans="1:11" x14ac:dyDescent="0.35">
      <c r="A757" s="37">
        <v>30681</v>
      </c>
      <c r="B757" s="38">
        <f t="shared" si="41"/>
        <v>12.82</v>
      </c>
      <c r="C757" s="38">
        <v>12.82</v>
      </c>
      <c r="D757" s="38"/>
      <c r="E757" s="38"/>
      <c r="F757" s="42">
        <f t="shared" si="42"/>
        <v>1.012245768519927E-2</v>
      </c>
      <c r="G757" s="38">
        <f t="shared" si="43"/>
        <v>1808.439293676568</v>
      </c>
      <c r="K757" s="49"/>
    </row>
    <row r="758" spans="1:11" x14ac:dyDescent="0.35">
      <c r="A758" s="37">
        <v>30712</v>
      </c>
      <c r="B758" s="38">
        <f t="shared" si="41"/>
        <v>12.81</v>
      </c>
      <c r="C758" s="38">
        <v>12.81</v>
      </c>
      <c r="D758" s="38"/>
      <c r="E758" s="38"/>
      <c r="F758" s="42">
        <f t="shared" si="42"/>
        <v>1.1236094711745314E-2</v>
      </c>
      <c r="G758" s="38">
        <f t="shared" si="43"/>
        <v>1828.7590888607599</v>
      </c>
      <c r="K758" s="49"/>
    </row>
    <row r="759" spans="1:11" x14ac:dyDescent="0.35">
      <c r="A759" s="37">
        <v>30741</v>
      </c>
      <c r="B759" s="38">
        <f t="shared" si="41"/>
        <v>12.68</v>
      </c>
      <c r="C759" s="38">
        <v>12.68</v>
      </c>
      <c r="D759" s="38"/>
      <c r="E759" s="38"/>
      <c r="F759" s="42">
        <f t="shared" si="42"/>
        <v>1.7898078925349347E-2</v>
      </c>
      <c r="G759" s="38">
        <f t="shared" si="43"/>
        <v>1861.4903633686397</v>
      </c>
      <c r="K759" s="49"/>
    </row>
    <row r="760" spans="1:11" x14ac:dyDescent="0.35">
      <c r="A760" s="37">
        <v>30772</v>
      </c>
      <c r="B760" s="38">
        <f t="shared" si="41"/>
        <v>12.67</v>
      </c>
      <c r="C760" s="38">
        <v>12.67</v>
      </c>
      <c r="D760" s="38"/>
      <c r="E760" s="38"/>
      <c r="F760" s="42">
        <f t="shared" si="42"/>
        <v>1.1122509074311946E-2</v>
      </c>
      <c r="G760" s="38">
        <f t="shared" si="43"/>
        <v>1882.1948068269514</v>
      </c>
      <c r="K760" s="49"/>
    </row>
    <row r="761" spans="1:11" x14ac:dyDescent="0.35">
      <c r="A761" s="37">
        <v>30802</v>
      </c>
      <c r="B761" s="38">
        <f t="shared" si="41"/>
        <v>12.61</v>
      </c>
      <c r="C761" s="38">
        <v>12.61</v>
      </c>
      <c r="D761" s="38"/>
      <c r="E761" s="38"/>
      <c r="F761" s="42">
        <f t="shared" si="42"/>
        <v>1.3901359157626577E-2</v>
      </c>
      <c r="G761" s="38">
        <f t="shared" si="43"/>
        <v>1908.3598728412724</v>
      </c>
      <c r="K761" s="49"/>
    </row>
    <row r="762" spans="1:11" x14ac:dyDescent="0.35">
      <c r="A762" s="37">
        <v>30833</v>
      </c>
      <c r="B762" s="38">
        <f t="shared" si="41"/>
        <v>12.46</v>
      </c>
      <c r="C762" s="38">
        <v>12.46</v>
      </c>
      <c r="D762" s="38"/>
      <c r="E762" s="38"/>
      <c r="F762" s="42">
        <f t="shared" si="42"/>
        <v>1.8916041637542229E-2</v>
      </c>
      <c r="G762" s="38">
        <f t="shared" si="43"/>
        <v>1944.4584876553527</v>
      </c>
      <c r="K762" s="49"/>
    </row>
    <row r="763" spans="1:11" x14ac:dyDescent="0.35">
      <c r="A763" s="37">
        <v>30863</v>
      </c>
      <c r="B763" s="38">
        <f t="shared" si="41"/>
        <v>12.48</v>
      </c>
      <c r="C763" s="38">
        <v>12.48</v>
      </c>
      <c r="D763" s="38"/>
      <c r="E763" s="38"/>
      <c r="F763" s="42">
        <f t="shared" si="42"/>
        <v>9.2632005713878876E-3</v>
      </c>
      <c r="G763" s="38">
        <f t="shared" si="43"/>
        <v>1962.4703966292418</v>
      </c>
      <c r="K763" s="49"/>
    </row>
    <row r="764" spans="1:11" x14ac:dyDescent="0.35">
      <c r="A764" s="37">
        <v>30894</v>
      </c>
      <c r="B764" s="38">
        <f t="shared" si="41"/>
        <v>12.45</v>
      </c>
      <c r="C764" s="38">
        <v>12.45</v>
      </c>
      <c r="D764" s="38"/>
      <c r="E764" s="38"/>
      <c r="F764" s="42">
        <f t="shared" si="42"/>
        <v>1.2082213539766053E-2</v>
      </c>
      <c r="G764" s="38">
        <f t="shared" si="43"/>
        <v>1986.1813830267856</v>
      </c>
      <c r="K764" s="49"/>
    </row>
    <row r="765" spans="1:11" x14ac:dyDescent="0.35">
      <c r="A765" s="37">
        <v>30925</v>
      </c>
      <c r="B765" s="38">
        <f t="shared" si="41"/>
        <v>12.42</v>
      </c>
      <c r="C765" s="38">
        <v>12.42</v>
      </c>
      <c r="D765" s="38"/>
      <c r="E765" s="38"/>
      <c r="F765" s="42">
        <f t="shared" si="42"/>
        <v>1.2059231660138867E-2</v>
      </c>
      <c r="G765" s="38">
        <f t="shared" si="43"/>
        <v>2010.1332044437606</v>
      </c>
      <c r="K765" s="49"/>
    </row>
    <row r="766" spans="1:11" x14ac:dyDescent="0.35">
      <c r="A766" s="37">
        <v>30955</v>
      </c>
      <c r="B766" s="38">
        <f t="shared" si="41"/>
        <v>12.46</v>
      </c>
      <c r="C766" s="38">
        <v>12.46</v>
      </c>
      <c r="D766" s="38"/>
      <c r="E766" s="38"/>
      <c r="F766" s="42">
        <f t="shared" si="42"/>
        <v>8.1079444522108874E-3</v>
      </c>
      <c r="G766" s="38">
        <f t="shared" si="43"/>
        <v>2026.4312528069354</v>
      </c>
      <c r="K766" s="49"/>
    </row>
    <row r="767" spans="1:11" x14ac:dyDescent="0.35">
      <c r="A767" s="37">
        <v>30986</v>
      </c>
      <c r="B767" s="38">
        <f t="shared" si="41"/>
        <v>12.5</v>
      </c>
      <c r="C767" s="38">
        <v>12.5</v>
      </c>
      <c r="D767" s="38"/>
      <c r="E767" s="38"/>
      <c r="F767" s="42">
        <f t="shared" si="42"/>
        <v>8.1448556318023738E-3</v>
      </c>
      <c r="G767" s="38">
        <f t="shared" si="43"/>
        <v>2042.9362428088205</v>
      </c>
      <c r="K767" s="49"/>
    </row>
    <row r="768" spans="1:11" x14ac:dyDescent="0.35">
      <c r="A768" s="37">
        <v>31016</v>
      </c>
      <c r="B768" s="38">
        <f t="shared" si="41"/>
        <v>12.52</v>
      </c>
      <c r="C768" s="38">
        <v>12.52</v>
      </c>
      <c r="D768" s="38"/>
      <c r="E768" s="38"/>
      <c r="F768" s="42">
        <f t="shared" si="42"/>
        <v>9.2983206279731254E-3</v>
      </c>
      <c r="G768" s="38">
        <f t="shared" si="43"/>
        <v>2061.9321190169635</v>
      </c>
      <c r="K768" s="49"/>
    </row>
    <row r="769" spans="1:11" x14ac:dyDescent="0.35">
      <c r="A769" s="37">
        <v>31047</v>
      </c>
      <c r="B769" s="38">
        <f t="shared" si="41"/>
        <v>12.5</v>
      </c>
      <c r="C769" s="38">
        <v>12.5</v>
      </c>
      <c r="D769" s="38"/>
      <c r="E769" s="38"/>
      <c r="F769" s="42">
        <f t="shared" si="42"/>
        <v>1.1552572184099035E-2</v>
      </c>
      <c r="G769" s="38">
        <f t="shared" si="43"/>
        <v>2085.7527386606193</v>
      </c>
      <c r="K769" s="49"/>
    </row>
    <row r="770" spans="1:11" x14ac:dyDescent="0.35">
      <c r="A770" s="37">
        <v>31078</v>
      </c>
      <c r="B770" s="38">
        <f t="shared" ref="B770:B828" si="44">C770</f>
        <v>12.53</v>
      </c>
      <c r="C770" s="38">
        <v>12.53</v>
      </c>
      <c r="D770" s="38"/>
      <c r="E770" s="38"/>
      <c r="F770" s="42">
        <f t="shared" si="42"/>
        <v>8.739816600209652E-3</v>
      </c>
      <c r="G770" s="38">
        <f t="shared" si="43"/>
        <v>2103.9818350698984</v>
      </c>
      <c r="K770" s="49"/>
    </row>
    <row r="771" spans="1:11" x14ac:dyDescent="0.35">
      <c r="A771" s="37">
        <v>31106</v>
      </c>
      <c r="B771" s="38">
        <f t="shared" si="44"/>
        <v>12.65</v>
      </c>
      <c r="C771" s="38">
        <v>12.65</v>
      </c>
      <c r="D771" s="38"/>
      <c r="E771" s="38"/>
      <c r="F771" s="42">
        <f t="shared" ref="F771:F834" si="45">B770/1200+((B770/B771)*(1-(1+B771/200)^(-2*(10-(1/12))))+(1+B771/200)^(-2*(10-(1/12)))-1)</f>
        <v>3.7662500463568737E-3</v>
      </c>
      <c r="G771" s="38">
        <f t="shared" ref="G771:G834" si="46">G770*(1+F771)</f>
        <v>2111.9059567537643</v>
      </c>
      <c r="K771" s="49"/>
    </row>
    <row r="772" spans="1:11" x14ac:dyDescent="0.35">
      <c r="A772" s="37">
        <v>31137</v>
      </c>
      <c r="B772" s="38">
        <f t="shared" si="44"/>
        <v>12.87</v>
      </c>
      <c r="C772" s="38">
        <v>12.87</v>
      </c>
      <c r="D772" s="38"/>
      <c r="E772" s="38"/>
      <c r="F772" s="42">
        <f t="shared" si="45"/>
        <v>-1.5902114749664128E-3</v>
      </c>
      <c r="G772" s="38">
        <f t="shared" si="46"/>
        <v>2108.5475796672845</v>
      </c>
      <c r="K772" s="49"/>
    </row>
    <row r="773" spans="1:11" x14ac:dyDescent="0.35">
      <c r="A773" s="37">
        <v>31167</v>
      </c>
      <c r="B773" s="38">
        <f t="shared" si="44"/>
        <v>12.85</v>
      </c>
      <c r="C773" s="38">
        <v>12.85</v>
      </c>
      <c r="D773" s="38"/>
      <c r="E773" s="38"/>
      <c r="F773" s="42">
        <f t="shared" si="45"/>
        <v>1.1828771856494573E-2</v>
      </c>
      <c r="G773" s="38">
        <f t="shared" si="46"/>
        <v>2133.4891079357326</v>
      </c>
      <c r="K773" s="49"/>
    </row>
    <row r="774" spans="1:11" x14ac:dyDescent="0.35">
      <c r="A774" s="37">
        <v>31198</v>
      </c>
      <c r="B774" s="38">
        <f t="shared" si="44"/>
        <v>12.85</v>
      </c>
      <c r="C774" s="38">
        <v>12.85</v>
      </c>
      <c r="D774" s="38"/>
      <c r="E774" s="38"/>
      <c r="F774" s="42">
        <f t="shared" si="45"/>
        <v>1.0708333333333334E-2</v>
      </c>
      <c r="G774" s="38">
        <f t="shared" si="46"/>
        <v>2156.3352204665443</v>
      </c>
      <c r="K774" s="49"/>
    </row>
    <row r="775" spans="1:11" x14ac:dyDescent="0.35">
      <c r="A775" s="37">
        <v>31228</v>
      </c>
      <c r="B775" s="38">
        <f t="shared" si="44"/>
        <v>12.94</v>
      </c>
      <c r="C775" s="38">
        <v>12.94</v>
      </c>
      <c r="D775" s="38"/>
      <c r="E775" s="38"/>
      <c r="F775" s="42">
        <f t="shared" si="45"/>
        <v>5.7590174812336553E-3</v>
      </c>
      <c r="G775" s="38">
        <f t="shared" si="46"/>
        <v>2168.7535926966111</v>
      </c>
      <c r="K775" s="49"/>
    </row>
    <row r="776" spans="1:11" x14ac:dyDescent="0.35">
      <c r="A776" s="37">
        <v>31259</v>
      </c>
      <c r="B776" s="38">
        <f t="shared" si="44"/>
        <v>12.94</v>
      </c>
      <c r="C776" s="38">
        <v>12.94</v>
      </c>
      <c r="D776" s="38"/>
      <c r="E776" s="38"/>
      <c r="F776" s="42">
        <f t="shared" si="45"/>
        <v>1.0783333333333332E-2</v>
      </c>
      <c r="G776" s="38">
        <f t="shared" si="46"/>
        <v>2192.1399856045232</v>
      </c>
      <c r="K776" s="49"/>
    </row>
    <row r="777" spans="1:11" x14ac:dyDescent="0.35">
      <c r="A777" s="37">
        <v>31290</v>
      </c>
      <c r="B777" s="38">
        <f t="shared" si="44"/>
        <v>12.94</v>
      </c>
      <c r="C777" s="38">
        <v>12.94</v>
      </c>
      <c r="D777" s="38"/>
      <c r="E777" s="38"/>
      <c r="F777" s="42">
        <f t="shared" si="45"/>
        <v>1.0783333333333332E-2</v>
      </c>
      <c r="G777" s="38">
        <f t="shared" si="46"/>
        <v>2215.7785617826253</v>
      </c>
      <c r="K777" s="49"/>
    </row>
    <row r="778" spans="1:11" x14ac:dyDescent="0.35">
      <c r="A778" s="37">
        <v>31320</v>
      </c>
      <c r="B778" s="38">
        <f t="shared" si="44"/>
        <v>12.93</v>
      </c>
      <c r="C778" s="38">
        <v>12.93</v>
      </c>
      <c r="D778" s="38"/>
      <c r="E778" s="38"/>
      <c r="F778" s="42">
        <f t="shared" si="45"/>
        <v>1.1333474777782425E-2</v>
      </c>
      <c r="G778" s="38">
        <f t="shared" si="46"/>
        <v>2240.8910322257398</v>
      </c>
      <c r="K778" s="49"/>
    </row>
    <row r="779" spans="1:11" x14ac:dyDescent="0.35">
      <c r="A779" s="37">
        <v>31351</v>
      </c>
      <c r="B779" s="38">
        <f t="shared" si="44"/>
        <v>12.9</v>
      </c>
      <c r="C779" s="38">
        <v>12.9</v>
      </c>
      <c r="D779" s="38"/>
      <c r="E779" s="38"/>
      <c r="F779" s="42">
        <f t="shared" si="45"/>
        <v>1.2427383876653562E-2</v>
      </c>
      <c r="G779" s="38">
        <f t="shared" si="46"/>
        <v>2268.7394453089596</v>
      </c>
      <c r="K779" s="49"/>
    </row>
    <row r="780" spans="1:11" x14ac:dyDescent="0.35">
      <c r="A780" s="37">
        <v>31381</v>
      </c>
      <c r="B780" s="38">
        <f t="shared" si="44"/>
        <v>12.9</v>
      </c>
      <c r="C780" s="38">
        <v>12.9</v>
      </c>
      <c r="D780" s="38"/>
      <c r="E780" s="38"/>
      <c r="F780" s="42">
        <f t="shared" si="45"/>
        <v>1.0750000000000001E-2</v>
      </c>
      <c r="G780" s="38">
        <f t="shared" si="46"/>
        <v>2293.1283943460312</v>
      </c>
      <c r="K780" s="49"/>
    </row>
    <row r="781" spans="1:11" x14ac:dyDescent="0.35">
      <c r="A781" s="37">
        <v>31412</v>
      </c>
      <c r="B781" s="38">
        <f t="shared" si="44"/>
        <v>13.49</v>
      </c>
      <c r="C781" s="38">
        <v>13.49</v>
      </c>
      <c r="D781" s="38"/>
      <c r="E781" s="38"/>
      <c r="F781" s="42">
        <f t="shared" si="45"/>
        <v>-2.1001769109479075E-2</v>
      </c>
      <c r="G781" s="38">
        <f t="shared" si="46"/>
        <v>2244.9686412695855</v>
      </c>
      <c r="K781" s="49"/>
    </row>
    <row r="782" spans="1:11" x14ac:dyDescent="0.35">
      <c r="A782" s="37">
        <v>31443</v>
      </c>
      <c r="B782" s="38">
        <f t="shared" si="44"/>
        <v>13.44</v>
      </c>
      <c r="C782" s="38">
        <v>13.44</v>
      </c>
      <c r="D782" s="38"/>
      <c r="E782" s="38"/>
      <c r="F782" s="42">
        <f t="shared" si="45"/>
        <v>1.3937758367745429E-2</v>
      </c>
      <c r="G782" s="38">
        <f t="shared" si="46"/>
        <v>2276.2584717347668</v>
      </c>
      <c r="K782" s="49"/>
    </row>
    <row r="783" spans="1:11" x14ac:dyDescent="0.35">
      <c r="A783" s="37">
        <v>31471</v>
      </c>
      <c r="B783" s="38">
        <f t="shared" si="44"/>
        <v>13.36</v>
      </c>
      <c r="C783" s="38">
        <v>13.36</v>
      </c>
      <c r="D783" s="38"/>
      <c r="E783" s="38"/>
      <c r="F783" s="42">
        <f t="shared" si="45"/>
        <v>1.5527275372520312E-2</v>
      </c>
      <c r="G783" s="38">
        <f t="shared" si="46"/>
        <v>2311.6025638444248</v>
      </c>
      <c r="K783" s="49"/>
    </row>
    <row r="784" spans="1:11" x14ac:dyDescent="0.35">
      <c r="A784" s="37">
        <v>31502</v>
      </c>
      <c r="B784" s="38">
        <f t="shared" si="44"/>
        <v>13.28</v>
      </c>
      <c r="C784" s="38">
        <v>13.28</v>
      </c>
      <c r="D784" s="38"/>
      <c r="E784" s="38"/>
      <c r="F784" s="42">
        <f t="shared" si="45"/>
        <v>1.5474203296247718E-2</v>
      </c>
      <c r="G784" s="38">
        <f t="shared" si="46"/>
        <v>2347.372771857481</v>
      </c>
      <c r="K784" s="49"/>
    </row>
    <row r="785" spans="1:11" x14ac:dyDescent="0.35">
      <c r="A785" s="37">
        <v>31532</v>
      </c>
      <c r="B785" s="38">
        <f t="shared" si="44"/>
        <v>12.85</v>
      </c>
      <c r="C785" s="38">
        <v>12.85</v>
      </c>
      <c r="D785" s="38"/>
      <c r="E785" s="38"/>
      <c r="F785" s="42">
        <f t="shared" si="45"/>
        <v>3.4797761581301434E-2</v>
      </c>
      <c r="G785" s="38">
        <f t="shared" si="46"/>
        <v>2429.0560899150159</v>
      </c>
      <c r="K785" s="49"/>
    </row>
    <row r="786" spans="1:11" x14ac:dyDescent="0.35">
      <c r="A786" s="37">
        <v>31563</v>
      </c>
      <c r="B786" s="38">
        <f t="shared" si="44"/>
        <v>13.06</v>
      </c>
      <c r="C786" s="38">
        <v>13.06</v>
      </c>
      <c r="D786" s="38"/>
      <c r="E786" s="38"/>
      <c r="F786" s="42">
        <f t="shared" si="45"/>
        <v>-7.8548728578974047E-4</v>
      </c>
      <c r="G786" s="38">
        <f t="shared" si="46"/>
        <v>2427.1480972399177</v>
      </c>
      <c r="K786" s="49"/>
    </row>
    <row r="787" spans="1:11" x14ac:dyDescent="0.35">
      <c r="A787" s="37">
        <v>31593</v>
      </c>
      <c r="B787" s="38">
        <f t="shared" si="44"/>
        <v>13.14</v>
      </c>
      <c r="C787" s="38">
        <v>13.14</v>
      </c>
      <c r="D787" s="38"/>
      <c r="E787" s="38"/>
      <c r="F787" s="42">
        <f t="shared" si="45"/>
        <v>6.5185129771261115E-3</v>
      </c>
      <c r="G787" s="38">
        <f t="shared" si="46"/>
        <v>2442.9694936091832</v>
      </c>
      <c r="K787" s="49"/>
    </row>
    <row r="788" spans="1:11" x14ac:dyDescent="0.35">
      <c r="A788" s="37">
        <v>31624</v>
      </c>
      <c r="B788" s="38">
        <f t="shared" si="44"/>
        <v>13.17</v>
      </c>
      <c r="C788" s="38">
        <v>13.17</v>
      </c>
      <c r="D788" s="38"/>
      <c r="E788" s="38"/>
      <c r="F788" s="42">
        <f t="shared" si="45"/>
        <v>9.3151234050796571E-3</v>
      </c>
      <c r="G788" s="38">
        <f t="shared" si="46"/>
        <v>2465.7260559169977</v>
      </c>
      <c r="K788" s="49"/>
    </row>
    <row r="789" spans="1:11" x14ac:dyDescent="0.35">
      <c r="A789" s="37">
        <v>31655</v>
      </c>
      <c r="B789" s="38">
        <f t="shared" si="44"/>
        <v>13.15</v>
      </c>
      <c r="C789" s="38">
        <v>13.15</v>
      </c>
      <c r="D789" s="38"/>
      <c r="E789" s="38"/>
      <c r="F789" s="42">
        <f t="shared" si="45"/>
        <v>1.2065775707755398E-2</v>
      </c>
      <c r="G789" s="38">
        <f t="shared" si="46"/>
        <v>2495.4769534644606</v>
      </c>
      <c r="K789" s="49"/>
    </row>
    <row r="790" spans="1:11" x14ac:dyDescent="0.35">
      <c r="A790" s="37">
        <v>31685</v>
      </c>
      <c r="B790" s="38">
        <f t="shared" si="44"/>
        <v>12.86</v>
      </c>
      <c r="C790" s="38">
        <v>12.86</v>
      </c>
      <c r="D790" s="38"/>
      <c r="E790" s="38"/>
      <c r="F790" s="42">
        <f t="shared" si="45"/>
        <v>2.6956687947459132E-2</v>
      </c>
      <c r="G790" s="38">
        <f t="shared" si="46"/>
        <v>2562.7467469790781</v>
      </c>
      <c r="K790" s="49"/>
    </row>
    <row r="791" spans="1:11" x14ac:dyDescent="0.35">
      <c r="A791" s="37">
        <v>31716</v>
      </c>
      <c r="B791" s="38">
        <f t="shared" si="44"/>
        <v>12.95</v>
      </c>
      <c r="C791" s="38">
        <v>12.95</v>
      </c>
      <c r="D791" s="38"/>
      <c r="E791" s="38"/>
      <c r="F791" s="42">
        <f t="shared" si="45"/>
        <v>5.7693067663284331E-3</v>
      </c>
      <c r="G791" s="38">
        <f t="shared" si="46"/>
        <v>2577.5320191268106</v>
      </c>
      <c r="K791" s="49"/>
    </row>
    <row r="792" spans="1:11" x14ac:dyDescent="0.35">
      <c r="A792" s="37">
        <v>31746</v>
      </c>
      <c r="B792" s="38">
        <f t="shared" si="44"/>
        <v>13.02</v>
      </c>
      <c r="C792" s="38">
        <v>13.02</v>
      </c>
      <c r="D792" s="38"/>
      <c r="E792" s="38"/>
      <c r="F792" s="42">
        <f t="shared" si="45"/>
        <v>6.9543431566746697E-3</v>
      </c>
      <c r="G792" s="38">
        <f t="shared" si="46"/>
        <v>2595.4570612851353</v>
      </c>
      <c r="K792" s="49"/>
    </row>
    <row r="793" spans="1:11" x14ac:dyDescent="0.35">
      <c r="A793" s="37">
        <v>31777</v>
      </c>
      <c r="B793" s="38">
        <f t="shared" si="44"/>
        <v>13.37</v>
      </c>
      <c r="C793" s="38">
        <v>13.37</v>
      </c>
      <c r="D793" s="38"/>
      <c r="E793" s="38"/>
      <c r="F793" s="42">
        <f t="shared" si="45"/>
        <v>-8.074415532719174E-3</v>
      </c>
      <c r="G793" s="38">
        <f t="shared" si="46"/>
        <v>2574.5002624749891</v>
      </c>
      <c r="K793" s="49"/>
    </row>
    <row r="794" spans="1:11" x14ac:dyDescent="0.35">
      <c r="A794" s="37">
        <v>31808</v>
      </c>
      <c r="B794" s="38">
        <f t="shared" si="44"/>
        <v>13.26</v>
      </c>
      <c r="C794" s="38">
        <v>13.26</v>
      </c>
      <c r="D794" s="38"/>
      <c r="E794" s="38"/>
      <c r="F794" s="42">
        <f t="shared" si="45"/>
        <v>1.7115050236576508E-2</v>
      </c>
      <c r="G794" s="38">
        <f t="shared" si="46"/>
        <v>2618.5629638013279</v>
      </c>
      <c r="K794" s="49"/>
    </row>
    <row r="795" spans="1:11" x14ac:dyDescent="0.35">
      <c r="A795" s="37">
        <v>31836</v>
      </c>
      <c r="B795" s="38">
        <f t="shared" si="44"/>
        <v>13.14</v>
      </c>
      <c r="C795" s="38">
        <v>13.14</v>
      </c>
      <c r="D795" s="38"/>
      <c r="E795" s="38"/>
      <c r="F795" s="42">
        <f t="shared" si="45"/>
        <v>1.7597230534310608E-2</v>
      </c>
      <c r="G795" s="38">
        <f t="shared" si="46"/>
        <v>2664.6424199439475</v>
      </c>
      <c r="K795" s="49"/>
    </row>
    <row r="796" spans="1:11" x14ac:dyDescent="0.35">
      <c r="A796" s="37">
        <v>31867</v>
      </c>
      <c r="B796" s="38">
        <f t="shared" si="44"/>
        <v>13.12</v>
      </c>
      <c r="C796" s="38">
        <v>13.12</v>
      </c>
      <c r="D796" s="38"/>
      <c r="E796" s="38"/>
      <c r="F796" s="42">
        <f t="shared" si="45"/>
        <v>1.2042064637409517E-2</v>
      </c>
      <c r="G796" s="38">
        <f t="shared" si="46"/>
        <v>2696.7302162004958</v>
      </c>
      <c r="K796" s="49"/>
    </row>
    <row r="797" spans="1:11" x14ac:dyDescent="0.35">
      <c r="A797" s="37">
        <v>31897</v>
      </c>
      <c r="B797" s="38">
        <f t="shared" si="44"/>
        <v>13.1</v>
      </c>
      <c r="C797" s="38">
        <v>13.1</v>
      </c>
      <c r="D797" s="38"/>
      <c r="E797" s="38"/>
      <c r="F797" s="42">
        <f t="shared" si="45"/>
        <v>1.2026258568098452E-2</v>
      </c>
      <c r="G797" s="38">
        <f t="shared" si="46"/>
        <v>2729.1617910689265</v>
      </c>
      <c r="K797" s="49"/>
    </row>
    <row r="798" spans="1:11" x14ac:dyDescent="0.35">
      <c r="A798" s="37">
        <v>31928</v>
      </c>
      <c r="B798" s="38">
        <f t="shared" si="44"/>
        <v>13.14</v>
      </c>
      <c r="C798" s="38">
        <v>13.14</v>
      </c>
      <c r="D798" s="38"/>
      <c r="E798" s="38"/>
      <c r="F798" s="42">
        <f t="shared" si="45"/>
        <v>8.7342564885629446E-3</v>
      </c>
      <c r="G798" s="38">
        <f t="shared" si="46"/>
        <v>2752.998990150908</v>
      </c>
      <c r="K798" s="49"/>
    </row>
    <row r="799" spans="1:11" x14ac:dyDescent="0.35">
      <c r="A799" s="37">
        <v>31958</v>
      </c>
      <c r="B799" s="38">
        <f t="shared" si="44"/>
        <v>13.14</v>
      </c>
      <c r="C799" s="38">
        <v>13.14</v>
      </c>
      <c r="D799" s="38"/>
      <c r="E799" s="38"/>
      <c r="F799" s="42">
        <f t="shared" si="45"/>
        <v>1.095E-2</v>
      </c>
      <c r="G799" s="38">
        <f t="shared" si="46"/>
        <v>2783.1443290930606</v>
      </c>
      <c r="K799" s="49"/>
    </row>
    <row r="800" spans="1:11" x14ac:dyDescent="0.35">
      <c r="A800" s="37">
        <v>31989</v>
      </c>
      <c r="B800" s="38">
        <f t="shared" si="44"/>
        <v>13.14</v>
      </c>
      <c r="C800" s="38">
        <v>13.14</v>
      </c>
      <c r="D800" s="38"/>
      <c r="E800" s="38"/>
      <c r="F800" s="42">
        <f t="shared" si="45"/>
        <v>1.095E-2</v>
      </c>
      <c r="G800" s="38">
        <f t="shared" si="46"/>
        <v>2813.6197594966297</v>
      </c>
      <c r="K800" s="49"/>
    </row>
    <row r="801" spans="1:11" x14ac:dyDescent="0.35">
      <c r="A801" s="37">
        <v>32020</v>
      </c>
      <c r="B801" s="38">
        <f t="shared" si="44"/>
        <v>12.89</v>
      </c>
      <c r="C801" s="38">
        <v>12.89</v>
      </c>
      <c r="D801" s="38"/>
      <c r="E801" s="38"/>
      <c r="F801" s="42">
        <f t="shared" si="45"/>
        <v>2.4725315476758145E-2</v>
      </c>
      <c r="G801" s="38">
        <f t="shared" si="46"/>
        <v>2883.1873956818245</v>
      </c>
      <c r="K801" s="49"/>
    </row>
    <row r="802" spans="1:11" x14ac:dyDescent="0.35">
      <c r="A802" s="37">
        <v>32050</v>
      </c>
      <c r="B802" s="38">
        <f t="shared" si="44"/>
        <v>12.51</v>
      </c>
      <c r="C802" s="38">
        <v>12.51</v>
      </c>
      <c r="D802" s="38"/>
      <c r="E802" s="38"/>
      <c r="F802" s="42">
        <f t="shared" si="45"/>
        <v>3.199872050811782E-2</v>
      </c>
      <c r="G802" s="38">
        <f t="shared" si="46"/>
        <v>2975.4457033287754</v>
      </c>
      <c r="K802" s="49"/>
    </row>
    <row r="803" spans="1:11" x14ac:dyDescent="0.35">
      <c r="A803" s="37">
        <v>32081</v>
      </c>
      <c r="B803" s="38">
        <f t="shared" si="44"/>
        <v>12.8</v>
      </c>
      <c r="C803" s="38">
        <v>12.8</v>
      </c>
      <c r="D803" s="38"/>
      <c r="E803" s="38"/>
      <c r="F803" s="42">
        <f t="shared" si="45"/>
        <v>-5.6114367109128156E-3</v>
      </c>
      <c r="G803" s="38">
        <f t="shared" si="46"/>
        <v>2958.7491780777887</v>
      </c>
      <c r="K803" s="49"/>
    </row>
    <row r="804" spans="1:11" x14ac:dyDescent="0.35">
      <c r="A804" s="37">
        <v>32111</v>
      </c>
      <c r="B804" s="38">
        <f t="shared" si="44"/>
        <v>13.01</v>
      </c>
      <c r="C804" s="38">
        <v>13.01</v>
      </c>
      <c r="D804" s="38"/>
      <c r="E804" s="38"/>
      <c r="F804" s="42">
        <f t="shared" si="45"/>
        <v>-8.4984827173166869E-4</v>
      </c>
      <c r="G804" s="38">
        <f t="shared" si="46"/>
        <v>2956.2346902023119</v>
      </c>
      <c r="K804" s="49"/>
    </row>
    <row r="805" spans="1:11" x14ac:dyDescent="0.35">
      <c r="A805" s="37">
        <v>32142</v>
      </c>
      <c r="B805" s="38">
        <f t="shared" si="44"/>
        <v>13.03</v>
      </c>
      <c r="C805" s="38">
        <v>13.03</v>
      </c>
      <c r="D805" s="38"/>
      <c r="E805" s="38"/>
      <c r="F805" s="42">
        <f t="shared" si="45"/>
        <v>9.7457210575316033E-3</v>
      </c>
      <c r="G805" s="38">
        <f t="shared" si="46"/>
        <v>2985.0453288736217</v>
      </c>
      <c r="K805" s="49"/>
    </row>
    <row r="806" spans="1:11" x14ac:dyDescent="0.35">
      <c r="A806" s="37">
        <v>32173</v>
      </c>
      <c r="B806" s="38">
        <f t="shared" si="44"/>
        <v>13.09</v>
      </c>
      <c r="C806" s="38">
        <v>13.09</v>
      </c>
      <c r="D806" s="38"/>
      <c r="E806" s="38"/>
      <c r="F806" s="42">
        <f t="shared" si="45"/>
        <v>7.5782655514056458E-3</v>
      </c>
      <c r="G806" s="38">
        <f t="shared" si="46"/>
        <v>3007.6667950588089</v>
      </c>
      <c r="K806" s="49"/>
    </row>
    <row r="807" spans="1:11" x14ac:dyDescent="0.35">
      <c r="A807" s="37">
        <v>32202</v>
      </c>
      <c r="B807" s="38">
        <f t="shared" si="44"/>
        <v>12.97</v>
      </c>
      <c r="C807" s="38">
        <v>12.97</v>
      </c>
      <c r="D807" s="38"/>
      <c r="E807" s="38"/>
      <c r="F807" s="42">
        <f t="shared" si="45"/>
        <v>1.7499602109022384E-2</v>
      </c>
      <c r="G807" s="38">
        <f t="shared" si="46"/>
        <v>3060.2997672488564</v>
      </c>
      <c r="K807" s="49"/>
    </row>
    <row r="808" spans="1:11" x14ac:dyDescent="0.35">
      <c r="A808" s="37">
        <v>32233</v>
      </c>
      <c r="B808" s="38">
        <f t="shared" si="44"/>
        <v>13.02</v>
      </c>
      <c r="C808" s="38">
        <v>13.02</v>
      </c>
      <c r="D808" s="38"/>
      <c r="E808" s="38"/>
      <c r="F808" s="42">
        <f t="shared" si="45"/>
        <v>8.0673879690534005E-3</v>
      </c>
      <c r="G808" s="38">
        <f t="shared" si="46"/>
        <v>3084.9883927728565</v>
      </c>
      <c r="K808" s="49"/>
    </row>
    <row r="809" spans="1:11" x14ac:dyDescent="0.35">
      <c r="A809" s="37">
        <v>32263</v>
      </c>
      <c r="B809" s="38">
        <f t="shared" si="44"/>
        <v>13.01</v>
      </c>
      <c r="C809" s="38">
        <v>13.01</v>
      </c>
      <c r="D809" s="38"/>
      <c r="E809" s="38"/>
      <c r="F809" s="42">
        <f t="shared" si="45"/>
        <v>1.1398405473256963E-2</v>
      </c>
      <c r="G809" s="38">
        <f t="shared" si="46"/>
        <v>3120.152341353973</v>
      </c>
      <c r="K809" s="49"/>
    </row>
    <row r="810" spans="1:11" x14ac:dyDescent="0.35">
      <c r="A810" s="37">
        <v>32294</v>
      </c>
      <c r="B810" s="38">
        <f t="shared" si="44"/>
        <v>12.62</v>
      </c>
      <c r="C810" s="38">
        <v>12.62</v>
      </c>
      <c r="D810" s="38"/>
      <c r="E810" s="38"/>
      <c r="F810" s="42">
        <f t="shared" si="45"/>
        <v>3.2562685603324787E-2</v>
      </c>
      <c r="G810" s="38">
        <f t="shared" si="46"/>
        <v>3221.7528810799599</v>
      </c>
      <c r="K810" s="49"/>
    </row>
    <row r="811" spans="1:11" x14ac:dyDescent="0.35">
      <c r="A811" s="37">
        <v>32324</v>
      </c>
      <c r="B811" s="38">
        <f t="shared" si="44"/>
        <v>12.43</v>
      </c>
      <c r="C811" s="38">
        <v>12.43</v>
      </c>
      <c r="D811" s="38"/>
      <c r="E811" s="38"/>
      <c r="F811" s="42">
        <f t="shared" si="45"/>
        <v>2.1179204080978335E-2</v>
      </c>
      <c r="G811" s="38">
        <f t="shared" si="46"/>
        <v>3289.9870428468325</v>
      </c>
      <c r="K811" s="49"/>
    </row>
    <row r="812" spans="1:11" x14ac:dyDescent="0.35">
      <c r="A812" s="37">
        <v>32355</v>
      </c>
      <c r="B812" s="38">
        <f t="shared" si="44"/>
        <v>12.59</v>
      </c>
      <c r="C812" s="38">
        <v>12.59</v>
      </c>
      <c r="D812" s="38"/>
      <c r="E812" s="38"/>
      <c r="F812" s="42">
        <f t="shared" si="45"/>
        <v>1.4364947093411257E-3</v>
      </c>
      <c r="G812" s="38">
        <f t="shared" si="46"/>
        <v>3294.7130918276825</v>
      </c>
      <c r="K812" s="49"/>
    </row>
    <row r="813" spans="1:11" x14ac:dyDescent="0.35">
      <c r="A813" s="37">
        <v>32386</v>
      </c>
      <c r="B813" s="38">
        <f t="shared" si="44"/>
        <v>12.69</v>
      </c>
      <c r="C813" s="38">
        <v>12.69</v>
      </c>
      <c r="D813" s="38"/>
      <c r="E813" s="38"/>
      <c r="F813" s="42">
        <f t="shared" si="45"/>
        <v>4.9376602718423819E-3</v>
      </c>
      <c r="G813" s="38">
        <f t="shared" si="46"/>
        <v>3310.9812657683187</v>
      </c>
      <c r="K813" s="49"/>
    </row>
    <row r="814" spans="1:11" x14ac:dyDescent="0.35">
      <c r="A814" s="37">
        <v>32416</v>
      </c>
      <c r="B814" s="38">
        <f t="shared" si="44"/>
        <v>12.79</v>
      </c>
      <c r="C814" s="38">
        <v>12.79</v>
      </c>
      <c r="D814" s="38"/>
      <c r="E814" s="38"/>
      <c r="F814" s="42">
        <f t="shared" si="45"/>
        <v>5.0430009161924732E-3</v>
      </c>
      <c r="G814" s="38">
        <f t="shared" si="46"/>
        <v>3327.6785473250843</v>
      </c>
      <c r="K814" s="49"/>
    </row>
    <row r="815" spans="1:11" x14ac:dyDescent="0.35">
      <c r="A815" s="37">
        <v>32447</v>
      </c>
      <c r="B815" s="38">
        <f t="shared" si="44"/>
        <v>12.36</v>
      </c>
      <c r="C815" s="38">
        <v>12.36</v>
      </c>
      <c r="D815" s="38"/>
      <c r="E815" s="38"/>
      <c r="F815" s="42">
        <f t="shared" si="45"/>
        <v>3.4857000509026854E-2</v>
      </c>
      <c r="G815" s="38">
        <f t="shared" si="46"/>
        <v>3443.6714401430727</v>
      </c>
      <c r="K815" s="49"/>
    </row>
    <row r="816" spans="1:11" x14ac:dyDescent="0.35">
      <c r="A816" s="37">
        <v>32477</v>
      </c>
      <c r="B816" s="38">
        <f t="shared" si="44"/>
        <v>12.12</v>
      </c>
      <c r="C816" s="38">
        <v>12.12</v>
      </c>
      <c r="D816" s="38"/>
      <c r="E816" s="38"/>
      <c r="F816" s="42">
        <f t="shared" si="45"/>
        <v>2.393695622052008E-2</v>
      </c>
      <c r="G816" s="38">
        <f t="shared" si="46"/>
        <v>3526.1024526436327</v>
      </c>
      <c r="K816" s="49"/>
    </row>
    <row r="817" spans="1:11" x14ac:dyDescent="0.35">
      <c r="A817" s="37">
        <v>32508</v>
      </c>
      <c r="B817" s="38">
        <f t="shared" si="44"/>
        <v>11.59</v>
      </c>
      <c r="C817" s="38">
        <v>11.59</v>
      </c>
      <c r="D817" s="38"/>
      <c r="E817" s="38"/>
      <c r="F817" s="42">
        <f t="shared" si="45"/>
        <v>4.0867853679530608E-2</v>
      </c>
      <c r="G817" s="38">
        <f t="shared" si="46"/>
        <v>3670.2066917373068</v>
      </c>
      <c r="K817" s="49"/>
    </row>
    <row r="818" spans="1:11" x14ac:dyDescent="0.35">
      <c r="A818" s="37">
        <v>32539</v>
      </c>
      <c r="B818" s="38">
        <f t="shared" si="44"/>
        <v>10.97</v>
      </c>
      <c r="C818" s="38">
        <v>10.97</v>
      </c>
      <c r="D818" s="38"/>
      <c r="E818" s="38"/>
      <c r="F818" s="42">
        <f t="shared" si="45"/>
        <v>4.6577013294669019E-2</v>
      </c>
      <c r="G818" s="38">
        <f t="shared" si="46"/>
        <v>3841.1539576125383</v>
      </c>
      <c r="K818" s="49"/>
    </row>
    <row r="819" spans="1:11" x14ac:dyDescent="0.35">
      <c r="A819" s="37">
        <v>32567</v>
      </c>
      <c r="B819" s="38">
        <f t="shared" si="44"/>
        <v>10.78</v>
      </c>
      <c r="C819" s="54">
        <v>10.78</v>
      </c>
      <c r="D819" s="38"/>
      <c r="E819" s="38"/>
      <c r="F819" s="42">
        <f t="shared" si="45"/>
        <v>2.0544660121890886E-2</v>
      </c>
      <c r="G819" s="38">
        <f t="shared" si="46"/>
        <v>3920.0691601475437</v>
      </c>
      <c r="K819" s="49"/>
    </row>
    <row r="820" spans="1:11" x14ac:dyDescent="0.35">
      <c r="A820" s="37">
        <v>32598</v>
      </c>
      <c r="B820" s="38">
        <f t="shared" si="44"/>
        <v>10.79</v>
      </c>
      <c r="C820" s="54">
        <v>10.79</v>
      </c>
      <c r="D820" s="38"/>
      <c r="E820" s="38"/>
      <c r="F820" s="42">
        <f t="shared" si="45"/>
        <v>8.3834242891825846E-3</v>
      </c>
      <c r="G820" s="38">
        <f t="shared" si="46"/>
        <v>3952.9327631599999</v>
      </c>
      <c r="K820" s="49"/>
    </row>
    <row r="821" spans="1:11" x14ac:dyDescent="0.35">
      <c r="A821" s="37">
        <v>32628</v>
      </c>
      <c r="B821" s="38">
        <f t="shared" si="44"/>
        <v>10.56</v>
      </c>
      <c r="C821" s="54">
        <v>10.56</v>
      </c>
      <c r="D821" s="38"/>
      <c r="E821" s="38"/>
      <c r="F821" s="42">
        <f t="shared" si="45"/>
        <v>2.2921950747015907E-2</v>
      </c>
      <c r="G821" s="38">
        <f t="shared" si="46"/>
        <v>4043.5416932634193</v>
      </c>
      <c r="K821" s="49"/>
    </row>
    <row r="822" spans="1:11" x14ac:dyDescent="0.35">
      <c r="A822" s="37">
        <v>32659</v>
      </c>
      <c r="B822" s="38">
        <f t="shared" si="44"/>
        <v>10.63</v>
      </c>
      <c r="C822" s="54">
        <v>10.63</v>
      </c>
      <c r="D822" s="38"/>
      <c r="E822" s="38"/>
      <c r="F822" s="42">
        <f t="shared" si="45"/>
        <v>4.5726719670141341E-3</v>
      </c>
      <c r="G822" s="38">
        <f t="shared" si="46"/>
        <v>4062.0314830116577</v>
      </c>
      <c r="K822" s="49"/>
    </row>
    <row r="823" spans="1:11" x14ac:dyDescent="0.35">
      <c r="A823" s="37">
        <v>32689</v>
      </c>
      <c r="B823" s="38">
        <f t="shared" si="44"/>
        <v>10.85</v>
      </c>
      <c r="C823" s="54">
        <v>10.85</v>
      </c>
      <c r="D823" s="38"/>
      <c r="E823" s="38"/>
      <c r="F823" s="42">
        <f t="shared" si="45"/>
        <v>-4.3069350420044897E-3</v>
      </c>
      <c r="G823" s="38">
        <f t="shared" si="46"/>
        <v>4044.5365772757491</v>
      </c>
      <c r="K823" s="49"/>
    </row>
    <row r="824" spans="1:11" x14ac:dyDescent="0.35">
      <c r="A824" s="37">
        <v>32720</v>
      </c>
      <c r="B824" s="38">
        <f t="shared" si="44"/>
        <v>10.91</v>
      </c>
      <c r="C824" s="54">
        <v>10.91</v>
      </c>
      <c r="D824" s="38"/>
      <c r="E824" s="38"/>
      <c r="F824" s="42">
        <f t="shared" si="45"/>
        <v>5.460031804639217E-3</v>
      </c>
      <c r="G824" s="38">
        <f t="shared" si="46"/>
        <v>4066.6198756227013</v>
      </c>
      <c r="K824" s="49"/>
    </row>
    <row r="825" spans="1:11" x14ac:dyDescent="0.35">
      <c r="A825" s="37">
        <v>32751</v>
      </c>
      <c r="B825" s="38">
        <f t="shared" si="44"/>
        <v>10.89</v>
      </c>
      <c r="C825" s="54">
        <v>10.89</v>
      </c>
      <c r="D825" s="38"/>
      <c r="E825" s="38"/>
      <c r="F825" s="42">
        <f t="shared" si="45"/>
        <v>1.0286531808331558E-2</v>
      </c>
      <c r="G825" s="38">
        <f t="shared" si="46"/>
        <v>4108.4512903256882</v>
      </c>
      <c r="K825" s="49"/>
    </row>
    <row r="826" spans="1:11" x14ac:dyDescent="0.35">
      <c r="A826" s="37">
        <v>32781</v>
      </c>
      <c r="B826" s="38">
        <f t="shared" si="44"/>
        <v>10.57</v>
      </c>
      <c r="C826" s="54">
        <v>10.57</v>
      </c>
      <c r="D826" s="38"/>
      <c r="E826" s="38"/>
      <c r="F826" s="42">
        <f t="shared" si="45"/>
        <v>2.8448201452337341E-2</v>
      </c>
      <c r="G826" s="38">
        <f t="shared" si="46"/>
        <v>4225.3293402899881</v>
      </c>
      <c r="K826" s="49"/>
    </row>
    <row r="827" spans="1:11" x14ac:dyDescent="0.35">
      <c r="A827" s="37">
        <v>32812</v>
      </c>
      <c r="B827" s="38">
        <f t="shared" si="44"/>
        <v>10.73</v>
      </c>
      <c r="C827" s="54">
        <v>10.73</v>
      </c>
      <c r="D827" s="38"/>
      <c r="E827" s="38"/>
      <c r="F827" s="42">
        <f t="shared" si="45"/>
        <v>-8.1410558943659402E-4</v>
      </c>
      <c r="G827" s="38">
        <f t="shared" si="46"/>
        <v>4221.8894760568473</v>
      </c>
      <c r="K827" s="49"/>
    </row>
    <row r="828" spans="1:11" x14ac:dyDescent="0.35">
      <c r="A828" s="37">
        <v>32842</v>
      </c>
      <c r="B828" s="51">
        <f t="shared" si="44"/>
        <v>11.15</v>
      </c>
      <c r="C828" s="54">
        <v>11.15</v>
      </c>
      <c r="D828" s="38"/>
      <c r="E828" s="38"/>
      <c r="F828" s="42">
        <f t="shared" si="45"/>
        <v>-1.5883110713535945E-2</v>
      </c>
      <c r="G828" s="38">
        <f t="shared" si="46"/>
        <v>4154.8327380883238</v>
      </c>
      <c r="K828" s="49"/>
    </row>
    <row r="829" spans="1:11" x14ac:dyDescent="0.35">
      <c r="A829" s="37">
        <v>32873</v>
      </c>
      <c r="B829" s="38">
        <f t="shared" ref="B829:B892" si="47">D829</f>
        <v>10.91</v>
      </c>
      <c r="C829" s="54">
        <v>10.89</v>
      </c>
      <c r="D829" s="38">
        <v>10.91</v>
      </c>
      <c r="E829" s="38"/>
      <c r="F829" s="42">
        <f t="shared" si="45"/>
        <v>2.3618206114775577E-2</v>
      </c>
      <c r="G829" s="38">
        <f t="shared" si="46"/>
        <v>4252.9624340689115</v>
      </c>
      <c r="K829" s="49"/>
    </row>
    <row r="830" spans="1:11" x14ac:dyDescent="0.35">
      <c r="A830" s="37">
        <v>32904</v>
      </c>
      <c r="B830" s="38">
        <f t="shared" si="47"/>
        <v>10.64</v>
      </c>
      <c r="C830" s="54">
        <v>10.62</v>
      </c>
      <c r="D830" s="38">
        <v>10.64</v>
      </c>
      <c r="E830" s="38"/>
      <c r="F830" s="42">
        <f t="shared" si="45"/>
        <v>2.5390301352889499E-2</v>
      </c>
      <c r="G830" s="38">
        <f t="shared" si="46"/>
        <v>4360.9464319124399</v>
      </c>
      <c r="K830" s="49"/>
    </row>
    <row r="831" spans="1:11" x14ac:dyDescent="0.35">
      <c r="A831" s="37">
        <v>32932</v>
      </c>
      <c r="B831" s="38">
        <f t="shared" si="47"/>
        <v>10.59</v>
      </c>
      <c r="C831" s="55">
        <v>10.59</v>
      </c>
      <c r="D831" s="38">
        <v>10.59</v>
      </c>
      <c r="E831" s="38"/>
      <c r="F831" s="42">
        <f t="shared" si="45"/>
        <v>1.1891211982150462E-2</v>
      </c>
      <c r="G831" s="38">
        <f t="shared" si="46"/>
        <v>4412.8033703771134</v>
      </c>
      <c r="K831" s="49"/>
    </row>
    <row r="832" spans="1:11" x14ac:dyDescent="0.35">
      <c r="A832" s="37">
        <v>32963</v>
      </c>
      <c r="B832" s="38">
        <f t="shared" si="47"/>
        <v>10.91</v>
      </c>
      <c r="C832" s="55">
        <v>10.85</v>
      </c>
      <c r="D832" s="38">
        <v>10.91</v>
      </c>
      <c r="E832" s="38"/>
      <c r="F832" s="42">
        <f t="shared" si="45"/>
        <v>-1.027705259747877E-2</v>
      </c>
      <c r="G832" s="38">
        <f t="shared" si="46"/>
        <v>4367.4527580374161</v>
      </c>
      <c r="K832" s="49"/>
    </row>
    <row r="833" spans="1:11" x14ac:dyDescent="0.35">
      <c r="A833" s="37">
        <v>32993</v>
      </c>
      <c r="B833" s="38">
        <f t="shared" si="47"/>
        <v>11.01</v>
      </c>
      <c r="C833" s="55">
        <v>11.01</v>
      </c>
      <c r="D833" s="38">
        <v>11.01</v>
      </c>
      <c r="E833" s="38"/>
      <c r="F833" s="42">
        <f t="shared" si="45"/>
        <v>3.1468537371023859E-3</v>
      </c>
      <c r="G833" s="38">
        <f t="shared" si="46"/>
        <v>4381.1964930706645</v>
      </c>
      <c r="K833" s="49"/>
    </row>
    <row r="834" spans="1:11" x14ac:dyDescent="0.35">
      <c r="A834" s="37">
        <v>33024</v>
      </c>
      <c r="B834" s="38">
        <f t="shared" si="47"/>
        <v>10.74</v>
      </c>
      <c r="C834" s="55">
        <v>10.72</v>
      </c>
      <c r="D834" s="38">
        <v>10.74</v>
      </c>
      <c r="E834" s="38"/>
      <c r="F834" s="42">
        <f t="shared" si="45"/>
        <v>2.5406134839971516E-2</v>
      </c>
      <c r="G834" s="38">
        <f t="shared" si="46"/>
        <v>4492.5057619340278</v>
      </c>
      <c r="K834" s="49"/>
    </row>
    <row r="835" spans="1:11" x14ac:dyDescent="0.35">
      <c r="A835" s="37">
        <v>33054</v>
      </c>
      <c r="B835" s="38">
        <f t="shared" si="47"/>
        <v>10.72</v>
      </c>
      <c r="C835" s="55">
        <v>10.66</v>
      </c>
      <c r="D835" s="38">
        <v>10.72</v>
      </c>
      <c r="E835" s="38"/>
      <c r="F835" s="42">
        <f t="shared" ref="F835:F898" si="48">B834/1200+((B834/B835)*(1-(1+B835/200)^(-2*(10-(1/12))))+(1+B835/200)^(-2*(10-(1/12)))-1)</f>
        <v>1.0153303760705765E-2</v>
      </c>
      <c r="G835" s="38">
        <f t="shared" ref="G835:G898" si="49">G834*(1+F835)</f>
        <v>4538.1195375816651</v>
      </c>
      <c r="K835" s="49"/>
    </row>
    <row r="836" spans="1:11" x14ac:dyDescent="0.35">
      <c r="A836" s="37">
        <v>33085</v>
      </c>
      <c r="B836" s="38">
        <f t="shared" si="47"/>
        <v>10.6</v>
      </c>
      <c r="C836" s="55">
        <v>10.61</v>
      </c>
      <c r="D836" s="38">
        <v>10.6</v>
      </c>
      <c r="E836" s="38"/>
      <c r="F836" s="42">
        <f t="shared" si="48"/>
        <v>1.6189224058252946E-2</v>
      </c>
      <c r="G836" s="38">
        <f t="shared" si="49"/>
        <v>4611.5881715787091</v>
      </c>
      <c r="K836" s="49"/>
    </row>
    <row r="837" spans="1:11" x14ac:dyDescent="0.35">
      <c r="A837" s="37">
        <v>33116</v>
      </c>
      <c r="B837" s="38">
        <f t="shared" si="47"/>
        <v>10.58</v>
      </c>
      <c r="C837" s="55">
        <v>10.62</v>
      </c>
      <c r="D837" s="38">
        <v>10.58</v>
      </c>
      <c r="E837" s="38"/>
      <c r="F837" s="42">
        <f t="shared" si="48"/>
        <v>1.004365478276212E-2</v>
      </c>
      <c r="G837" s="38">
        <f t="shared" si="49"/>
        <v>4657.9053711743145</v>
      </c>
      <c r="K837" s="49"/>
    </row>
    <row r="838" spans="1:11" x14ac:dyDescent="0.35">
      <c r="A838" s="37">
        <v>33146</v>
      </c>
      <c r="B838" s="38">
        <f t="shared" si="47"/>
        <v>10.6</v>
      </c>
      <c r="C838" s="55">
        <v>10.65</v>
      </c>
      <c r="D838" s="38">
        <v>10.6</v>
      </c>
      <c r="E838" s="38"/>
      <c r="F838" s="42">
        <f t="shared" si="48"/>
        <v>7.6073515458467689E-3</v>
      </c>
      <c r="G838" s="38">
        <f t="shared" si="49"/>
        <v>4693.3396948001255</v>
      </c>
      <c r="K838" s="49"/>
    </row>
    <row r="839" spans="1:11" x14ac:dyDescent="0.35">
      <c r="A839" s="37">
        <v>33177</v>
      </c>
      <c r="B839" s="38">
        <f t="shared" si="47"/>
        <v>10.59</v>
      </c>
      <c r="C839" s="55">
        <v>10.64</v>
      </c>
      <c r="D839" s="38">
        <v>10.59</v>
      </c>
      <c r="E839" s="38"/>
      <c r="F839" s="42">
        <f t="shared" si="48"/>
        <v>9.4382423964301815E-3</v>
      </c>
      <c r="G839" s="38">
        <f t="shared" si="49"/>
        <v>4737.6365724884363</v>
      </c>
      <c r="K839" s="49"/>
    </row>
    <row r="840" spans="1:11" x14ac:dyDescent="0.35">
      <c r="A840" s="37">
        <v>33207</v>
      </c>
      <c r="B840" s="38">
        <f t="shared" si="47"/>
        <v>10.62</v>
      </c>
      <c r="C840" s="55">
        <v>10.63</v>
      </c>
      <c r="D840" s="38">
        <v>10.62</v>
      </c>
      <c r="E840" s="38"/>
      <c r="F840" s="42">
        <f t="shared" si="48"/>
        <v>7.0125349059803332E-3</v>
      </c>
      <c r="G840" s="38">
        <f t="shared" si="49"/>
        <v>4770.8594143248611</v>
      </c>
      <c r="K840" s="49"/>
    </row>
    <row r="841" spans="1:11" x14ac:dyDescent="0.35">
      <c r="A841" s="37">
        <v>33238</v>
      </c>
      <c r="B841" s="38">
        <f t="shared" si="47"/>
        <v>10.61</v>
      </c>
      <c r="C841" s="55">
        <v>10.62</v>
      </c>
      <c r="D841" s="38">
        <v>10.61</v>
      </c>
      <c r="E841" s="38"/>
      <c r="F841" s="42">
        <f t="shared" si="48"/>
        <v>9.4544062165317928E-3</v>
      </c>
      <c r="G841" s="38">
        <f t="shared" si="49"/>
        <v>4815.9650572298533</v>
      </c>
      <c r="K841" s="49"/>
    </row>
    <row r="842" spans="1:11" x14ac:dyDescent="0.35">
      <c r="A842" s="37">
        <v>33269</v>
      </c>
      <c r="B842" s="38">
        <f t="shared" si="47"/>
        <v>10.55</v>
      </c>
      <c r="C842" s="55">
        <v>10.56</v>
      </c>
      <c r="D842" s="38">
        <v>10.55</v>
      </c>
      <c r="E842" s="38"/>
      <c r="F842" s="42">
        <f t="shared" si="48"/>
        <v>1.2477166652935997E-2</v>
      </c>
      <c r="G842" s="38">
        <f t="shared" si="49"/>
        <v>4876.0546558436263</v>
      </c>
      <c r="K842" s="49"/>
    </row>
    <row r="843" spans="1:11" x14ac:dyDescent="0.35">
      <c r="A843" s="37">
        <v>33297</v>
      </c>
      <c r="B843" s="38">
        <f t="shared" si="47"/>
        <v>10.37</v>
      </c>
      <c r="C843" s="55">
        <v>10.39</v>
      </c>
      <c r="D843" s="38">
        <v>10.37</v>
      </c>
      <c r="E843" s="38"/>
      <c r="F843" s="42">
        <f t="shared" si="48"/>
        <v>1.9780352558567721E-2</v>
      </c>
      <c r="G843" s="38">
        <f t="shared" si="49"/>
        <v>4972.5047360310591</v>
      </c>
      <c r="K843" s="49"/>
    </row>
    <row r="844" spans="1:11" x14ac:dyDescent="0.35">
      <c r="A844" s="37">
        <v>33328</v>
      </c>
      <c r="B844" s="38">
        <f t="shared" si="47"/>
        <v>10.36</v>
      </c>
      <c r="C844" s="55">
        <v>10.42</v>
      </c>
      <c r="D844" s="38">
        <v>10.36</v>
      </c>
      <c r="E844" s="38"/>
      <c r="F844" s="42">
        <f t="shared" si="48"/>
        <v>9.2524044054864765E-3</v>
      </c>
      <c r="G844" s="38">
        <f t="shared" si="49"/>
        <v>5018.5123607570149</v>
      </c>
      <c r="K844" s="49"/>
    </row>
    <row r="845" spans="1:11" x14ac:dyDescent="0.35">
      <c r="A845" s="37">
        <v>33358</v>
      </c>
      <c r="B845" s="38">
        <f t="shared" si="47"/>
        <v>9.9700000000000006</v>
      </c>
      <c r="C845" s="55">
        <v>9.99</v>
      </c>
      <c r="D845" s="38">
        <v>9.9700000000000006</v>
      </c>
      <c r="E845" s="38"/>
      <c r="F845" s="42">
        <f t="shared" si="48"/>
        <v>3.2845217746836859E-2</v>
      </c>
      <c r="G845" s="38">
        <f t="shared" si="49"/>
        <v>5183.346492011271</v>
      </c>
      <c r="K845" s="49"/>
    </row>
    <row r="846" spans="1:11" x14ac:dyDescent="0.35">
      <c r="A846" s="37">
        <v>33389</v>
      </c>
      <c r="B846" s="38">
        <f t="shared" si="47"/>
        <v>9.77</v>
      </c>
      <c r="C846" s="55">
        <v>9.7200000000000006</v>
      </c>
      <c r="D846" s="38">
        <v>9.77</v>
      </c>
      <c r="E846" s="38"/>
      <c r="F846" s="42">
        <f t="shared" si="48"/>
        <v>2.0830024859495005E-2</v>
      </c>
      <c r="G846" s="38">
        <f t="shared" si="49"/>
        <v>5291.3157282952425</v>
      </c>
      <c r="K846" s="49"/>
    </row>
    <row r="847" spans="1:11" x14ac:dyDescent="0.35">
      <c r="A847" s="37">
        <v>33419</v>
      </c>
      <c r="B847" s="38">
        <f t="shared" si="47"/>
        <v>9.8000000000000007</v>
      </c>
      <c r="C847" s="55">
        <v>9.77</v>
      </c>
      <c r="D847" s="38">
        <v>9.8000000000000007</v>
      </c>
      <c r="E847" s="38"/>
      <c r="F847" s="42">
        <f t="shared" si="48"/>
        <v>6.2657959774775149E-3</v>
      </c>
      <c r="G847" s="38">
        <f t="shared" si="49"/>
        <v>5324.4700331011582</v>
      </c>
      <c r="K847" s="49"/>
    </row>
    <row r="848" spans="1:11" x14ac:dyDescent="0.35">
      <c r="A848" s="37">
        <v>33450</v>
      </c>
      <c r="B848" s="38">
        <f t="shared" si="47"/>
        <v>9.74</v>
      </c>
      <c r="C848" s="55">
        <v>9.74</v>
      </c>
      <c r="D848" s="38">
        <v>9.74</v>
      </c>
      <c r="E848" s="38"/>
      <c r="F848" s="42">
        <f t="shared" si="48"/>
        <v>1.1927949348179213E-2</v>
      </c>
      <c r="G848" s="38">
        <f t="shared" si="49"/>
        <v>5387.9800419618869</v>
      </c>
      <c r="K848" s="49"/>
    </row>
    <row r="849" spans="1:11" x14ac:dyDescent="0.35">
      <c r="A849" s="37">
        <v>33481</v>
      </c>
      <c r="B849" s="38">
        <f t="shared" si="47"/>
        <v>9.68</v>
      </c>
      <c r="C849" s="55">
        <v>9.75</v>
      </c>
      <c r="D849" s="38">
        <v>9.68</v>
      </c>
      <c r="E849" s="38"/>
      <c r="F849" s="42">
        <f t="shared" si="48"/>
        <v>1.1887527313482532E-2</v>
      </c>
      <c r="G849" s="38">
        <f t="shared" si="49"/>
        <v>5452.0298018752082</v>
      </c>
      <c r="K849" s="49"/>
    </row>
    <row r="850" spans="1:11" x14ac:dyDescent="0.35">
      <c r="A850" s="37">
        <v>33511</v>
      </c>
      <c r="B850" s="38">
        <f t="shared" si="47"/>
        <v>9.8000000000000007</v>
      </c>
      <c r="C850" s="55">
        <v>9.8800000000000008</v>
      </c>
      <c r="D850" s="38">
        <v>9.8000000000000007</v>
      </c>
      <c r="E850" s="38"/>
      <c r="F850" s="42">
        <f t="shared" si="48"/>
        <v>5.6318390991028089E-4</v>
      </c>
      <c r="G850" s="38">
        <f t="shared" si="49"/>
        <v>5455.1002973359755</v>
      </c>
      <c r="K850" s="49"/>
    </row>
    <row r="851" spans="1:11" x14ac:dyDescent="0.35">
      <c r="A851" s="37">
        <v>33542</v>
      </c>
      <c r="B851" s="38">
        <f t="shared" si="47"/>
        <v>9.9</v>
      </c>
      <c r="C851" s="55">
        <v>9.92</v>
      </c>
      <c r="D851" s="38">
        <v>9.9</v>
      </c>
      <c r="E851" s="38"/>
      <c r="F851" s="42">
        <f t="shared" si="48"/>
        <v>1.9401329742896444E-3</v>
      </c>
      <c r="G851" s="38">
        <f t="shared" si="49"/>
        <v>5465.6839173008939</v>
      </c>
      <c r="K851" s="49"/>
    </row>
    <row r="852" spans="1:11" x14ac:dyDescent="0.35">
      <c r="A852" s="37">
        <v>33572</v>
      </c>
      <c r="B852" s="38">
        <f t="shared" si="47"/>
        <v>9.7799999999999994</v>
      </c>
      <c r="C852" s="55">
        <v>9.81</v>
      </c>
      <c r="D852" s="38">
        <v>9.7799999999999994</v>
      </c>
      <c r="E852" s="38"/>
      <c r="F852" s="42">
        <f t="shared" si="48"/>
        <v>1.5759835499444284E-2</v>
      </c>
      <c r="G852" s="38">
        <f t="shared" si="49"/>
        <v>5551.8221967295149</v>
      </c>
      <c r="K852" s="49"/>
    </row>
    <row r="853" spans="1:11" x14ac:dyDescent="0.35">
      <c r="A853" s="37">
        <v>33603</v>
      </c>
      <c r="B853" s="38">
        <f t="shared" si="47"/>
        <v>9.74</v>
      </c>
      <c r="C853" s="55">
        <v>9.77</v>
      </c>
      <c r="D853" s="38">
        <v>9.74</v>
      </c>
      <c r="E853" s="38"/>
      <c r="F853" s="42">
        <f t="shared" si="48"/>
        <v>1.0657521787674882E-2</v>
      </c>
      <c r="G853" s="38">
        <f t="shared" si="49"/>
        <v>5610.9908627524574</v>
      </c>
      <c r="K853" s="49"/>
    </row>
    <row r="854" spans="1:11" x14ac:dyDescent="0.35">
      <c r="A854" s="37">
        <v>33634</v>
      </c>
      <c r="B854" s="38">
        <f t="shared" si="47"/>
        <v>9.42</v>
      </c>
      <c r="C854" s="55">
        <v>9.4</v>
      </c>
      <c r="D854" s="38">
        <v>9.42</v>
      </c>
      <c r="E854" s="38"/>
      <c r="F854" s="42">
        <f t="shared" si="48"/>
        <v>2.8451562738759491E-2</v>
      </c>
      <c r="G854" s="38">
        <f t="shared" si="49"/>
        <v>5770.6323213106662</v>
      </c>
      <c r="K854" s="49"/>
    </row>
    <row r="855" spans="1:11" x14ac:dyDescent="0.35">
      <c r="A855" s="37">
        <v>33663</v>
      </c>
      <c r="B855" s="38">
        <f t="shared" si="47"/>
        <v>9.3000000000000007</v>
      </c>
      <c r="C855" s="56">
        <v>9.42</v>
      </c>
      <c r="D855" s="38">
        <v>9.3000000000000007</v>
      </c>
      <c r="E855" s="38"/>
      <c r="F855" s="42">
        <f t="shared" si="48"/>
        <v>1.5514767205013411E-2</v>
      </c>
      <c r="G855" s="38">
        <f t="shared" si="49"/>
        <v>5860.1623384015265</v>
      </c>
      <c r="K855" s="49"/>
    </row>
    <row r="856" spans="1:11" x14ac:dyDescent="0.35">
      <c r="A856" s="37">
        <v>33694</v>
      </c>
      <c r="B856" s="38">
        <f t="shared" si="47"/>
        <v>9.42</v>
      </c>
      <c r="C856" s="56">
        <v>9.51</v>
      </c>
      <c r="D856" s="38">
        <v>9.42</v>
      </c>
      <c r="E856" s="38"/>
      <c r="F856" s="42">
        <f t="shared" si="48"/>
        <v>1.24413972965331E-4</v>
      </c>
      <c r="G856" s="38">
        <f t="shared" si="49"/>
        <v>5860.8914244802681</v>
      </c>
      <c r="K856" s="49"/>
    </row>
    <row r="857" spans="1:11" x14ac:dyDescent="0.35">
      <c r="A857" s="37">
        <v>33724</v>
      </c>
      <c r="B857" s="38">
        <f t="shared" si="47"/>
        <v>9.3699999999999992</v>
      </c>
      <c r="C857" s="56">
        <v>9.52</v>
      </c>
      <c r="D857" s="38">
        <v>9.3699999999999992</v>
      </c>
      <c r="E857" s="38"/>
      <c r="F857" s="42">
        <f t="shared" si="48"/>
        <v>1.1034114505632162E-2</v>
      </c>
      <c r="G857" s="38">
        <f t="shared" si="49"/>
        <v>5925.5611715630603</v>
      </c>
      <c r="K857" s="49"/>
    </row>
    <row r="858" spans="1:11" x14ac:dyDescent="0.35">
      <c r="A858" s="37">
        <v>33755</v>
      </c>
      <c r="B858" s="38">
        <f t="shared" si="47"/>
        <v>9.35</v>
      </c>
      <c r="C858" s="56">
        <v>9.48</v>
      </c>
      <c r="D858" s="38">
        <v>9.35</v>
      </c>
      <c r="E858" s="38"/>
      <c r="F858" s="42">
        <f t="shared" si="48"/>
        <v>9.0830674984595794E-3</v>
      </c>
      <c r="G858" s="38">
        <f t="shared" si="49"/>
        <v>5979.3834436506195</v>
      </c>
      <c r="K858" s="49"/>
    </row>
    <row r="859" spans="1:11" x14ac:dyDescent="0.35">
      <c r="A859" s="37">
        <v>33785</v>
      </c>
      <c r="B859" s="38">
        <f t="shared" si="47"/>
        <v>9.5</v>
      </c>
      <c r="C859" s="56">
        <v>9.6</v>
      </c>
      <c r="D859" s="38">
        <v>9.5</v>
      </c>
      <c r="E859" s="38"/>
      <c r="F859" s="42">
        <f t="shared" si="48"/>
        <v>-1.7078739178588457E-3</v>
      </c>
      <c r="G859" s="38">
        <f t="shared" si="49"/>
        <v>5969.1714106223317</v>
      </c>
      <c r="K859" s="49"/>
    </row>
    <row r="860" spans="1:11" x14ac:dyDescent="0.35">
      <c r="A860" s="37">
        <v>33816</v>
      </c>
      <c r="B860" s="38">
        <f t="shared" si="47"/>
        <v>9.77</v>
      </c>
      <c r="C860" s="56">
        <v>9.85</v>
      </c>
      <c r="D860" s="38">
        <v>9.77</v>
      </c>
      <c r="E860" s="38"/>
      <c r="F860" s="42">
        <f t="shared" si="48"/>
        <v>-8.9876168936514778E-3</v>
      </c>
      <c r="G860" s="38">
        <f t="shared" si="49"/>
        <v>5915.5227848111208</v>
      </c>
      <c r="K860" s="49"/>
    </row>
    <row r="861" spans="1:11" x14ac:dyDescent="0.35">
      <c r="A861" s="37">
        <v>33847</v>
      </c>
      <c r="B861" s="38">
        <f t="shared" si="47"/>
        <v>10.039999999999999</v>
      </c>
      <c r="C861" s="56">
        <v>10.210000000000001</v>
      </c>
      <c r="D861" s="38">
        <v>10.039999999999999</v>
      </c>
      <c r="E861" s="38"/>
      <c r="F861" s="42">
        <f t="shared" si="48"/>
        <v>-8.571060596997462E-3</v>
      </c>
      <c r="G861" s="38">
        <f t="shared" si="49"/>
        <v>5864.820480559586</v>
      </c>
      <c r="K861" s="49"/>
    </row>
    <row r="862" spans="1:11" x14ac:dyDescent="0.35">
      <c r="A862" s="37">
        <v>33877</v>
      </c>
      <c r="B862" s="38">
        <f t="shared" si="47"/>
        <v>10.5</v>
      </c>
      <c r="C862" s="56">
        <v>10.62</v>
      </c>
      <c r="D862" s="38">
        <v>10.5</v>
      </c>
      <c r="E862" s="38"/>
      <c r="F862" s="42">
        <f t="shared" si="48"/>
        <v>-1.9563602012118785E-2</v>
      </c>
      <c r="G862" s="38">
        <f t="shared" si="49"/>
        <v>5750.0834668053949</v>
      </c>
      <c r="K862" s="49"/>
    </row>
    <row r="863" spans="1:11" x14ac:dyDescent="0.35">
      <c r="A863" s="37">
        <v>33908</v>
      </c>
      <c r="B863" s="38">
        <f t="shared" si="47"/>
        <v>9.91</v>
      </c>
      <c r="C863" s="56">
        <v>10.09</v>
      </c>
      <c r="D863" s="38">
        <v>9.91</v>
      </c>
      <c r="E863" s="38"/>
      <c r="F863" s="42">
        <f t="shared" si="48"/>
        <v>4.5471045833125522E-2</v>
      </c>
      <c r="G863" s="38">
        <f t="shared" si="49"/>
        <v>6011.5457756688002</v>
      </c>
      <c r="K863" s="49"/>
    </row>
    <row r="864" spans="1:11" x14ac:dyDescent="0.35">
      <c r="A864" s="37">
        <v>33938</v>
      </c>
      <c r="B864" s="38">
        <f t="shared" si="47"/>
        <v>9.7200000000000006</v>
      </c>
      <c r="C864" s="38">
        <v>9.51</v>
      </c>
      <c r="D864" s="38">
        <v>9.7200000000000006</v>
      </c>
      <c r="E864" s="38"/>
      <c r="F864" s="42">
        <f t="shared" si="48"/>
        <v>2.0179158972887322E-2</v>
      </c>
      <c r="G864" s="38">
        <f t="shared" si="49"/>
        <v>6132.8537135488095</v>
      </c>
      <c r="K864" s="49"/>
    </row>
    <row r="865" spans="1:11" x14ac:dyDescent="0.35">
      <c r="A865" s="37">
        <v>33969</v>
      </c>
      <c r="B865" s="38">
        <f t="shared" si="47"/>
        <v>9.18</v>
      </c>
      <c r="C865" s="38">
        <v>9.08</v>
      </c>
      <c r="D865" s="38">
        <v>9.18</v>
      </c>
      <c r="E865" s="38"/>
      <c r="F865" s="42">
        <f t="shared" si="48"/>
        <v>4.2769133573396186E-2</v>
      </c>
      <c r="G865" s="38">
        <f t="shared" si="49"/>
        <v>6395.1505532096771</v>
      </c>
      <c r="K865" s="49"/>
    </row>
    <row r="866" spans="1:11" x14ac:dyDescent="0.35">
      <c r="A866" s="37">
        <v>34000</v>
      </c>
      <c r="B866" s="38">
        <f t="shared" si="47"/>
        <v>8.77</v>
      </c>
      <c r="C866" s="38">
        <v>8.7799999999999994</v>
      </c>
      <c r="D866" s="38">
        <v>8.77</v>
      </c>
      <c r="E866" s="38"/>
      <c r="F866" s="42">
        <f t="shared" si="48"/>
        <v>3.4441748149134872E-2</v>
      </c>
      <c r="G866" s="38">
        <f t="shared" si="49"/>
        <v>6615.4107179391249</v>
      </c>
      <c r="K866" s="49"/>
    </row>
    <row r="867" spans="1:11" x14ac:dyDescent="0.35">
      <c r="A867" s="37">
        <v>34028</v>
      </c>
      <c r="B867" s="38">
        <f t="shared" si="47"/>
        <v>7.97</v>
      </c>
      <c r="C867" s="38">
        <v>7.99</v>
      </c>
      <c r="D867" s="38">
        <v>7.97</v>
      </c>
      <c r="E867" s="38"/>
      <c r="F867" s="42">
        <f t="shared" si="48"/>
        <v>6.1441724557074945E-2</v>
      </c>
      <c r="G867" s="38">
        <f t="shared" si="49"/>
        <v>7021.8729611026611</v>
      </c>
    </row>
    <row r="868" spans="1:11" x14ac:dyDescent="0.35">
      <c r="A868" s="37">
        <v>34059</v>
      </c>
      <c r="B868" s="38">
        <f t="shared" si="47"/>
        <v>7.63</v>
      </c>
      <c r="C868" s="38">
        <v>7.65</v>
      </c>
      <c r="D868" s="38">
        <v>7.63</v>
      </c>
      <c r="E868" s="38"/>
      <c r="F868" s="42">
        <f t="shared" si="48"/>
        <v>2.9996440672195989E-2</v>
      </c>
      <c r="G868" s="38">
        <f t="shared" si="49"/>
        <v>7232.5041567880744</v>
      </c>
    </row>
    <row r="869" spans="1:11" x14ac:dyDescent="0.35">
      <c r="A869" s="37">
        <v>34089</v>
      </c>
      <c r="B869" s="38">
        <f t="shared" si="47"/>
        <v>7.26</v>
      </c>
      <c r="C869" s="38">
        <v>7.27</v>
      </c>
      <c r="D869" s="38">
        <v>7.26</v>
      </c>
      <c r="E869" s="38"/>
      <c r="F869" s="42">
        <f t="shared" si="48"/>
        <v>3.2195785825633962E-2</v>
      </c>
      <c r="G869" s="38">
        <f t="shared" si="49"/>
        <v>7465.3603116030299</v>
      </c>
    </row>
    <row r="870" spans="1:11" x14ac:dyDescent="0.35">
      <c r="A870" s="37">
        <v>34120</v>
      </c>
      <c r="B870" s="38">
        <f t="shared" si="47"/>
        <v>7.08</v>
      </c>
      <c r="C870" s="54">
        <v>7.07</v>
      </c>
      <c r="D870" s="38">
        <v>7.08</v>
      </c>
      <c r="E870" s="38"/>
      <c r="F870" s="42">
        <f t="shared" si="48"/>
        <v>1.8721266132795011E-2</v>
      </c>
      <c r="G870" s="38">
        <f t="shared" si="49"/>
        <v>7605.1213087737569</v>
      </c>
    </row>
    <row r="871" spans="1:11" x14ac:dyDescent="0.35">
      <c r="A871" s="37">
        <v>34150</v>
      </c>
      <c r="B871" s="38">
        <f t="shared" si="47"/>
        <v>6.53</v>
      </c>
      <c r="C871" s="54">
        <v>6.5</v>
      </c>
      <c r="D871" s="38">
        <v>6.53</v>
      </c>
      <c r="E871" s="38"/>
      <c r="F871" s="42">
        <f t="shared" si="48"/>
        <v>4.5590560383257803E-2</v>
      </c>
      <c r="G871" s="38">
        <f t="shared" si="49"/>
        <v>7951.8430510234075</v>
      </c>
    </row>
    <row r="872" spans="1:11" x14ac:dyDescent="0.35">
      <c r="A872" s="37">
        <v>34181</v>
      </c>
      <c r="B872" s="38">
        <f t="shared" si="47"/>
        <v>6.53</v>
      </c>
      <c r="C872" s="54">
        <v>6.54</v>
      </c>
      <c r="D872" s="38">
        <v>6.53</v>
      </c>
      <c r="F872" s="42">
        <f t="shared" si="48"/>
        <v>5.4416666666666667E-3</v>
      </c>
      <c r="G872" s="38">
        <f t="shared" si="49"/>
        <v>7995.1143302927258</v>
      </c>
    </row>
    <row r="873" spans="1:11" x14ac:dyDescent="0.35">
      <c r="A873" s="37">
        <v>34212</v>
      </c>
      <c r="B873" s="38">
        <f t="shared" si="47"/>
        <v>6.12</v>
      </c>
      <c r="C873" s="54">
        <v>6.11</v>
      </c>
      <c r="D873" s="38">
        <v>6.12</v>
      </c>
      <c r="F873" s="42">
        <f t="shared" si="48"/>
        <v>3.558734782643401E-2</v>
      </c>
      <c r="G873" s="38">
        <f t="shared" si="49"/>
        <v>8279.6392448769584</v>
      </c>
    </row>
    <row r="874" spans="1:11" x14ac:dyDescent="0.35">
      <c r="A874" s="37">
        <v>34242</v>
      </c>
      <c r="B874" s="38">
        <f t="shared" si="47"/>
        <v>6.12</v>
      </c>
      <c r="C874" s="54">
        <v>6.13</v>
      </c>
      <c r="D874" s="38">
        <v>6.12</v>
      </c>
      <c r="F874" s="42">
        <f t="shared" si="48"/>
        <v>5.1000000000000004E-3</v>
      </c>
      <c r="G874" s="38">
        <f t="shared" si="49"/>
        <v>8321.8654050258319</v>
      </c>
    </row>
    <row r="875" spans="1:11" x14ac:dyDescent="0.35">
      <c r="A875" s="37">
        <v>34273</v>
      </c>
      <c r="B875" s="38">
        <f t="shared" si="47"/>
        <v>5.76</v>
      </c>
      <c r="C875" s="54">
        <v>5.78</v>
      </c>
      <c r="D875" s="38">
        <v>5.76</v>
      </c>
      <c r="F875" s="42">
        <f t="shared" si="48"/>
        <v>3.201097706450285E-2</v>
      </c>
      <c r="G875" s="38">
        <f t="shared" si="49"/>
        <v>8588.2564476399948</v>
      </c>
    </row>
    <row r="876" spans="1:11" x14ac:dyDescent="0.35">
      <c r="A876" s="37">
        <v>34303</v>
      </c>
      <c r="B876" s="38">
        <f t="shared" si="47"/>
        <v>5.78</v>
      </c>
      <c r="C876" s="38">
        <v>5.75</v>
      </c>
      <c r="D876" s="38">
        <v>5.78</v>
      </c>
      <c r="F876" s="42">
        <f t="shared" si="48"/>
        <v>3.3063243402565454E-3</v>
      </c>
      <c r="G876" s="38">
        <f t="shared" si="49"/>
        <v>8616.6520089731912</v>
      </c>
    </row>
    <row r="877" spans="1:11" x14ac:dyDescent="0.35">
      <c r="A877" s="37">
        <v>34334</v>
      </c>
      <c r="B877" s="38">
        <f t="shared" si="47"/>
        <v>5.59</v>
      </c>
      <c r="C877" s="38">
        <v>5.58</v>
      </c>
      <c r="D877" s="38">
        <v>5.59</v>
      </c>
      <c r="F877" s="42">
        <f t="shared" si="48"/>
        <v>1.9131722999543108E-2</v>
      </c>
      <c r="G877" s="38">
        <f t="shared" si="49"/>
        <v>8781.5034083923238</v>
      </c>
    </row>
    <row r="878" spans="1:11" x14ac:dyDescent="0.35">
      <c r="A878" s="37">
        <v>34365</v>
      </c>
      <c r="B878" s="38">
        <f t="shared" si="47"/>
        <v>5.51</v>
      </c>
      <c r="C878" s="38">
        <v>5.5</v>
      </c>
      <c r="D878" s="38">
        <v>5.51</v>
      </c>
      <c r="F878" s="42">
        <f t="shared" si="48"/>
        <v>1.0708113770597008E-2</v>
      </c>
      <c r="G878" s="38">
        <f t="shared" si="49"/>
        <v>8875.5367459662757</v>
      </c>
    </row>
    <row r="879" spans="1:11" x14ac:dyDescent="0.35">
      <c r="A879" s="37">
        <v>34393</v>
      </c>
      <c r="B879" s="38">
        <f t="shared" si="47"/>
        <v>5.65</v>
      </c>
      <c r="C879" s="38">
        <v>5.65</v>
      </c>
      <c r="D879" s="38">
        <v>5.65</v>
      </c>
      <c r="F879" s="42">
        <f t="shared" si="48"/>
        <v>-5.9270237427239076E-3</v>
      </c>
      <c r="G879" s="38">
        <f t="shared" si="49"/>
        <v>8822.9312289435147</v>
      </c>
    </row>
    <row r="880" spans="1:11" x14ac:dyDescent="0.35">
      <c r="A880" s="37">
        <v>34424</v>
      </c>
      <c r="B880" s="38">
        <f t="shared" si="47"/>
        <v>6.49</v>
      </c>
      <c r="C880" s="38">
        <v>6.48</v>
      </c>
      <c r="D880" s="38">
        <v>6.49</v>
      </c>
      <c r="F880" s="42">
        <f t="shared" si="48"/>
        <v>-5.6020169150838274E-2</v>
      </c>
      <c r="G880" s="38">
        <f t="shared" si="49"/>
        <v>8328.6691290918861</v>
      </c>
    </row>
    <row r="881" spans="1:7" x14ac:dyDescent="0.35">
      <c r="A881" s="37">
        <v>34454</v>
      </c>
      <c r="B881" s="38">
        <f t="shared" si="47"/>
        <v>6.97</v>
      </c>
      <c r="C881" s="38">
        <v>6.96</v>
      </c>
      <c r="D881" s="38">
        <v>6.97</v>
      </c>
      <c r="F881" s="42">
        <f t="shared" si="48"/>
        <v>-2.8549033651109293E-2</v>
      </c>
      <c r="G881" s="38">
        <f t="shared" si="49"/>
        <v>8090.8936738564871</v>
      </c>
    </row>
    <row r="882" spans="1:7" x14ac:dyDescent="0.35">
      <c r="A882" s="37">
        <v>34485</v>
      </c>
      <c r="B882" s="38">
        <f t="shared" si="47"/>
        <v>7.95</v>
      </c>
      <c r="C882" s="38">
        <v>7.95</v>
      </c>
      <c r="D882" s="38">
        <v>7.95</v>
      </c>
      <c r="F882" s="42">
        <f t="shared" si="48"/>
        <v>-6.0563471042104661E-2</v>
      </c>
      <c r="G882" s="38">
        <f t="shared" si="49"/>
        <v>7600.8810691351318</v>
      </c>
    </row>
    <row r="883" spans="1:7" x14ac:dyDescent="0.35">
      <c r="A883" s="37">
        <v>34515</v>
      </c>
      <c r="B883" s="38">
        <f t="shared" si="47"/>
        <v>8</v>
      </c>
      <c r="C883" s="38">
        <v>8</v>
      </c>
      <c r="D883" s="38">
        <v>8</v>
      </c>
      <c r="F883" s="42">
        <f t="shared" si="48"/>
        <v>3.2461251354610832E-3</v>
      </c>
      <c r="G883" s="38">
        <f t="shared" si="49"/>
        <v>7625.5544802253025</v>
      </c>
    </row>
    <row r="884" spans="1:7" x14ac:dyDescent="0.35">
      <c r="A884" s="37">
        <v>34546</v>
      </c>
      <c r="B884" s="38">
        <f t="shared" si="47"/>
        <v>7.76</v>
      </c>
      <c r="C884" s="38">
        <v>7.76</v>
      </c>
      <c r="D884" s="38">
        <v>7.76</v>
      </c>
      <c r="F884" s="42">
        <f t="shared" si="48"/>
        <v>2.3057795124614103E-2</v>
      </c>
      <c r="G884" s="38">
        <f t="shared" si="49"/>
        <v>7801.3829531419206</v>
      </c>
    </row>
    <row r="885" spans="1:7" x14ac:dyDescent="0.35">
      <c r="A885" s="37">
        <v>34577</v>
      </c>
      <c r="B885" s="38">
        <f t="shared" si="47"/>
        <v>8.2799999999999994</v>
      </c>
      <c r="C885" s="38">
        <v>8.2799999999999994</v>
      </c>
      <c r="D885" s="38">
        <v>8.2799999999999994</v>
      </c>
      <c r="F885" s="42">
        <f t="shared" si="48"/>
        <v>-2.8244873540183745E-2</v>
      </c>
      <c r="G885" s="38">
        <f t="shared" si="49"/>
        <v>7581.0338781918817</v>
      </c>
    </row>
    <row r="886" spans="1:7" x14ac:dyDescent="0.35">
      <c r="A886" s="37">
        <v>34607</v>
      </c>
      <c r="B886" s="38">
        <f t="shared" si="47"/>
        <v>9</v>
      </c>
      <c r="C886" s="38">
        <v>9.0399999999999991</v>
      </c>
      <c r="D886" s="38">
        <v>9</v>
      </c>
      <c r="F886" s="42">
        <f t="shared" si="48"/>
        <v>-3.9684325914249544E-2</v>
      </c>
      <c r="G886" s="38">
        <f t="shared" si="49"/>
        <v>7280.1856590027483</v>
      </c>
    </row>
    <row r="887" spans="1:7" x14ac:dyDescent="0.35">
      <c r="A887" s="37">
        <v>34638</v>
      </c>
      <c r="B887" s="38">
        <f t="shared" si="47"/>
        <v>8.69</v>
      </c>
      <c r="C887" s="38">
        <v>8.7100000000000009</v>
      </c>
      <c r="D887" s="38">
        <v>8.69</v>
      </c>
      <c r="F887" s="42">
        <f t="shared" si="48"/>
        <v>2.7827453896491931E-2</v>
      </c>
      <c r="G887" s="38">
        <f t="shared" si="49"/>
        <v>7482.7746897865491</v>
      </c>
    </row>
    <row r="888" spans="1:7" x14ac:dyDescent="0.35">
      <c r="A888" s="37">
        <v>34668</v>
      </c>
      <c r="B888" s="38">
        <f t="shared" si="47"/>
        <v>8.2100000000000009</v>
      </c>
      <c r="C888" s="38">
        <v>8.19</v>
      </c>
      <c r="D888" s="38">
        <v>8.2100000000000009</v>
      </c>
      <c r="F888" s="42">
        <f t="shared" si="48"/>
        <v>3.9381355110548931E-2</v>
      </c>
      <c r="G888" s="38">
        <f t="shared" si="49"/>
        <v>7777.4564970572601</v>
      </c>
    </row>
    <row r="889" spans="1:7" x14ac:dyDescent="0.35">
      <c r="A889" s="37">
        <v>34699</v>
      </c>
      <c r="B889" s="38">
        <f t="shared" si="47"/>
        <v>8</v>
      </c>
      <c r="C889" s="38">
        <v>8.01</v>
      </c>
      <c r="D889" s="38">
        <v>8</v>
      </c>
      <c r="F889" s="42">
        <f t="shared" si="48"/>
        <v>2.1032941097730608E-2</v>
      </c>
      <c r="G889" s="38">
        <f t="shared" si="49"/>
        <v>7941.0392814500274</v>
      </c>
    </row>
    <row r="890" spans="1:7" x14ac:dyDescent="0.35">
      <c r="A890" s="37">
        <v>34730</v>
      </c>
      <c r="B890" s="38">
        <f t="shared" si="47"/>
        <v>8.0500000000000007</v>
      </c>
      <c r="C890" s="38">
        <v>8.06</v>
      </c>
      <c r="D890" s="38">
        <v>8.0500000000000007</v>
      </c>
      <c r="F890" s="42">
        <f t="shared" si="48"/>
        <v>3.2952091704051131E-3</v>
      </c>
      <c r="G890" s="38">
        <f t="shared" si="49"/>
        <v>7967.206666912808</v>
      </c>
    </row>
    <row r="891" spans="1:7" x14ac:dyDescent="0.35">
      <c r="A891" s="37">
        <v>34758</v>
      </c>
      <c r="B891" s="38">
        <f t="shared" si="47"/>
        <v>7.92</v>
      </c>
      <c r="C891" s="38">
        <v>7.93</v>
      </c>
      <c r="D891" s="38">
        <v>7.92</v>
      </c>
      <c r="F891" s="42">
        <f t="shared" si="48"/>
        <v>1.5524395843425038E-2</v>
      </c>
      <c r="G891" s="38">
        <f t="shared" si="49"/>
        <v>8090.8927369763369</v>
      </c>
    </row>
    <row r="892" spans="1:7" x14ac:dyDescent="0.35">
      <c r="A892" s="37">
        <v>34789</v>
      </c>
      <c r="B892" s="38">
        <f t="shared" si="47"/>
        <v>7.96</v>
      </c>
      <c r="C892" s="38">
        <v>7.97</v>
      </c>
      <c r="D892" s="38">
        <v>7.96</v>
      </c>
      <c r="F892" s="42">
        <f t="shared" si="48"/>
        <v>3.8921389898031785E-3</v>
      </c>
      <c r="G892" s="38">
        <f t="shared" si="49"/>
        <v>8122.3836160602386</v>
      </c>
    </row>
    <row r="893" spans="1:7" x14ac:dyDescent="0.35">
      <c r="A893" s="37">
        <v>34819</v>
      </c>
      <c r="B893" s="38">
        <f t="shared" ref="B893:B956" si="50">D893</f>
        <v>7.65</v>
      </c>
      <c r="C893" s="38">
        <v>7.66</v>
      </c>
      <c r="D893" s="38">
        <v>7.65</v>
      </c>
      <c r="F893" s="42">
        <f t="shared" si="48"/>
        <v>2.7908526346629943E-2</v>
      </c>
      <c r="G893" s="38">
        <f t="shared" si="49"/>
        <v>8349.0673732064915</v>
      </c>
    </row>
    <row r="894" spans="1:7" x14ac:dyDescent="0.35">
      <c r="A894" s="37">
        <v>34850</v>
      </c>
      <c r="B894" s="38">
        <f t="shared" si="50"/>
        <v>7.34</v>
      </c>
      <c r="C894" s="38">
        <v>7.34</v>
      </c>
      <c r="D894" s="38">
        <v>7.34</v>
      </c>
      <c r="F894" s="42">
        <f t="shared" si="48"/>
        <v>2.7945421885974688E-2</v>
      </c>
      <c r="G894" s="38">
        <f t="shared" si="49"/>
        <v>8582.385583305173</v>
      </c>
    </row>
    <row r="895" spans="1:7" x14ac:dyDescent="0.35">
      <c r="A895" s="37">
        <v>34880</v>
      </c>
      <c r="B895" s="38">
        <f t="shared" si="50"/>
        <v>7.74</v>
      </c>
      <c r="C895" s="38">
        <v>7.75</v>
      </c>
      <c r="D895" s="38">
        <v>7.74</v>
      </c>
      <c r="F895" s="42">
        <f t="shared" si="48"/>
        <v>-2.1226048145257186E-2</v>
      </c>
      <c r="G895" s="38">
        <f t="shared" si="49"/>
        <v>8400.2154537127753</v>
      </c>
    </row>
    <row r="896" spans="1:7" x14ac:dyDescent="0.35">
      <c r="A896" s="37">
        <v>34911</v>
      </c>
      <c r="B896" s="38">
        <f t="shared" si="50"/>
        <v>7.54</v>
      </c>
      <c r="C896" s="38">
        <v>7.55</v>
      </c>
      <c r="D896" s="38">
        <v>7.54</v>
      </c>
      <c r="F896" s="42">
        <f t="shared" si="48"/>
        <v>2.0243072253290629E-2</v>
      </c>
      <c r="G896" s="38">
        <f t="shared" si="49"/>
        <v>8570.2616220854925</v>
      </c>
    </row>
    <row r="897" spans="1:7" x14ac:dyDescent="0.35">
      <c r="A897" s="37">
        <v>34942</v>
      </c>
      <c r="B897" s="38">
        <f t="shared" si="50"/>
        <v>7.3</v>
      </c>
      <c r="C897" s="38">
        <v>7.31</v>
      </c>
      <c r="D897" s="38">
        <v>7.3</v>
      </c>
      <c r="F897" s="42">
        <f t="shared" si="48"/>
        <v>2.3012848900613087E-2</v>
      </c>
      <c r="G897" s="38">
        <f t="shared" si="49"/>
        <v>8767.4877578332707</v>
      </c>
    </row>
    <row r="898" spans="1:7" x14ac:dyDescent="0.35">
      <c r="A898" s="37">
        <v>34972</v>
      </c>
      <c r="B898" s="38">
        <f t="shared" si="50"/>
        <v>7.12</v>
      </c>
      <c r="C898" s="54">
        <v>7.13</v>
      </c>
      <c r="D898" s="38">
        <v>7.12</v>
      </c>
      <c r="F898" s="42">
        <f t="shared" si="48"/>
        <v>1.8731895788689393E-2</v>
      </c>
      <c r="G898" s="38">
        <f t="shared" si="49"/>
        <v>8931.7194248416145</v>
      </c>
    </row>
    <row r="899" spans="1:7" x14ac:dyDescent="0.35">
      <c r="A899" s="37">
        <v>35003</v>
      </c>
      <c r="B899" s="38">
        <f t="shared" si="50"/>
        <v>6.92</v>
      </c>
      <c r="C899" s="54">
        <v>6.91</v>
      </c>
      <c r="D899" s="38">
        <v>6.92</v>
      </c>
      <c r="F899" s="42">
        <f t="shared" ref="F899:F962" si="51">B898/1200+((B898/B899)*(1-(1+B899/200)^(-2*(10-(1/12))))+(1+B899/200)^(-2*(10-(1/12)))-1)</f>
        <v>2.0114095027036191E-2</v>
      </c>
      <c r="G899" s="38">
        <f t="shared" ref="G899:G962" si="52">G898*(1+F899)</f>
        <v>9111.3728781077043</v>
      </c>
    </row>
    <row r="900" spans="1:7" x14ac:dyDescent="0.35">
      <c r="A900" s="37">
        <v>35033</v>
      </c>
      <c r="B900" s="38">
        <f t="shared" si="50"/>
        <v>6.52</v>
      </c>
      <c r="C900" s="54">
        <v>6.44</v>
      </c>
      <c r="D900" s="38">
        <v>6.52</v>
      </c>
      <c r="F900" s="42">
        <f t="shared" si="51"/>
        <v>3.4645633728368236E-2</v>
      </c>
      <c r="G900" s="38">
        <f t="shared" si="52"/>
        <v>9427.0421656052131</v>
      </c>
    </row>
    <row r="901" spans="1:7" x14ac:dyDescent="0.35">
      <c r="A901" s="37">
        <v>35064</v>
      </c>
      <c r="B901" s="38">
        <f t="shared" si="50"/>
        <v>6.4</v>
      </c>
      <c r="C901" s="54">
        <v>6.36</v>
      </c>
      <c r="D901" s="38">
        <v>6.4</v>
      </c>
      <c r="F901" s="42">
        <f t="shared" si="51"/>
        <v>1.4144406804862994E-2</v>
      </c>
      <c r="G901" s="38">
        <f t="shared" si="52"/>
        <v>9560.3820849621297</v>
      </c>
    </row>
    <row r="902" spans="1:7" x14ac:dyDescent="0.35">
      <c r="A902" s="37">
        <v>35095</v>
      </c>
      <c r="B902" s="38">
        <f t="shared" si="50"/>
        <v>6.48</v>
      </c>
      <c r="C902" s="38">
        <v>6.57</v>
      </c>
      <c r="D902" s="38">
        <v>6.48</v>
      </c>
      <c r="F902" s="42">
        <f t="shared" si="51"/>
        <v>-4.5296157559845431E-4</v>
      </c>
      <c r="G902" s="38">
        <f t="shared" si="52"/>
        <v>9556.0515992296023</v>
      </c>
    </row>
    <row r="903" spans="1:7" x14ac:dyDescent="0.35">
      <c r="A903" s="37">
        <v>35124</v>
      </c>
      <c r="B903" s="38">
        <f t="shared" si="50"/>
        <v>6.9</v>
      </c>
      <c r="C903" s="38">
        <v>6.88</v>
      </c>
      <c r="D903" s="38">
        <v>6.9</v>
      </c>
      <c r="F903" s="42">
        <f t="shared" si="51"/>
        <v>-2.4406423207422659E-2</v>
      </c>
      <c r="G903" s="38">
        <f t="shared" si="52"/>
        <v>9322.8225597068358</v>
      </c>
    </row>
    <row r="904" spans="1:7" x14ac:dyDescent="0.35">
      <c r="A904" s="37">
        <v>35155</v>
      </c>
      <c r="B904" s="38">
        <f t="shared" si="50"/>
        <v>6.79</v>
      </c>
      <c r="C904" s="38">
        <v>6.78</v>
      </c>
      <c r="D904" s="38">
        <v>6.79</v>
      </c>
      <c r="F904" s="42">
        <f t="shared" si="51"/>
        <v>1.3595250394590275E-2</v>
      </c>
      <c r="G904" s="38">
        <f t="shared" si="52"/>
        <v>9449.5686667903847</v>
      </c>
    </row>
    <row r="905" spans="1:7" x14ac:dyDescent="0.35">
      <c r="A905" s="37">
        <v>35185</v>
      </c>
      <c r="B905" s="38">
        <f t="shared" si="50"/>
        <v>6.69</v>
      </c>
      <c r="C905" s="38">
        <v>6.68</v>
      </c>
      <c r="D905" s="38">
        <v>6.69</v>
      </c>
      <c r="F905" s="42">
        <f t="shared" si="51"/>
        <v>1.28226752518419E-2</v>
      </c>
      <c r="G905" s="38">
        <f t="shared" si="52"/>
        <v>9570.7374170746189</v>
      </c>
    </row>
    <row r="906" spans="1:7" x14ac:dyDescent="0.35">
      <c r="A906" s="37">
        <v>35216</v>
      </c>
      <c r="B906" s="38">
        <f t="shared" si="50"/>
        <v>6.95</v>
      </c>
      <c r="C906" s="38">
        <v>6.96</v>
      </c>
      <c r="D906" s="38">
        <v>6.95</v>
      </c>
      <c r="F906" s="42">
        <f t="shared" si="51"/>
        <v>-1.2835123851399729E-2</v>
      </c>
      <c r="G906" s="38">
        <f t="shared" si="52"/>
        <v>9447.8958169772413</v>
      </c>
    </row>
    <row r="907" spans="1:7" x14ac:dyDescent="0.35">
      <c r="A907" s="37">
        <v>35246</v>
      </c>
      <c r="B907" s="38">
        <f t="shared" si="50"/>
        <v>7.02</v>
      </c>
      <c r="C907" s="38">
        <v>7.02</v>
      </c>
      <c r="D907" s="38">
        <v>7.02</v>
      </c>
      <c r="F907" s="42">
        <f t="shared" si="51"/>
        <v>8.506642736690051E-4</v>
      </c>
      <c r="G907" s="38">
        <f t="shared" si="52"/>
        <v>9455.9328044100912</v>
      </c>
    </row>
    <row r="908" spans="1:7" x14ac:dyDescent="0.35">
      <c r="A908" s="37">
        <v>35277</v>
      </c>
      <c r="B908" s="38">
        <f t="shared" si="50"/>
        <v>7</v>
      </c>
      <c r="C908" s="38">
        <v>7.02</v>
      </c>
      <c r="D908" s="38">
        <v>7</v>
      </c>
      <c r="F908" s="42">
        <f t="shared" si="51"/>
        <v>7.2629838339504978E-3</v>
      </c>
      <c r="G908" s="38">
        <f t="shared" si="52"/>
        <v>9524.6110915034424</v>
      </c>
    </row>
    <row r="909" spans="1:7" x14ac:dyDescent="0.35">
      <c r="A909" s="37">
        <v>35308</v>
      </c>
      <c r="B909" s="38">
        <f t="shared" si="50"/>
        <v>7.09</v>
      </c>
      <c r="C909" s="38">
        <v>7.11</v>
      </c>
      <c r="D909" s="38">
        <v>7.09</v>
      </c>
      <c r="F909" s="42">
        <f t="shared" si="51"/>
        <v>-4.9945895175065435E-4</v>
      </c>
      <c r="G909" s="38">
        <f t="shared" si="52"/>
        <v>9519.8539392318471</v>
      </c>
    </row>
    <row r="910" spans="1:7" x14ac:dyDescent="0.35">
      <c r="A910" s="37">
        <v>35338</v>
      </c>
      <c r="B910" s="38">
        <f t="shared" si="50"/>
        <v>6.84</v>
      </c>
      <c r="C910" s="38">
        <v>6.84</v>
      </c>
      <c r="D910" s="38">
        <v>6.84</v>
      </c>
      <c r="F910" s="42">
        <f t="shared" si="51"/>
        <v>2.3698278813214887E-2</v>
      </c>
      <c r="G910" s="38">
        <f t="shared" si="52"/>
        <v>9745.4580921448469</v>
      </c>
    </row>
    <row r="911" spans="1:7" x14ac:dyDescent="0.35">
      <c r="A911" s="37">
        <v>35369</v>
      </c>
      <c r="B911" s="38">
        <f t="shared" si="50"/>
        <v>6.8</v>
      </c>
      <c r="C911" s="38">
        <v>6.81</v>
      </c>
      <c r="D911" s="38">
        <v>6.8</v>
      </c>
      <c r="F911" s="42">
        <f t="shared" si="51"/>
        <v>8.5515312047674437E-3</v>
      </c>
      <c r="G911" s="38">
        <f t="shared" si="52"/>
        <v>9828.7966811245769</v>
      </c>
    </row>
    <row r="912" spans="1:7" x14ac:dyDescent="0.35">
      <c r="A912" s="37">
        <v>35399</v>
      </c>
      <c r="B912" s="38">
        <f t="shared" si="50"/>
        <v>6.26</v>
      </c>
      <c r="C912" s="38">
        <v>6.29</v>
      </c>
      <c r="D912" s="38">
        <v>6.26</v>
      </c>
      <c r="F912" s="42">
        <f t="shared" si="51"/>
        <v>4.5117433102553631E-2</v>
      </c>
      <c r="G912" s="38">
        <f t="shared" si="52"/>
        <v>10272.246757863817</v>
      </c>
    </row>
    <row r="913" spans="1:7" x14ac:dyDescent="0.35">
      <c r="A913" s="37">
        <v>35430</v>
      </c>
      <c r="B913" s="38">
        <f t="shared" si="50"/>
        <v>6.22</v>
      </c>
      <c r="C913" s="38">
        <v>6.24</v>
      </c>
      <c r="D913" s="38">
        <v>6.22</v>
      </c>
      <c r="F913" s="42">
        <f t="shared" si="51"/>
        <v>8.1442885716607374E-3</v>
      </c>
      <c r="G913" s="38">
        <f t="shared" si="52"/>
        <v>10355.906899739166</v>
      </c>
    </row>
    <row r="914" spans="1:7" x14ac:dyDescent="0.35">
      <c r="A914" s="37">
        <v>35461</v>
      </c>
      <c r="B914" s="38">
        <f t="shared" si="50"/>
        <v>5.87</v>
      </c>
      <c r="C914" s="38">
        <v>5.88</v>
      </c>
      <c r="D914" s="38">
        <v>5.87</v>
      </c>
      <c r="F914" s="42">
        <f t="shared" si="51"/>
        <v>3.1214492683585129E-2</v>
      </c>
      <c r="G914" s="38">
        <f t="shared" si="52"/>
        <v>10679.161279892964</v>
      </c>
    </row>
    <row r="915" spans="1:7" x14ac:dyDescent="0.35">
      <c r="A915" s="37">
        <v>35489</v>
      </c>
      <c r="B915" s="38">
        <f t="shared" si="50"/>
        <v>5.63</v>
      </c>
      <c r="C915" s="38">
        <v>5.63</v>
      </c>
      <c r="D915" s="38">
        <v>5.63</v>
      </c>
      <c r="F915" s="42">
        <f t="shared" si="51"/>
        <v>2.2940396686191782E-2</v>
      </c>
      <c r="G915" s="38">
        <f t="shared" si="52"/>
        <v>10924.145475929528</v>
      </c>
    </row>
    <row r="916" spans="1:7" x14ac:dyDescent="0.35">
      <c r="A916" s="37">
        <v>35520</v>
      </c>
      <c r="B916" s="38">
        <f t="shared" si="50"/>
        <v>6.07</v>
      </c>
      <c r="C916" s="38">
        <v>6.09</v>
      </c>
      <c r="D916" s="38">
        <v>6.07</v>
      </c>
      <c r="F916" s="42">
        <f t="shared" si="51"/>
        <v>-2.7733979386074342E-2</v>
      </c>
      <c r="G916" s="38">
        <f t="shared" si="52"/>
        <v>10621.175450489622</v>
      </c>
    </row>
    <row r="917" spans="1:7" x14ac:dyDescent="0.35">
      <c r="A917" s="37">
        <v>35550</v>
      </c>
      <c r="B917" s="38">
        <f t="shared" si="50"/>
        <v>6.12</v>
      </c>
      <c r="C917" s="38">
        <v>6.12</v>
      </c>
      <c r="D917" s="38">
        <v>6.12</v>
      </c>
      <c r="F917" s="42">
        <f t="shared" si="51"/>
        <v>1.3820307528739665E-3</v>
      </c>
      <c r="G917" s="38">
        <f t="shared" si="52"/>
        <v>10635.854241593868</v>
      </c>
    </row>
    <row r="918" spans="1:7" x14ac:dyDescent="0.35">
      <c r="A918" s="37">
        <v>35581</v>
      </c>
      <c r="B918" s="38">
        <f t="shared" si="50"/>
        <v>6.06</v>
      </c>
      <c r="C918" s="38">
        <v>6.08</v>
      </c>
      <c r="D918" s="38">
        <v>6.06</v>
      </c>
      <c r="F918" s="42">
        <f t="shared" si="51"/>
        <v>9.5237062701033562E-3</v>
      </c>
      <c r="G918" s="38">
        <f t="shared" si="52"/>
        <v>10737.146993322442</v>
      </c>
    </row>
    <row r="919" spans="1:7" x14ac:dyDescent="0.35">
      <c r="A919" s="37">
        <v>35611</v>
      </c>
      <c r="B919" s="38">
        <f t="shared" si="50"/>
        <v>5.94</v>
      </c>
      <c r="C919" s="38">
        <v>5.96</v>
      </c>
      <c r="D919" s="38">
        <v>5.94</v>
      </c>
      <c r="F919" s="42">
        <f t="shared" si="51"/>
        <v>1.3946280080749052E-2</v>
      </c>
      <c r="G919" s="38">
        <f t="shared" si="52"/>
        <v>10886.890252559489</v>
      </c>
    </row>
    <row r="920" spans="1:7" x14ac:dyDescent="0.35">
      <c r="A920" s="37">
        <v>35642</v>
      </c>
      <c r="B920" s="38">
        <f t="shared" si="50"/>
        <v>5.9</v>
      </c>
      <c r="C920" s="54">
        <v>5.86</v>
      </c>
      <c r="D920" s="38">
        <v>5.9</v>
      </c>
      <c r="F920" s="42">
        <f t="shared" si="51"/>
        <v>7.9208857137471507E-3</v>
      </c>
      <c r="G920" s="38">
        <f t="shared" si="52"/>
        <v>10973.124066028122</v>
      </c>
    </row>
    <row r="921" spans="1:7" x14ac:dyDescent="0.35">
      <c r="A921" s="37">
        <v>35673</v>
      </c>
      <c r="B921" s="38">
        <f t="shared" si="50"/>
        <v>6.04</v>
      </c>
      <c r="C921" s="54">
        <v>6.01</v>
      </c>
      <c r="D921" s="38">
        <v>6.04</v>
      </c>
      <c r="F921" s="42">
        <f t="shared" si="51"/>
        <v>-5.4147847328152162E-3</v>
      </c>
      <c r="G921" s="38">
        <f t="shared" si="52"/>
        <v>10913.706961364105</v>
      </c>
    </row>
    <row r="922" spans="1:7" x14ac:dyDescent="0.35">
      <c r="A922" s="37">
        <v>35703</v>
      </c>
      <c r="B922" s="38">
        <f t="shared" si="50"/>
        <v>5.76</v>
      </c>
      <c r="C922" s="54">
        <v>5.75</v>
      </c>
      <c r="D922" s="38">
        <v>5.76</v>
      </c>
      <c r="F922" s="42">
        <f t="shared" si="51"/>
        <v>2.5964093272391131E-2</v>
      </c>
      <c r="G922" s="38">
        <f t="shared" si="52"/>
        <v>11197.071466856509</v>
      </c>
    </row>
    <row r="923" spans="1:7" x14ac:dyDescent="0.35">
      <c r="A923" s="37">
        <v>35734</v>
      </c>
      <c r="B923" s="38">
        <f t="shared" si="50"/>
        <v>5.78</v>
      </c>
      <c r="C923" s="54">
        <v>5.79</v>
      </c>
      <c r="D923" s="38">
        <v>5.78</v>
      </c>
      <c r="F923" s="42">
        <f t="shared" si="51"/>
        <v>3.3063243402565454E-3</v>
      </c>
      <c r="G923" s="38">
        <f t="shared" si="52"/>
        <v>11234.092616786967</v>
      </c>
    </row>
    <row r="924" spans="1:7" x14ac:dyDescent="0.35">
      <c r="A924" s="37">
        <v>35764</v>
      </c>
      <c r="B924" s="38">
        <f t="shared" si="50"/>
        <v>5.59</v>
      </c>
      <c r="C924" s="54">
        <v>5.59</v>
      </c>
      <c r="D924" s="38">
        <v>5.59</v>
      </c>
      <c r="F924" s="42">
        <f t="shared" si="51"/>
        <v>1.9131722999543108E-2</v>
      </c>
      <c r="G924" s="38">
        <f t="shared" si="52"/>
        <v>11449.020164882548</v>
      </c>
    </row>
    <row r="925" spans="1:7" x14ac:dyDescent="0.35">
      <c r="A925" s="37">
        <v>35795</v>
      </c>
      <c r="B925" s="38">
        <f t="shared" si="50"/>
        <v>5.49</v>
      </c>
      <c r="C925" s="54">
        <v>5.5</v>
      </c>
      <c r="D925" s="38">
        <v>5.49</v>
      </c>
      <c r="F925" s="42">
        <f t="shared" si="51"/>
        <v>1.2227578931132702E-2</v>
      </c>
      <c r="G925" s="38">
        <f t="shared" si="52"/>
        <v>11589.01396263278</v>
      </c>
    </row>
    <row r="926" spans="1:7" x14ac:dyDescent="0.35">
      <c r="A926" s="37">
        <v>35826</v>
      </c>
      <c r="B926" s="38">
        <f t="shared" si="50"/>
        <v>5.32</v>
      </c>
      <c r="C926" s="38">
        <v>5.47</v>
      </c>
      <c r="D926" s="38">
        <v>5.32</v>
      </c>
      <c r="F926" s="42">
        <f t="shared" si="51"/>
        <v>1.7544812942460911E-2</v>
      </c>
      <c r="G926" s="38">
        <f t="shared" si="52"/>
        <v>11792.341044794739</v>
      </c>
    </row>
    <row r="927" spans="1:7" x14ac:dyDescent="0.35">
      <c r="A927" s="37">
        <v>35854</v>
      </c>
      <c r="B927" s="38">
        <f t="shared" si="50"/>
        <v>5.28</v>
      </c>
      <c r="C927" s="38">
        <v>5.43</v>
      </c>
      <c r="D927" s="38">
        <v>5.28</v>
      </c>
      <c r="F927" s="42">
        <f t="shared" si="51"/>
        <v>7.4907467402661075E-3</v>
      </c>
      <c r="G927" s="38">
        <f t="shared" si="52"/>
        <v>11880.674485036141</v>
      </c>
    </row>
    <row r="928" spans="1:7" x14ac:dyDescent="0.35">
      <c r="A928" s="37">
        <v>35885</v>
      </c>
      <c r="B928" s="38">
        <f t="shared" si="50"/>
        <v>5.29</v>
      </c>
      <c r="C928" s="38">
        <v>5.45</v>
      </c>
      <c r="D928" s="38">
        <v>5.29</v>
      </c>
      <c r="F928" s="42">
        <f t="shared" si="51"/>
        <v>3.6360028053537405E-3</v>
      </c>
      <c r="G928" s="38">
        <f t="shared" si="52"/>
        <v>11923.872650793226</v>
      </c>
    </row>
    <row r="929" spans="1:7" x14ac:dyDescent="0.35">
      <c r="A929" s="37">
        <v>35915</v>
      </c>
      <c r="B929" s="38">
        <f t="shared" si="50"/>
        <v>5.46</v>
      </c>
      <c r="C929" s="38">
        <v>5.63</v>
      </c>
      <c r="D929" s="38">
        <v>5.46</v>
      </c>
      <c r="F929" s="42">
        <f t="shared" si="51"/>
        <v>-8.4773156480897477E-3</v>
      </c>
      <c r="G929" s="38">
        <f t="shared" si="52"/>
        <v>11822.790218584827</v>
      </c>
    </row>
    <row r="930" spans="1:7" x14ac:dyDescent="0.35">
      <c r="A930" s="37">
        <v>35946</v>
      </c>
      <c r="B930" s="38">
        <f t="shared" si="50"/>
        <v>5.53</v>
      </c>
      <c r="C930" s="38">
        <v>5.47</v>
      </c>
      <c r="D930" s="38">
        <v>5.53</v>
      </c>
      <c r="F930" s="42">
        <f t="shared" si="51"/>
        <v>-7.3865049586113556E-4</v>
      </c>
      <c r="G930" s="38">
        <f t="shared" si="52"/>
        <v>11814.057308727408</v>
      </c>
    </row>
    <row r="931" spans="1:7" x14ac:dyDescent="0.35">
      <c r="A931" s="37">
        <v>35976</v>
      </c>
      <c r="B931" s="38">
        <f t="shared" si="50"/>
        <v>5.57</v>
      </c>
      <c r="C931" s="38">
        <v>5.51</v>
      </c>
      <c r="D931" s="38">
        <v>5.57</v>
      </c>
      <c r="F931" s="42">
        <f t="shared" si="51"/>
        <v>1.5918444038345381E-3</v>
      </c>
      <c r="G931" s="38">
        <f t="shared" si="52"/>
        <v>11832.863449740886</v>
      </c>
    </row>
    <row r="932" spans="1:7" x14ac:dyDescent="0.35">
      <c r="A932" s="37">
        <v>36007</v>
      </c>
      <c r="B932" s="38">
        <f t="shared" si="50"/>
        <v>5.32</v>
      </c>
      <c r="C932" s="38">
        <v>5.25</v>
      </c>
      <c r="D932" s="38">
        <v>5.32</v>
      </c>
      <c r="F932" s="42">
        <f t="shared" si="51"/>
        <v>2.3714920993815017E-2</v>
      </c>
      <c r="G932" s="38">
        <f t="shared" si="52"/>
        <v>12113.478871582092</v>
      </c>
    </row>
    <row r="933" spans="1:7" x14ac:dyDescent="0.35">
      <c r="A933" s="37">
        <v>36038</v>
      </c>
      <c r="B933" s="38">
        <f t="shared" si="50"/>
        <v>5.88</v>
      </c>
      <c r="C933" s="38">
        <v>5.8</v>
      </c>
      <c r="D933" s="38">
        <v>5.88</v>
      </c>
      <c r="F933" s="42">
        <f t="shared" si="51"/>
        <v>-3.7197357068721029E-2</v>
      </c>
      <c r="G933" s="38">
        <f t="shared" si="52"/>
        <v>11662.889472651445</v>
      </c>
    </row>
    <row r="934" spans="1:7" x14ac:dyDescent="0.35">
      <c r="A934" s="37">
        <v>36068</v>
      </c>
      <c r="B934" s="38">
        <f t="shared" si="50"/>
        <v>5.29</v>
      </c>
      <c r="C934" s="38">
        <v>5.22</v>
      </c>
      <c r="D934" s="38">
        <v>5.29</v>
      </c>
      <c r="F934" s="42">
        <f t="shared" si="51"/>
        <v>4.9975834484130885E-2</v>
      </c>
      <c r="G934" s="38">
        <f t="shared" si="52"/>
        <v>12245.752106543385</v>
      </c>
    </row>
    <row r="935" spans="1:7" x14ac:dyDescent="0.35">
      <c r="A935" s="37">
        <v>36099</v>
      </c>
      <c r="B935" s="38">
        <f t="shared" si="50"/>
        <v>5.51</v>
      </c>
      <c r="C935" s="38">
        <v>5.45</v>
      </c>
      <c r="D935" s="38">
        <v>5.51</v>
      </c>
      <c r="F935" s="42">
        <f t="shared" si="51"/>
        <v>-1.2228562869141327E-2</v>
      </c>
      <c r="G935" s="38">
        <f t="shared" si="52"/>
        <v>12096.004157028599</v>
      </c>
    </row>
    <row r="936" spans="1:7" x14ac:dyDescent="0.35">
      <c r="A936" s="37">
        <v>36129</v>
      </c>
      <c r="B936" s="38">
        <f t="shared" si="50"/>
        <v>5.29</v>
      </c>
      <c r="C936" s="38">
        <v>5.21</v>
      </c>
      <c r="D936" s="38">
        <v>5.29</v>
      </c>
      <c r="F936" s="42">
        <f t="shared" si="51"/>
        <v>2.1399604948884828E-2</v>
      </c>
      <c r="G936" s="38">
        <f t="shared" si="52"/>
        <v>12354.853867449081</v>
      </c>
    </row>
    <row r="937" spans="1:7" x14ac:dyDescent="0.35">
      <c r="A937" s="37">
        <v>36160</v>
      </c>
      <c r="B937" s="38">
        <f t="shared" si="50"/>
        <v>5.32</v>
      </c>
      <c r="C937" s="38">
        <v>5.24</v>
      </c>
      <c r="D937" s="38">
        <v>5.32</v>
      </c>
      <c r="F937" s="42">
        <f t="shared" si="51"/>
        <v>2.1195428140754341E-3</v>
      </c>
      <c r="G937" s="38">
        <f t="shared" si="52"/>
        <v>12381.040509182785</v>
      </c>
    </row>
    <row r="938" spans="1:7" x14ac:dyDescent="0.35">
      <c r="A938" s="37">
        <v>36191</v>
      </c>
      <c r="B938" s="38">
        <f t="shared" si="50"/>
        <v>4.67</v>
      </c>
      <c r="C938" s="38">
        <v>4.68</v>
      </c>
      <c r="D938" s="38">
        <v>4.67</v>
      </c>
      <c r="F938" s="42">
        <f t="shared" si="51"/>
        <v>5.5558692878047863E-2</v>
      </c>
      <c r="G938" s="38">
        <f t="shared" si="52"/>
        <v>13068.914936343141</v>
      </c>
    </row>
    <row r="939" spans="1:7" x14ac:dyDescent="0.35">
      <c r="A939" s="37">
        <v>36219</v>
      </c>
      <c r="B939" s="38">
        <f t="shared" si="50"/>
        <v>4.88</v>
      </c>
      <c r="C939" s="38">
        <v>4.8899999999999997</v>
      </c>
      <c r="D939" s="38">
        <v>4.88</v>
      </c>
      <c r="F939" s="42">
        <f t="shared" si="51"/>
        <v>-1.246313638118886E-2</v>
      </c>
      <c r="G939" s="38">
        <f t="shared" si="52"/>
        <v>12906.03526713734</v>
      </c>
    </row>
    <row r="940" spans="1:7" x14ac:dyDescent="0.35">
      <c r="A940" s="37">
        <v>36250</v>
      </c>
      <c r="B940" s="38">
        <f t="shared" si="50"/>
        <v>4.84</v>
      </c>
      <c r="C940" s="38">
        <v>4.84</v>
      </c>
      <c r="D940" s="38">
        <v>4.84</v>
      </c>
      <c r="F940" s="42">
        <f t="shared" si="51"/>
        <v>7.1877330954046616E-3</v>
      </c>
      <c r="G940" s="38">
        <f t="shared" si="52"/>
        <v>12998.800403957403</v>
      </c>
    </row>
    <row r="941" spans="1:7" x14ac:dyDescent="0.35">
      <c r="A941" s="37">
        <v>36280</v>
      </c>
      <c r="B941" s="38">
        <f t="shared" si="50"/>
        <v>4.6900000000000004</v>
      </c>
      <c r="C941" s="38">
        <v>4.71</v>
      </c>
      <c r="D941" s="38">
        <v>4.6900000000000004</v>
      </c>
      <c r="F941" s="42">
        <f t="shared" si="51"/>
        <v>1.582035857047237E-2</v>
      </c>
      <c r="G941" s="38">
        <f t="shared" si="52"/>
        <v>13204.44608733401</v>
      </c>
    </row>
    <row r="942" spans="1:7" x14ac:dyDescent="0.35">
      <c r="A942" s="37">
        <v>36311</v>
      </c>
      <c r="B942" s="38">
        <f t="shared" si="50"/>
        <v>5.0999999999999996</v>
      </c>
      <c r="C942" s="38">
        <v>5.13</v>
      </c>
      <c r="D942" s="38">
        <v>5.0999999999999996</v>
      </c>
      <c r="F942" s="42">
        <f t="shared" si="51"/>
        <v>-2.7694702133963703E-2</v>
      </c>
      <c r="G942" s="38">
        <f t="shared" si="52"/>
        <v>12838.752886101312</v>
      </c>
    </row>
    <row r="943" spans="1:7" x14ac:dyDescent="0.35">
      <c r="A943" s="37">
        <v>36341</v>
      </c>
      <c r="B943" s="38">
        <f t="shared" si="50"/>
        <v>5.64</v>
      </c>
      <c r="C943" s="38">
        <v>5.65</v>
      </c>
      <c r="D943" s="38">
        <v>5.64</v>
      </c>
      <c r="F943" s="42">
        <f t="shared" si="51"/>
        <v>-3.6340860717060532E-2</v>
      </c>
      <c r="G943" s="38">
        <f t="shared" si="52"/>
        <v>12372.181555686746</v>
      </c>
    </row>
    <row r="944" spans="1:7" x14ac:dyDescent="0.35">
      <c r="A944" s="37">
        <v>36372</v>
      </c>
      <c r="B944" s="38">
        <f t="shared" si="50"/>
        <v>5.91</v>
      </c>
      <c r="C944" s="38">
        <v>5.93</v>
      </c>
      <c r="D944" s="38">
        <v>5.91</v>
      </c>
      <c r="F944" s="42">
        <f t="shared" si="51"/>
        <v>-1.5344257165179991E-2</v>
      </c>
      <c r="G944" s="38">
        <f t="shared" si="52"/>
        <v>12182.339620201992</v>
      </c>
    </row>
    <row r="945" spans="1:7" x14ac:dyDescent="0.35">
      <c r="A945" s="37">
        <v>36403</v>
      </c>
      <c r="B945" s="38">
        <f t="shared" si="50"/>
        <v>5.88</v>
      </c>
      <c r="C945" s="38">
        <v>5.9</v>
      </c>
      <c r="D945" s="38">
        <v>5.88</v>
      </c>
      <c r="F945" s="42">
        <f t="shared" si="51"/>
        <v>7.15521555725289E-3</v>
      </c>
      <c r="G945" s="38">
        <f t="shared" si="52"/>
        <v>12269.506886176201</v>
      </c>
    </row>
    <row r="946" spans="1:7" x14ac:dyDescent="0.35">
      <c r="A946" s="37">
        <v>36433</v>
      </c>
      <c r="B946" s="38">
        <f t="shared" si="50"/>
        <v>6.16</v>
      </c>
      <c r="C946" s="38">
        <v>6.18</v>
      </c>
      <c r="D946" s="38">
        <v>6.16</v>
      </c>
      <c r="F946" s="42">
        <f t="shared" si="51"/>
        <v>-1.5649642339544148E-2</v>
      </c>
      <c r="G946" s="38">
        <f t="shared" si="52"/>
        <v>12077.49349172497</v>
      </c>
    </row>
    <row r="947" spans="1:7" x14ac:dyDescent="0.35">
      <c r="A947" s="37">
        <v>36464</v>
      </c>
      <c r="B947" s="38">
        <f t="shared" si="50"/>
        <v>6.18</v>
      </c>
      <c r="C947" s="38">
        <v>6.17</v>
      </c>
      <c r="D947" s="38">
        <v>6.18</v>
      </c>
      <c r="F947" s="42">
        <f t="shared" si="51"/>
        <v>3.6668437506871647E-3</v>
      </c>
      <c r="G947" s="38">
        <f t="shared" si="52"/>
        <v>12121.779773259068</v>
      </c>
    </row>
    <row r="948" spans="1:7" x14ac:dyDescent="0.35">
      <c r="A948" s="37">
        <v>36494</v>
      </c>
      <c r="B948" s="38">
        <f t="shared" si="50"/>
        <v>6.13</v>
      </c>
      <c r="C948" s="54">
        <v>6.13</v>
      </c>
      <c r="D948" s="38">
        <v>6.13</v>
      </c>
      <c r="F948" s="42">
        <f t="shared" si="51"/>
        <v>8.8246199896142696E-3</v>
      </c>
      <c r="G948" s="38">
        <f t="shared" si="52"/>
        <v>12228.749873355871</v>
      </c>
    </row>
    <row r="949" spans="1:7" x14ac:dyDescent="0.35">
      <c r="A949" s="37">
        <v>36525</v>
      </c>
      <c r="B949" s="38">
        <f t="shared" si="50"/>
        <v>6.15</v>
      </c>
      <c r="C949" s="54">
        <v>6.17</v>
      </c>
      <c r="D949" s="38">
        <v>6.15</v>
      </c>
      <c r="F949" s="42">
        <f t="shared" si="51"/>
        <v>3.6398300553748897E-3</v>
      </c>
      <c r="G949" s="38">
        <f t="shared" si="52"/>
        <v>12273.260444684573</v>
      </c>
    </row>
    <row r="950" spans="1:7" x14ac:dyDescent="0.35">
      <c r="A950" s="37">
        <v>36556</v>
      </c>
      <c r="B950" s="38">
        <f t="shared" si="50"/>
        <v>6.37</v>
      </c>
      <c r="C950" s="54">
        <v>6.39</v>
      </c>
      <c r="D950" s="38">
        <v>6.37</v>
      </c>
      <c r="F950" s="42">
        <f t="shared" si="51"/>
        <v>-1.0867127868418969E-2</v>
      </c>
      <c r="G950" s="38">
        <f t="shared" si="52"/>
        <v>12139.885354069776</v>
      </c>
    </row>
    <row r="951" spans="1:7" x14ac:dyDescent="0.35">
      <c r="A951" s="37">
        <v>36585</v>
      </c>
      <c r="B951" s="38">
        <f t="shared" si="50"/>
        <v>6.31</v>
      </c>
      <c r="C951" s="54">
        <v>6.34</v>
      </c>
      <c r="D951" s="38">
        <v>6.31</v>
      </c>
      <c r="F951" s="42">
        <f t="shared" si="51"/>
        <v>9.6817640357379237E-3</v>
      </c>
      <c r="G951" s="38">
        <f t="shared" si="52"/>
        <v>12257.42085948879</v>
      </c>
    </row>
    <row r="952" spans="1:7" x14ac:dyDescent="0.35">
      <c r="A952" s="37">
        <v>36616</v>
      </c>
      <c r="B952" s="38">
        <f t="shared" si="50"/>
        <v>6.11</v>
      </c>
      <c r="C952" s="54">
        <v>6.14</v>
      </c>
      <c r="D952" s="38">
        <v>6.11</v>
      </c>
      <c r="F952" s="42">
        <f t="shared" si="51"/>
        <v>1.9970278539370025E-2</v>
      </c>
      <c r="G952" s="38">
        <f t="shared" si="52"/>
        <v>12502.204968227066</v>
      </c>
    </row>
    <row r="953" spans="1:7" x14ac:dyDescent="0.35">
      <c r="A953" s="37">
        <v>36646</v>
      </c>
      <c r="B953" s="38">
        <f t="shared" si="50"/>
        <v>6.18</v>
      </c>
      <c r="C953" s="54">
        <v>6.22</v>
      </c>
      <c r="D953" s="38">
        <v>6.18</v>
      </c>
      <c r="F953" s="42">
        <f t="shared" si="51"/>
        <v>-4.1046872595145757E-5</v>
      </c>
      <c r="G953" s="38">
        <f t="shared" si="52"/>
        <v>12501.691791812578</v>
      </c>
    </row>
    <row r="954" spans="1:7" x14ac:dyDescent="0.35">
      <c r="A954" s="37">
        <v>36677</v>
      </c>
      <c r="B954" s="38">
        <f t="shared" si="50"/>
        <v>6.2</v>
      </c>
      <c r="C954" s="54">
        <v>6.19</v>
      </c>
      <c r="D954" s="38">
        <v>6.2</v>
      </c>
      <c r="F954" s="42">
        <f t="shared" si="51"/>
        <v>3.6848506307830663E-3</v>
      </c>
      <c r="G954" s="38">
        <f t="shared" si="52"/>
        <v>12547.758658697496</v>
      </c>
    </row>
    <row r="955" spans="1:7" x14ac:dyDescent="0.35">
      <c r="A955" s="37">
        <v>36707</v>
      </c>
      <c r="B955" s="38">
        <f t="shared" si="50"/>
        <v>6.16</v>
      </c>
      <c r="C955" s="54">
        <v>6.21</v>
      </c>
      <c r="D955" s="38">
        <v>6.16</v>
      </c>
      <c r="F955" s="42">
        <f t="shared" si="51"/>
        <v>8.10232985803018E-3</v>
      </c>
      <c r="G955" s="38">
        <f t="shared" si="52"/>
        <v>12649.424738329219</v>
      </c>
    </row>
    <row r="956" spans="1:7" x14ac:dyDescent="0.35">
      <c r="A956" s="37">
        <v>36738</v>
      </c>
      <c r="B956" s="38">
        <f t="shared" si="50"/>
        <v>6.17</v>
      </c>
      <c r="C956" s="54">
        <v>6.23</v>
      </c>
      <c r="D956" s="38">
        <v>6.17</v>
      </c>
      <c r="F956" s="42">
        <f t="shared" si="51"/>
        <v>4.3997531513172532E-3</v>
      </c>
      <c r="G956" s="38">
        <f t="shared" si="52"/>
        <v>12705.079084684034</v>
      </c>
    </row>
    <row r="957" spans="1:7" x14ac:dyDescent="0.35">
      <c r="A957" s="37">
        <v>36769</v>
      </c>
      <c r="B957" s="38">
        <f t="shared" ref="B957:B1020" si="53">D957</f>
        <v>6.29</v>
      </c>
      <c r="C957" s="54">
        <v>6.35</v>
      </c>
      <c r="D957" s="38">
        <v>6.29</v>
      </c>
      <c r="F957" s="42">
        <f t="shared" si="51"/>
        <v>-3.6131769415382207E-3</v>
      </c>
      <c r="G957" s="38">
        <f t="shared" si="52"/>
        <v>12659.173385894834</v>
      </c>
    </row>
    <row r="958" spans="1:7" x14ac:dyDescent="0.35">
      <c r="A958" s="37">
        <v>36799</v>
      </c>
      <c r="B958" s="38">
        <f t="shared" si="53"/>
        <v>6.3</v>
      </c>
      <c r="C958" s="54">
        <v>6.34</v>
      </c>
      <c r="D958" s="38">
        <v>6.3</v>
      </c>
      <c r="F958" s="42">
        <f t="shared" si="51"/>
        <v>4.5124290691851091E-3</v>
      </c>
      <c r="G958" s="38">
        <f t="shared" si="52"/>
        <v>12716.2970078732</v>
      </c>
    </row>
    <row r="959" spans="1:7" x14ac:dyDescent="0.35">
      <c r="A959" s="37">
        <v>36830</v>
      </c>
      <c r="B959" s="38">
        <f t="shared" si="53"/>
        <v>6.36</v>
      </c>
      <c r="C959" s="54">
        <v>6.39</v>
      </c>
      <c r="D959" s="38">
        <v>6.36</v>
      </c>
      <c r="F959" s="42">
        <f t="shared" si="51"/>
        <v>8.8652369668487142E-4</v>
      </c>
      <c r="G959" s="38">
        <f t="shared" si="52"/>
        <v>12727.570306504762</v>
      </c>
    </row>
    <row r="960" spans="1:7" x14ac:dyDescent="0.35">
      <c r="A960" s="37">
        <v>36860</v>
      </c>
      <c r="B960" s="38">
        <f t="shared" si="53"/>
        <v>6.08</v>
      </c>
      <c r="C960" s="54">
        <v>6.1</v>
      </c>
      <c r="D960" s="38">
        <v>6.08</v>
      </c>
      <c r="F960" s="42">
        <f t="shared" si="51"/>
        <v>2.5925047828019215E-2</v>
      </c>
      <c r="G960" s="38">
        <f t="shared" si="52"/>
        <v>13057.533175435376</v>
      </c>
    </row>
    <row r="961" spans="1:7" x14ac:dyDescent="0.35">
      <c r="A961" s="37">
        <v>36891</v>
      </c>
      <c r="B961" s="38">
        <f t="shared" si="53"/>
        <v>5.97</v>
      </c>
      <c r="C961" s="54">
        <v>6.01</v>
      </c>
      <c r="D961" s="38">
        <v>5.97</v>
      </c>
      <c r="F961" s="42">
        <f t="shared" si="51"/>
        <v>1.3210357341690519E-2</v>
      </c>
      <c r="G961" s="38">
        <f t="shared" si="52"/>
        <v>13230.027854683858</v>
      </c>
    </row>
    <row r="962" spans="1:7" x14ac:dyDescent="0.35">
      <c r="A962" s="37">
        <v>36922</v>
      </c>
      <c r="B962" s="38">
        <f t="shared" si="53"/>
        <v>5.93</v>
      </c>
      <c r="C962" s="54">
        <v>5.97</v>
      </c>
      <c r="D962" s="38">
        <v>5.93</v>
      </c>
      <c r="F962" s="42">
        <f t="shared" si="51"/>
        <v>7.941790070686898E-3</v>
      </c>
      <c r="G962" s="38">
        <f t="shared" si="52"/>
        <v>13335.097958535096</v>
      </c>
    </row>
    <row r="963" spans="1:7" x14ac:dyDescent="0.35">
      <c r="A963" s="37">
        <v>36950</v>
      </c>
      <c r="B963" s="38">
        <f t="shared" si="53"/>
        <v>5.95</v>
      </c>
      <c r="C963" s="54">
        <v>5.98</v>
      </c>
      <c r="D963" s="38">
        <v>5.95</v>
      </c>
      <c r="F963" s="42">
        <f t="shared" ref="F963:F1026" si="54">B962/1200+((B962/B963)*(1-(1+B963/200)^(-2*(10-(1/12))))+(1+B963/200)^(-2*(10-(1/12)))-1)</f>
        <v>3.4596345497324597E-3</v>
      </c>
      <c r="G963" s="38">
        <f t="shared" ref="G963:G1026" si="55">G962*(1+F963)</f>
        <v>13381.23252415651</v>
      </c>
    </row>
    <row r="964" spans="1:7" x14ac:dyDescent="0.35">
      <c r="A964" s="37">
        <v>36981</v>
      </c>
      <c r="B964" s="38">
        <f t="shared" si="53"/>
        <v>6.06</v>
      </c>
      <c r="C964" s="54">
        <v>6.1</v>
      </c>
      <c r="D964" s="38">
        <v>6.06</v>
      </c>
      <c r="F964" s="42">
        <f t="shared" si="54"/>
        <v>-3.1517948285227446E-3</v>
      </c>
      <c r="G964" s="38">
        <f t="shared" si="55"/>
        <v>13339.057624687613</v>
      </c>
    </row>
    <row r="965" spans="1:7" x14ac:dyDescent="0.35">
      <c r="A965" s="37">
        <v>37011</v>
      </c>
      <c r="B965" s="38">
        <f t="shared" si="53"/>
        <v>6.35</v>
      </c>
      <c r="C965" s="54">
        <v>6.4</v>
      </c>
      <c r="D965" s="38">
        <v>6.35</v>
      </c>
      <c r="F965" s="42">
        <f t="shared" si="54"/>
        <v>-1.6049745171607066E-2</v>
      </c>
      <c r="G965" s="38">
        <f t="shared" si="55"/>
        <v>13124.969148981994</v>
      </c>
    </row>
    <row r="966" spans="1:7" x14ac:dyDescent="0.35">
      <c r="A966" s="37">
        <v>37042</v>
      </c>
      <c r="B966" s="38">
        <f t="shared" si="53"/>
        <v>6.73</v>
      </c>
      <c r="C966" s="54">
        <v>6.71</v>
      </c>
      <c r="D966" s="38">
        <v>6.73</v>
      </c>
      <c r="F966" s="42">
        <f t="shared" si="54"/>
        <v>-2.1883644451786283E-2</v>
      </c>
      <c r="G966" s="38">
        <f t="shared" si="55"/>
        <v>12837.746990685009</v>
      </c>
    </row>
    <row r="967" spans="1:7" x14ac:dyDescent="0.35">
      <c r="A967" s="37">
        <v>37072</v>
      </c>
      <c r="B967" s="38">
        <f t="shared" si="53"/>
        <v>6.67</v>
      </c>
      <c r="C967" s="54">
        <v>6.69</v>
      </c>
      <c r="D967" s="38">
        <v>6.67</v>
      </c>
      <c r="F967" s="42">
        <f t="shared" si="54"/>
        <v>9.9108295301141361E-3</v>
      </c>
      <c r="G967" s="38">
        <f t="shared" si="55"/>
        <v>12964.979712660426</v>
      </c>
    </row>
    <row r="968" spans="1:7" x14ac:dyDescent="0.35">
      <c r="A968" s="37">
        <v>37103</v>
      </c>
      <c r="B968" s="38">
        <f t="shared" si="53"/>
        <v>6.53</v>
      </c>
      <c r="C968" s="54">
        <v>6.55</v>
      </c>
      <c r="D968" s="38">
        <v>6.53</v>
      </c>
      <c r="F968" s="42">
        <f t="shared" si="54"/>
        <v>1.5661385067253564E-2</v>
      </c>
      <c r="G968" s="38">
        <f t="shared" si="55"/>
        <v>13168.029252329532</v>
      </c>
    </row>
    <row r="969" spans="1:7" x14ac:dyDescent="0.35">
      <c r="A969" s="37">
        <v>37134</v>
      </c>
      <c r="B969" s="38">
        <f t="shared" si="53"/>
        <v>6.42</v>
      </c>
      <c r="C969" s="54">
        <v>6.42</v>
      </c>
      <c r="D969" s="38">
        <v>6.42</v>
      </c>
      <c r="F969" s="42">
        <f t="shared" si="54"/>
        <v>1.3419554006050317E-2</v>
      </c>
      <c r="G969" s="38">
        <f t="shared" si="55"/>
        <v>13344.738332034418</v>
      </c>
    </row>
    <row r="970" spans="1:7" x14ac:dyDescent="0.35">
      <c r="A970" s="37">
        <v>37164</v>
      </c>
      <c r="B970" s="38">
        <f t="shared" si="53"/>
        <v>6.29</v>
      </c>
      <c r="C970" s="54">
        <v>6.28</v>
      </c>
      <c r="D970" s="38">
        <v>6.29</v>
      </c>
      <c r="F970" s="42">
        <f t="shared" si="54"/>
        <v>1.4834413908888545E-2</v>
      </c>
      <c r="G970" s="38">
        <f t="shared" si="55"/>
        <v>13542.699703957627</v>
      </c>
    </row>
    <row r="971" spans="1:7" x14ac:dyDescent="0.35">
      <c r="A971" s="37">
        <v>37195</v>
      </c>
      <c r="B971" s="38">
        <f t="shared" si="53"/>
        <v>5.86</v>
      </c>
      <c r="C971" s="54">
        <v>5.86</v>
      </c>
      <c r="D971" s="38">
        <v>5.86</v>
      </c>
      <c r="F971" s="42">
        <f t="shared" si="54"/>
        <v>3.7237530857846389E-2</v>
      </c>
      <c r="G971" s="38">
        <f t="shared" si="55"/>
        <v>14046.996402082295</v>
      </c>
    </row>
    <row r="972" spans="1:7" x14ac:dyDescent="0.35">
      <c r="A972" s="37">
        <v>37225</v>
      </c>
      <c r="B972" s="38">
        <f t="shared" si="53"/>
        <v>5.93</v>
      </c>
      <c r="C972" s="54">
        <v>5.92</v>
      </c>
      <c r="D972" s="38">
        <v>5.93</v>
      </c>
      <c r="F972" s="42">
        <f t="shared" si="54"/>
        <v>-3.0854929036851567E-4</v>
      </c>
      <c r="G972" s="38">
        <f t="shared" si="55"/>
        <v>14042.662211310624</v>
      </c>
    </row>
    <row r="973" spans="1:7" x14ac:dyDescent="0.35">
      <c r="A973" s="37">
        <v>37256</v>
      </c>
      <c r="B973" s="38">
        <f t="shared" si="53"/>
        <v>6.32</v>
      </c>
      <c r="C973" s="54">
        <v>6.3</v>
      </c>
      <c r="D973" s="38">
        <v>6.32</v>
      </c>
      <c r="F973" s="42">
        <f t="shared" si="54"/>
        <v>-2.3472674844558016E-2</v>
      </c>
      <c r="G973" s="38">
        <f t="shared" si="55"/>
        <v>13713.043367272567</v>
      </c>
    </row>
    <row r="974" spans="1:7" x14ac:dyDescent="0.35">
      <c r="A974" s="37">
        <v>37287</v>
      </c>
      <c r="B974" s="38">
        <f t="shared" si="53"/>
        <v>6.31</v>
      </c>
      <c r="C974" s="54">
        <v>6.32</v>
      </c>
      <c r="D974" s="38">
        <v>6.31</v>
      </c>
      <c r="F974" s="42">
        <f t="shared" si="54"/>
        <v>5.9955717837342467E-3</v>
      </c>
      <c r="G974" s="38">
        <f t="shared" si="55"/>
        <v>13795.260903154511</v>
      </c>
    </row>
    <row r="975" spans="1:7" x14ac:dyDescent="0.35">
      <c r="A975" s="37">
        <v>37315</v>
      </c>
      <c r="B975" s="38">
        <f t="shared" si="53"/>
        <v>6.42</v>
      </c>
      <c r="C975" s="54">
        <v>6.43</v>
      </c>
      <c r="D975" s="38">
        <v>6.42</v>
      </c>
      <c r="F975" s="42">
        <f t="shared" si="54"/>
        <v>-2.7195540060503164E-3</v>
      </c>
      <c r="G975" s="38">
        <f t="shared" si="55"/>
        <v>13757.743946100829</v>
      </c>
    </row>
    <row r="976" spans="1:7" x14ac:dyDescent="0.35">
      <c r="A976" s="37">
        <v>37346</v>
      </c>
      <c r="B976" s="38">
        <f t="shared" si="53"/>
        <v>6.67</v>
      </c>
      <c r="C976" s="54">
        <v>6.66</v>
      </c>
      <c r="D976" s="38">
        <v>6.67</v>
      </c>
      <c r="F976" s="42">
        <f t="shared" si="54"/>
        <v>-1.2577067486586345E-2</v>
      </c>
      <c r="G976" s="38">
        <f t="shared" si="55"/>
        <v>13584.711872027543</v>
      </c>
    </row>
    <row r="977" spans="1:7" x14ac:dyDescent="0.35">
      <c r="A977" s="37">
        <v>37376</v>
      </c>
      <c r="B977" s="38">
        <f t="shared" si="53"/>
        <v>6.69</v>
      </c>
      <c r="C977" s="54">
        <v>6.71</v>
      </c>
      <c r="D977" s="38">
        <v>6.69</v>
      </c>
      <c r="F977" s="42">
        <f t="shared" si="54"/>
        <v>4.1254649496316204E-3</v>
      </c>
      <c r="G977" s="38">
        <f t="shared" si="55"/>
        <v>13640.755124706437</v>
      </c>
    </row>
    <row r="978" spans="1:7" x14ac:dyDescent="0.35">
      <c r="A978" s="37">
        <v>37407</v>
      </c>
      <c r="B978" s="38">
        <f t="shared" si="53"/>
        <v>6.84</v>
      </c>
      <c r="C978" s="54">
        <v>6.99</v>
      </c>
      <c r="D978" s="38">
        <v>6.84</v>
      </c>
      <c r="F978" s="42">
        <f t="shared" si="54"/>
        <v>-5.0989672879290203E-3</v>
      </c>
      <c r="G978" s="38">
        <f t="shared" si="55"/>
        <v>13571.201360542907</v>
      </c>
    </row>
    <row r="979" spans="1:7" x14ac:dyDescent="0.35">
      <c r="A979" s="37">
        <v>37437</v>
      </c>
      <c r="B979" s="38">
        <f t="shared" si="53"/>
        <v>6.61</v>
      </c>
      <c r="C979" s="54">
        <v>6.61</v>
      </c>
      <c r="D979" s="38">
        <v>6.61</v>
      </c>
      <c r="F979" s="42">
        <f t="shared" si="54"/>
        <v>2.2237768619382831E-2</v>
      </c>
      <c r="G979" s="38">
        <f t="shared" si="55"/>
        <v>13872.994596285715</v>
      </c>
    </row>
    <row r="980" spans="1:7" x14ac:dyDescent="0.35">
      <c r="A980" s="37">
        <v>37468</v>
      </c>
      <c r="B980" s="38">
        <f t="shared" si="53"/>
        <v>6.43</v>
      </c>
      <c r="C980" s="54">
        <v>6.47</v>
      </c>
      <c r="D980" s="38">
        <v>6.43</v>
      </c>
      <c r="F980" s="42">
        <f t="shared" si="54"/>
        <v>1.8557121294558662E-2</v>
      </c>
      <c r="G980" s="38">
        <f t="shared" si="55"/>
        <v>14130.437439727744</v>
      </c>
    </row>
    <row r="981" spans="1:7" x14ac:dyDescent="0.35">
      <c r="A981" s="37">
        <v>37499</v>
      </c>
      <c r="B981" s="38">
        <f t="shared" si="53"/>
        <v>6.18</v>
      </c>
      <c r="C981" s="54">
        <v>6.21</v>
      </c>
      <c r="D981" s="38">
        <v>6.18</v>
      </c>
      <c r="F981" s="42">
        <f t="shared" si="54"/>
        <v>2.3689453116411553E-2</v>
      </c>
      <c r="G981" s="38">
        <f t="shared" si="55"/>
        <v>14465.179774970562</v>
      </c>
    </row>
    <row r="982" spans="1:7" x14ac:dyDescent="0.35">
      <c r="A982" s="37">
        <v>37529</v>
      </c>
      <c r="B982" s="38">
        <f t="shared" si="53"/>
        <v>5.98</v>
      </c>
      <c r="C982" s="54">
        <v>5.99</v>
      </c>
      <c r="D982" s="38">
        <v>5.98</v>
      </c>
      <c r="F982" s="42">
        <f t="shared" si="54"/>
        <v>1.9949911758288433E-2</v>
      </c>
      <c r="G982" s="38">
        <f t="shared" si="55"/>
        <v>14753.758835049002</v>
      </c>
    </row>
    <row r="983" spans="1:7" x14ac:dyDescent="0.35">
      <c r="A983" s="37">
        <v>37560</v>
      </c>
      <c r="B983" s="38">
        <f t="shared" si="53"/>
        <v>6.19</v>
      </c>
      <c r="C983" s="54">
        <v>6.19</v>
      </c>
      <c r="D983" s="38">
        <v>6.19</v>
      </c>
      <c r="F983" s="42">
        <f t="shared" si="54"/>
        <v>-1.0407768803867519E-2</v>
      </c>
      <c r="G983" s="38">
        <f t="shared" si="55"/>
        <v>14600.205124105794</v>
      </c>
    </row>
    <row r="984" spans="1:7" x14ac:dyDescent="0.35">
      <c r="A984" s="37">
        <v>37590</v>
      </c>
      <c r="B984" s="38">
        <f t="shared" si="53"/>
        <v>6.13</v>
      </c>
      <c r="C984" s="54">
        <v>6.12</v>
      </c>
      <c r="D984" s="38">
        <v>6.13</v>
      </c>
      <c r="F984" s="42">
        <f t="shared" si="54"/>
        <v>9.5678773208704576E-3</v>
      </c>
      <c r="G984" s="38">
        <f t="shared" si="55"/>
        <v>14739.898095592784</v>
      </c>
    </row>
    <row r="985" spans="1:7" x14ac:dyDescent="0.35">
      <c r="A985" s="37">
        <v>37621</v>
      </c>
      <c r="B985" s="38">
        <f t="shared" si="53"/>
        <v>5.8</v>
      </c>
      <c r="C985" s="54">
        <v>5.76</v>
      </c>
      <c r="D985" s="38">
        <v>5.8</v>
      </c>
      <c r="F985" s="42">
        <f t="shared" si="54"/>
        <v>2.9731265130228897E-2</v>
      </c>
      <c r="G985" s="38">
        <f t="shared" si="55"/>
        <v>15178.133913865408</v>
      </c>
    </row>
    <row r="986" spans="1:7" x14ac:dyDescent="0.35">
      <c r="A986" s="37">
        <v>37652</v>
      </c>
      <c r="B986" s="38">
        <f t="shared" si="53"/>
        <v>5.48</v>
      </c>
      <c r="C986" s="54">
        <v>5.44</v>
      </c>
      <c r="D986" s="38">
        <v>5.48</v>
      </c>
      <c r="F986" s="42">
        <f t="shared" si="54"/>
        <v>2.9066162742134118E-2</v>
      </c>
      <c r="G986" s="38">
        <f t="shared" si="55"/>
        <v>15619.304024327723</v>
      </c>
    </row>
    <row r="987" spans="1:7" x14ac:dyDescent="0.35">
      <c r="A987" s="37">
        <v>37680</v>
      </c>
      <c r="B987" s="38">
        <f t="shared" si="53"/>
        <v>5.23</v>
      </c>
      <c r="C987" s="54">
        <v>5.19</v>
      </c>
      <c r="D987" s="38">
        <v>5.23</v>
      </c>
      <c r="F987" s="42">
        <f t="shared" si="54"/>
        <v>2.3720110923379171E-2</v>
      </c>
      <c r="G987" s="38">
        <f t="shared" si="55"/>
        <v>15989.795648330759</v>
      </c>
    </row>
    <row r="988" spans="1:7" x14ac:dyDescent="0.35">
      <c r="A988" s="37">
        <v>37711</v>
      </c>
      <c r="B988" s="38">
        <f t="shared" si="53"/>
        <v>5.27</v>
      </c>
      <c r="C988" s="54">
        <v>5.26</v>
      </c>
      <c r="D988" s="38">
        <v>5.27</v>
      </c>
      <c r="F988" s="42">
        <f t="shared" si="54"/>
        <v>1.2994943302760773E-3</v>
      </c>
      <c r="G988" s="38">
        <f t="shared" si="55"/>
        <v>16010.574297118037</v>
      </c>
    </row>
    <row r="989" spans="1:7" x14ac:dyDescent="0.35">
      <c r="A989" s="37">
        <v>37741</v>
      </c>
      <c r="B989" s="38">
        <f t="shared" si="53"/>
        <v>5.28</v>
      </c>
      <c r="C989" s="54">
        <v>5.25</v>
      </c>
      <c r="D989" s="38">
        <v>5.28</v>
      </c>
      <c r="F989" s="42">
        <f t="shared" si="54"/>
        <v>3.6273133149334726E-3</v>
      </c>
      <c r="G989" s="38">
        <f t="shared" si="55"/>
        <v>16068.649666445703</v>
      </c>
    </row>
    <row r="990" spans="1:7" x14ac:dyDescent="0.35">
      <c r="A990" s="37">
        <v>37772</v>
      </c>
      <c r="B990" s="38">
        <f t="shared" si="53"/>
        <v>4.6900000000000004</v>
      </c>
      <c r="C990" s="54">
        <v>4.6399999999999997</v>
      </c>
      <c r="D990" s="38">
        <v>4.6900000000000004</v>
      </c>
      <c r="F990" s="42">
        <f t="shared" si="54"/>
        <v>5.0762299266080599E-2</v>
      </c>
      <c r="G990" s="38">
        <f t="shared" si="55"/>
        <v>16884.331269615624</v>
      </c>
    </row>
    <row r="991" spans="1:7" x14ac:dyDescent="0.35">
      <c r="A991" s="37">
        <v>37802</v>
      </c>
      <c r="B991" s="38">
        <f t="shared" si="53"/>
        <v>4.68</v>
      </c>
      <c r="C991" s="54">
        <v>4.62</v>
      </c>
      <c r="D991" s="38">
        <v>4.68</v>
      </c>
      <c r="F991" s="42">
        <f t="shared" si="54"/>
        <v>4.6945060440325851E-3</v>
      </c>
      <c r="G991" s="38">
        <f t="shared" si="55"/>
        <v>16963.594864810286</v>
      </c>
    </row>
    <row r="992" spans="1:7" x14ac:dyDescent="0.35">
      <c r="A992" s="37">
        <v>37833</v>
      </c>
      <c r="B992" s="38">
        <f t="shared" si="53"/>
        <v>5.0199999999999996</v>
      </c>
      <c r="C992" s="54">
        <v>4.95</v>
      </c>
      <c r="D992" s="38">
        <v>5.0199999999999996</v>
      </c>
      <c r="F992" s="42">
        <f t="shared" si="54"/>
        <v>-2.2405763860300146E-2</v>
      </c>
      <c r="G992" s="38">
        <f t="shared" si="55"/>
        <v>16583.512564047545</v>
      </c>
    </row>
    <row r="993" spans="1:7" x14ac:dyDescent="0.35">
      <c r="A993" s="37">
        <v>37864</v>
      </c>
      <c r="B993" s="38">
        <f t="shared" si="53"/>
        <v>4.99</v>
      </c>
      <c r="C993" s="54">
        <v>4.93</v>
      </c>
      <c r="D993" s="38">
        <v>4.99</v>
      </c>
      <c r="F993" s="42">
        <f t="shared" si="54"/>
        <v>6.5076972035348511E-3</v>
      </c>
      <c r="G993" s="38">
        <f t="shared" si="55"/>
        <v>16691.433042385383</v>
      </c>
    </row>
    <row r="994" spans="1:7" x14ac:dyDescent="0.35">
      <c r="A994" s="37">
        <v>37894</v>
      </c>
      <c r="B994" s="38">
        <f t="shared" si="53"/>
        <v>4.72</v>
      </c>
      <c r="C994" s="54">
        <v>4.66</v>
      </c>
      <c r="D994" s="38">
        <v>4.72</v>
      </c>
      <c r="F994" s="42">
        <f t="shared" si="54"/>
        <v>2.53449665779691E-2</v>
      </c>
      <c r="G994" s="38">
        <f t="shared" si="55"/>
        <v>17114.476854983048</v>
      </c>
    </row>
    <row r="995" spans="1:7" x14ac:dyDescent="0.35">
      <c r="A995" s="37">
        <v>37925</v>
      </c>
      <c r="B995" s="38">
        <f t="shared" si="53"/>
        <v>4.92</v>
      </c>
      <c r="C995" s="54">
        <v>4.91</v>
      </c>
      <c r="D995" s="38">
        <v>4.92</v>
      </c>
      <c r="F995" s="42">
        <f t="shared" si="54"/>
        <v>-1.1613420314451461E-2</v>
      </c>
      <c r="G995" s="38">
        <f t="shared" si="55"/>
        <v>16915.719241804178</v>
      </c>
    </row>
    <row r="996" spans="1:7" x14ac:dyDescent="0.35">
      <c r="A996" s="37">
        <v>37955</v>
      </c>
      <c r="B996" s="38">
        <f t="shared" si="53"/>
        <v>4.96</v>
      </c>
      <c r="C996" s="54">
        <v>4.91</v>
      </c>
      <c r="D996" s="38">
        <v>4.96</v>
      </c>
      <c r="F996" s="42">
        <f t="shared" si="54"/>
        <v>9.9648317634760345E-4</v>
      </c>
      <c r="G996" s="38">
        <f t="shared" si="55"/>
        <v>16932.575471444456</v>
      </c>
    </row>
    <row r="997" spans="1:7" x14ac:dyDescent="0.35">
      <c r="A997" s="37">
        <v>37986</v>
      </c>
      <c r="B997" s="38">
        <f t="shared" si="53"/>
        <v>4.6100000000000003</v>
      </c>
      <c r="C997" s="54">
        <v>4.5199999999999996</v>
      </c>
      <c r="D997" s="38">
        <v>4.6100000000000003</v>
      </c>
      <c r="F997" s="42">
        <f t="shared" si="54"/>
        <v>3.1740529522313446E-2</v>
      </c>
      <c r="G997" s="38">
        <f t="shared" si="55"/>
        <v>17470.024383084638</v>
      </c>
    </row>
    <row r="998" spans="1:7" x14ac:dyDescent="0.35">
      <c r="A998" s="37">
        <v>38017</v>
      </c>
      <c r="B998" s="38">
        <f t="shared" si="53"/>
        <v>4.53</v>
      </c>
      <c r="C998" s="54">
        <v>4.4400000000000004</v>
      </c>
      <c r="D998" s="38">
        <v>4.53</v>
      </c>
      <c r="F998" s="42">
        <f t="shared" si="54"/>
        <v>1.0175816583527654E-2</v>
      </c>
      <c r="G998" s="38">
        <f t="shared" si="55"/>
        <v>17647.796146916666</v>
      </c>
    </row>
    <row r="999" spans="1:7" x14ac:dyDescent="0.35">
      <c r="A999" s="37">
        <v>38046</v>
      </c>
      <c r="B999" s="38">
        <f t="shared" si="53"/>
        <v>4.03</v>
      </c>
      <c r="C999" s="54">
        <v>3.93</v>
      </c>
      <c r="D999" s="38">
        <v>4.03</v>
      </c>
      <c r="F999" s="42">
        <f t="shared" si="54"/>
        <v>4.4317209172927724E-2</v>
      </c>
      <c r="G999" s="38">
        <f t="shared" si="55"/>
        <v>18429.897220200761</v>
      </c>
    </row>
    <row r="1000" spans="1:7" x14ac:dyDescent="0.35">
      <c r="A1000" s="37">
        <v>38077</v>
      </c>
      <c r="B1000" s="38">
        <f t="shared" si="53"/>
        <v>4.2699999999999996</v>
      </c>
      <c r="C1000" s="54">
        <v>4.17</v>
      </c>
      <c r="D1000" s="38">
        <v>4.2699999999999996</v>
      </c>
      <c r="F1000" s="42">
        <f t="shared" si="54"/>
        <v>-1.5880211453650723E-2</v>
      </c>
      <c r="G1000" s="38">
        <f t="shared" si="55"/>
        <v>18137.226555274923</v>
      </c>
    </row>
    <row r="1001" spans="1:7" x14ac:dyDescent="0.35">
      <c r="A1001" s="37">
        <v>38107</v>
      </c>
      <c r="B1001" s="38">
        <f t="shared" si="53"/>
        <v>4.9000000000000004</v>
      </c>
      <c r="C1001" s="54">
        <v>4.8099999999999996</v>
      </c>
      <c r="D1001" s="38">
        <v>4.9000000000000004</v>
      </c>
      <c r="F1001" s="42">
        <f t="shared" si="54"/>
        <v>-4.5459976790590328E-2</v>
      </c>
      <c r="G1001" s="38">
        <f t="shared" si="55"/>
        <v>17312.708657026447</v>
      </c>
    </row>
    <row r="1002" spans="1:7" x14ac:dyDescent="0.35">
      <c r="A1002" s="37">
        <v>38138</v>
      </c>
      <c r="B1002" s="38">
        <f t="shared" si="53"/>
        <v>4.7699999999999996</v>
      </c>
      <c r="C1002" s="54">
        <v>4.67</v>
      </c>
      <c r="D1002" s="38">
        <v>4.7699999999999996</v>
      </c>
      <c r="F1002" s="42">
        <f t="shared" si="54"/>
        <v>1.4260286853258981E-2</v>
      </c>
      <c r="G1002" s="38">
        <f t="shared" si="55"/>
        <v>17559.592848682547</v>
      </c>
    </row>
    <row r="1003" spans="1:7" x14ac:dyDescent="0.35">
      <c r="A1003" s="37">
        <v>38168</v>
      </c>
      <c r="B1003" s="38">
        <f t="shared" si="53"/>
        <v>4.58</v>
      </c>
      <c r="C1003" s="54">
        <v>4.51</v>
      </c>
      <c r="D1003" s="38">
        <v>4.58</v>
      </c>
      <c r="F1003" s="42">
        <f t="shared" si="54"/>
        <v>1.8983043025259487E-2</v>
      </c>
      <c r="G1003" s="38">
        <f t="shared" si="55"/>
        <v>17892.927355235126</v>
      </c>
    </row>
    <row r="1004" spans="1:7" x14ac:dyDescent="0.35">
      <c r="A1004" s="37">
        <v>38199</v>
      </c>
      <c r="B1004" s="38">
        <f t="shared" si="53"/>
        <v>4.41</v>
      </c>
      <c r="C1004" s="54">
        <v>4.32</v>
      </c>
      <c r="D1004" s="38">
        <v>4.41</v>
      </c>
      <c r="F1004" s="42">
        <f t="shared" si="54"/>
        <v>1.7353549021602219E-2</v>
      </c>
      <c r="G1004" s="38">
        <f t="shared" si="55"/>
        <v>18203.433147234166</v>
      </c>
    </row>
    <row r="1005" spans="1:7" x14ac:dyDescent="0.35">
      <c r="A1005" s="37">
        <v>38230</v>
      </c>
      <c r="B1005" s="38">
        <f t="shared" si="53"/>
        <v>4.26</v>
      </c>
      <c r="C1005" s="54">
        <v>4.16</v>
      </c>
      <c r="D1005" s="38">
        <v>4.26</v>
      </c>
      <c r="F1005" s="42">
        <f t="shared" si="54"/>
        <v>1.5704818699118789E-2</v>
      </c>
      <c r="G1005" s="38">
        <f t="shared" si="55"/>
        <v>18489.314764513008</v>
      </c>
    </row>
    <row r="1006" spans="1:7" x14ac:dyDescent="0.35">
      <c r="A1006" s="37">
        <v>38260</v>
      </c>
      <c r="B1006" s="38">
        <f t="shared" si="53"/>
        <v>4.2699999999999996</v>
      </c>
      <c r="C1006" s="54">
        <v>4.17</v>
      </c>
      <c r="D1006" s="38">
        <v>4.2699999999999996</v>
      </c>
      <c r="F1006" s="42">
        <f t="shared" si="54"/>
        <v>2.7483939672089974E-3</v>
      </c>
      <c r="G1006" s="38">
        <f t="shared" si="55"/>
        <v>18540.130685669625</v>
      </c>
    </row>
    <row r="1007" spans="1:7" x14ac:dyDescent="0.35">
      <c r="A1007" s="37">
        <v>38291</v>
      </c>
      <c r="B1007" s="38">
        <f t="shared" si="53"/>
        <v>4.1100000000000003</v>
      </c>
      <c r="C1007" s="54">
        <v>4.01</v>
      </c>
      <c r="D1007" s="38">
        <v>4.1100000000000003</v>
      </c>
      <c r="F1007" s="42">
        <f t="shared" si="54"/>
        <v>1.6482298105413132E-2</v>
      </c>
      <c r="G1007" s="38">
        <f t="shared" si="55"/>
        <v>18845.714646544147</v>
      </c>
    </row>
    <row r="1008" spans="1:7" x14ac:dyDescent="0.35">
      <c r="A1008" s="37">
        <v>38321</v>
      </c>
      <c r="B1008" s="38">
        <f t="shared" si="53"/>
        <v>3.99</v>
      </c>
      <c r="C1008" s="54">
        <v>3.86</v>
      </c>
      <c r="D1008" s="38">
        <v>3.99</v>
      </c>
      <c r="F1008" s="42">
        <f t="shared" si="54"/>
        <v>1.3173785609199563E-2</v>
      </c>
      <c r="G1008" s="38">
        <f t="shared" si="55"/>
        <v>19093.984050949872</v>
      </c>
    </row>
    <row r="1009" spans="1:7" x14ac:dyDescent="0.35">
      <c r="A1009" s="37">
        <v>38352</v>
      </c>
      <c r="B1009" s="38">
        <f t="shared" si="53"/>
        <v>4</v>
      </c>
      <c r="C1009" s="54">
        <v>3.89</v>
      </c>
      <c r="D1009" s="38">
        <v>4</v>
      </c>
      <c r="F1009" s="42">
        <f t="shared" si="54"/>
        <v>2.5129902563174379E-3</v>
      </c>
      <c r="G1009" s="38">
        <f t="shared" si="55"/>
        <v>19141.967046824189</v>
      </c>
    </row>
    <row r="1010" spans="1:7" x14ac:dyDescent="0.35">
      <c r="A1010" s="37">
        <v>38383</v>
      </c>
      <c r="B1010" s="38">
        <f t="shared" si="53"/>
        <v>3.79</v>
      </c>
      <c r="C1010" s="54">
        <v>3.69</v>
      </c>
      <c r="D1010" s="38">
        <v>3.79</v>
      </c>
      <c r="F1010" s="42">
        <f t="shared" si="54"/>
        <v>2.0558304067458767E-2</v>
      </c>
      <c r="G1010" s="38">
        <f t="shared" si="55"/>
        <v>19535.493425822078</v>
      </c>
    </row>
    <row r="1011" spans="1:7" x14ac:dyDescent="0.35">
      <c r="A1011" s="37">
        <v>38411</v>
      </c>
      <c r="B1011" s="38">
        <f t="shared" si="53"/>
        <v>3.9</v>
      </c>
      <c r="C1011" s="54">
        <v>3.83</v>
      </c>
      <c r="D1011" s="38">
        <v>3.9</v>
      </c>
      <c r="F1011" s="42">
        <f t="shared" si="54"/>
        <v>-5.8167035115003615E-3</v>
      </c>
      <c r="G1011" s="38">
        <f t="shared" si="55"/>
        <v>19421.861252613209</v>
      </c>
    </row>
    <row r="1012" spans="1:7" x14ac:dyDescent="0.35">
      <c r="A1012" s="37">
        <v>38442</v>
      </c>
      <c r="B1012" s="38">
        <f t="shared" si="53"/>
        <v>4.0199999999999996</v>
      </c>
      <c r="C1012" s="54">
        <v>3.94</v>
      </c>
      <c r="D1012" s="38">
        <v>4.0199999999999996</v>
      </c>
      <c r="F1012" s="42">
        <f t="shared" si="54"/>
        <v>-6.4847892229949779E-3</v>
      </c>
      <c r="G1012" s="38">
        <f t="shared" si="55"/>
        <v>19295.914576071758</v>
      </c>
    </row>
    <row r="1013" spans="1:7" x14ac:dyDescent="0.35">
      <c r="A1013" s="37">
        <v>38472</v>
      </c>
      <c r="B1013" s="38">
        <f t="shared" si="53"/>
        <v>3.78</v>
      </c>
      <c r="C1013" s="54">
        <v>3.7</v>
      </c>
      <c r="D1013" s="38">
        <v>3.78</v>
      </c>
      <c r="F1013" s="42">
        <f t="shared" si="54"/>
        <v>2.3045154843947459E-2</v>
      </c>
      <c r="G1013" s="38">
        <f t="shared" si="55"/>
        <v>19740.591915332912</v>
      </c>
    </row>
    <row r="1014" spans="1:7" x14ac:dyDescent="0.35">
      <c r="A1014" s="37">
        <v>38503</v>
      </c>
      <c r="B1014" s="38">
        <f t="shared" si="53"/>
        <v>3.64</v>
      </c>
      <c r="C1014" s="54">
        <v>3.56</v>
      </c>
      <c r="D1014" s="38">
        <v>3.64</v>
      </c>
      <c r="F1014" s="42">
        <f t="shared" si="54"/>
        <v>1.4716614952750687E-2</v>
      </c>
      <c r="G1014" s="38">
        <f t="shared" si="55"/>
        <v>20031.106605490251</v>
      </c>
    </row>
    <row r="1015" spans="1:7" x14ac:dyDescent="0.35">
      <c r="A1015" s="37">
        <v>38533</v>
      </c>
      <c r="B1015" s="38">
        <f t="shared" si="53"/>
        <v>3.48</v>
      </c>
      <c r="C1015" s="54">
        <v>3.41</v>
      </c>
      <c r="D1015" s="38">
        <v>3.48</v>
      </c>
      <c r="F1015" s="42">
        <f t="shared" si="54"/>
        <v>1.6354968350383081E-2</v>
      </c>
      <c r="G1015" s="38">
        <f t="shared" si="55"/>
        <v>20358.714720046195</v>
      </c>
    </row>
    <row r="1016" spans="1:7" x14ac:dyDescent="0.35">
      <c r="A1016" s="37">
        <v>38564</v>
      </c>
      <c r="B1016" s="38">
        <f t="shared" si="53"/>
        <v>3.59</v>
      </c>
      <c r="C1016" s="54">
        <v>3.52</v>
      </c>
      <c r="D1016" s="38">
        <v>3.59</v>
      </c>
      <c r="F1016" s="42">
        <f t="shared" si="54"/>
        <v>-6.2100233622556372E-3</v>
      </c>
      <c r="G1016" s="38">
        <f t="shared" si="55"/>
        <v>20232.286626009212</v>
      </c>
    </row>
    <row r="1017" spans="1:7" x14ac:dyDescent="0.35">
      <c r="A1017" s="37">
        <v>38595</v>
      </c>
      <c r="B1017" s="38">
        <f t="shared" si="53"/>
        <v>3.53</v>
      </c>
      <c r="C1017" s="54">
        <v>3.45</v>
      </c>
      <c r="D1017" s="38">
        <v>3.53</v>
      </c>
      <c r="F1017" s="42">
        <f t="shared" si="54"/>
        <v>7.9752049067986462E-3</v>
      </c>
      <c r="G1017" s="38">
        <f t="shared" si="55"/>
        <v>20393.643257584718</v>
      </c>
    </row>
    <row r="1018" spans="1:7" x14ac:dyDescent="0.35">
      <c r="A1018" s="37">
        <v>38625</v>
      </c>
      <c r="B1018" s="38">
        <f t="shared" si="53"/>
        <v>3.55</v>
      </c>
      <c r="C1018" s="54">
        <v>3.49</v>
      </c>
      <c r="D1018" s="38">
        <v>3.55</v>
      </c>
      <c r="F1018" s="42">
        <f t="shared" si="54"/>
        <v>1.2820933256875631E-3</v>
      </c>
      <c r="G1018" s="38">
        <f t="shared" si="55"/>
        <v>20419.789811491723</v>
      </c>
    </row>
    <row r="1019" spans="1:7" x14ac:dyDescent="0.35">
      <c r="A1019" s="37">
        <v>38656</v>
      </c>
      <c r="B1019" s="38">
        <f t="shared" si="53"/>
        <v>3.89</v>
      </c>
      <c r="C1019" s="54">
        <v>3.84</v>
      </c>
      <c r="D1019" s="38">
        <v>3.89</v>
      </c>
      <c r="F1019" s="42">
        <f t="shared" si="54"/>
        <v>-2.4796009339068066E-2</v>
      </c>
      <c r="G1019" s="38">
        <f t="shared" si="55"/>
        <v>19913.460512624166</v>
      </c>
    </row>
    <row r="1020" spans="1:7" x14ac:dyDescent="0.35">
      <c r="A1020" s="37">
        <v>38686</v>
      </c>
      <c r="B1020" s="38">
        <f t="shared" si="53"/>
        <v>3.93</v>
      </c>
      <c r="C1020" s="54">
        <v>3.89</v>
      </c>
      <c r="D1020" s="38">
        <v>3.93</v>
      </c>
      <c r="F1020" s="42">
        <f t="shared" si="54"/>
        <v>-1.7288522804502233E-5</v>
      </c>
      <c r="G1020" s="38">
        <f t="shared" si="55"/>
        <v>19913.116238307979</v>
      </c>
    </row>
    <row r="1021" spans="1:7" x14ac:dyDescent="0.35">
      <c r="A1021" s="37">
        <v>38717</v>
      </c>
      <c r="B1021" s="38">
        <f t="shared" ref="B1021:B1084" si="56">D1021</f>
        <v>3.64</v>
      </c>
      <c r="C1021" s="54">
        <v>3.63</v>
      </c>
      <c r="D1021" s="38">
        <v>3.64</v>
      </c>
      <c r="F1021" s="42">
        <f t="shared" si="54"/>
        <v>2.723441668784074E-2</v>
      </c>
      <c r="G1021" s="38">
        <f t="shared" si="55"/>
        <v>20455.438343495465</v>
      </c>
    </row>
    <row r="1022" spans="1:7" x14ac:dyDescent="0.35">
      <c r="A1022" s="37">
        <v>38748</v>
      </c>
      <c r="B1022" s="38">
        <f t="shared" si="56"/>
        <v>3.8</v>
      </c>
      <c r="D1022" s="38">
        <v>3.8</v>
      </c>
      <c r="F1022" s="42">
        <f t="shared" si="54"/>
        <v>-1.00841422628396E-2</v>
      </c>
      <c r="G1022" s="38">
        <f t="shared" si="55"/>
        <v>20249.162793190913</v>
      </c>
    </row>
    <row r="1023" spans="1:7" x14ac:dyDescent="0.35">
      <c r="A1023" s="37">
        <v>38776</v>
      </c>
      <c r="B1023" s="38">
        <f t="shared" si="56"/>
        <v>3.7</v>
      </c>
      <c r="D1023" s="38">
        <v>3.7</v>
      </c>
      <c r="F1023" s="42">
        <f t="shared" si="54"/>
        <v>1.1404659875727046E-2</v>
      </c>
      <c r="G1023" s="38">
        <f t="shared" si="55"/>
        <v>20480.097607615484</v>
      </c>
    </row>
    <row r="1024" spans="1:7" x14ac:dyDescent="0.35">
      <c r="A1024" s="37">
        <v>38807</v>
      </c>
      <c r="B1024" s="38">
        <f t="shared" si="56"/>
        <v>3.92</v>
      </c>
      <c r="D1024" s="38">
        <v>3.92</v>
      </c>
      <c r="F1024" s="42">
        <f t="shared" si="54"/>
        <v>-1.4849520973568058E-2</v>
      </c>
      <c r="G1024" s="38">
        <f t="shared" si="55"/>
        <v>20175.977968650477</v>
      </c>
    </row>
    <row r="1025" spans="1:7" x14ac:dyDescent="0.35">
      <c r="A1025" s="37">
        <v>38837</v>
      </c>
      <c r="B1025" s="38">
        <f t="shared" si="56"/>
        <v>4.12</v>
      </c>
      <c r="D1025" s="38">
        <v>4.12</v>
      </c>
      <c r="F1025" s="42">
        <f t="shared" si="54"/>
        <v>-1.2880572342310966E-2</v>
      </c>
      <c r="G1025" s="38">
        <f t="shared" si="55"/>
        <v>19916.099824848403</v>
      </c>
    </row>
    <row r="1026" spans="1:7" x14ac:dyDescent="0.35">
      <c r="A1026" s="37">
        <v>38868</v>
      </c>
      <c r="B1026" s="38">
        <f t="shared" si="56"/>
        <v>4.1900000000000004</v>
      </c>
      <c r="D1026" s="38">
        <v>4.1900000000000004</v>
      </c>
      <c r="F1026" s="42">
        <f t="shared" si="54"/>
        <v>-2.1993458301608586E-3</v>
      </c>
      <c r="G1026" s="38">
        <f t="shared" si="55"/>
        <v>19872.297433745553</v>
      </c>
    </row>
    <row r="1027" spans="1:7" x14ac:dyDescent="0.35">
      <c r="A1027" s="37">
        <v>38898</v>
      </c>
      <c r="B1027" s="38">
        <f t="shared" si="56"/>
        <v>4.34</v>
      </c>
      <c r="D1027" s="38">
        <v>4.34</v>
      </c>
      <c r="F1027" s="42">
        <f t="shared" ref="F1027:F1090" si="57">B1026/1200+((B1026/B1027)*(1-(1+B1027/200)^(-2*(10-(1/12))))+(1+B1027/200)^(-2*(10-(1/12)))-1)</f>
        <v>-8.4924365501887235E-3</v>
      </c>
      <c r="G1027" s="38">
        <f t="shared" ref="G1027:G1090" si="58">G1026*(1+F1027)</f>
        <v>19703.533208682991</v>
      </c>
    </row>
    <row r="1028" spans="1:7" x14ac:dyDescent="0.35">
      <c r="A1028" s="37">
        <v>38929</v>
      </c>
      <c r="B1028" s="38">
        <f t="shared" si="56"/>
        <v>4.29</v>
      </c>
      <c r="D1028" s="38">
        <v>4.29</v>
      </c>
      <c r="F1028" s="42">
        <f t="shared" si="57"/>
        <v>7.6208819660182432E-3</v>
      </c>
      <c r="G1028" s="38">
        <f t="shared" si="58"/>
        <v>19853.691509579883</v>
      </c>
    </row>
    <row r="1029" spans="1:7" x14ac:dyDescent="0.35">
      <c r="A1029" s="37">
        <v>38960</v>
      </c>
      <c r="B1029" s="38">
        <f t="shared" si="56"/>
        <v>4.1100000000000003</v>
      </c>
      <c r="D1029" s="38">
        <v>4.1100000000000003</v>
      </c>
      <c r="F1029" s="42">
        <f t="shared" si="57"/>
        <v>1.8114460368589776E-2</v>
      </c>
      <c r="G1029" s="38">
        <f t="shared" si="58"/>
        <v>20213.330417600377</v>
      </c>
    </row>
    <row r="1030" spans="1:7" x14ac:dyDescent="0.35">
      <c r="A1030" s="37">
        <v>38990</v>
      </c>
      <c r="B1030" s="38">
        <f t="shared" si="56"/>
        <v>4.0599999999999996</v>
      </c>
      <c r="D1030" s="38">
        <v>4.0599999999999996</v>
      </c>
      <c r="F1030" s="42">
        <f t="shared" si="57"/>
        <v>7.473405175700598E-3</v>
      </c>
      <c r="G1030" s="38">
        <f t="shared" si="58"/>
        <v>20364.392825761417</v>
      </c>
    </row>
    <row r="1031" spans="1:7" x14ac:dyDescent="0.35">
      <c r="A1031" s="37">
        <v>39021</v>
      </c>
      <c r="B1031" s="38">
        <f t="shared" si="56"/>
        <v>4.1900000000000004</v>
      </c>
      <c r="D1031" s="38">
        <v>4.1900000000000004</v>
      </c>
      <c r="F1031" s="42">
        <f t="shared" si="57"/>
        <v>-7.0773565417274363E-3</v>
      </c>
      <c r="G1031" s="38">
        <f t="shared" si="58"/>
        <v>20220.266756977708</v>
      </c>
    </row>
    <row r="1032" spans="1:7" x14ac:dyDescent="0.35">
      <c r="A1032" s="37">
        <v>39051</v>
      </c>
      <c r="B1032" s="38">
        <f t="shared" si="56"/>
        <v>4.13</v>
      </c>
      <c r="D1032" s="38">
        <v>4.13</v>
      </c>
      <c r="F1032" s="42">
        <f t="shared" si="57"/>
        <v>8.3335248785987269E-3</v>
      </c>
      <c r="G1032" s="38">
        <f t="shared" si="58"/>
        <v>20388.772853048886</v>
      </c>
    </row>
    <row r="1033" spans="1:7" x14ac:dyDescent="0.35">
      <c r="A1033" s="37">
        <v>39082</v>
      </c>
      <c r="B1033" s="38">
        <f t="shared" si="56"/>
        <v>4.33</v>
      </c>
      <c r="D1033" s="38">
        <v>4.33</v>
      </c>
      <c r="F1033" s="42">
        <f t="shared" si="57"/>
        <v>-1.2544738537010224E-2</v>
      </c>
      <c r="G1033" s="38">
        <f t="shared" si="58"/>
        <v>20133.001028516897</v>
      </c>
    </row>
    <row r="1034" spans="1:7" x14ac:dyDescent="0.35">
      <c r="A1034" s="37">
        <v>39113</v>
      </c>
      <c r="B1034" s="38">
        <f t="shared" si="56"/>
        <v>4.5199999999999996</v>
      </c>
      <c r="D1034" s="38">
        <v>4.5199999999999996</v>
      </c>
      <c r="F1034" s="42">
        <f t="shared" si="57"/>
        <v>-1.1442399969727948E-2</v>
      </c>
      <c r="G1034" s="38">
        <f t="shared" si="58"/>
        <v>19902.631178157662</v>
      </c>
    </row>
    <row r="1035" spans="1:7" x14ac:dyDescent="0.35">
      <c r="A1035" s="37">
        <v>39141</v>
      </c>
      <c r="B1035" s="38">
        <f t="shared" si="56"/>
        <v>4.43</v>
      </c>
      <c r="D1035" s="38">
        <v>4.43</v>
      </c>
      <c r="F1035" s="42">
        <f t="shared" si="57"/>
        <v>1.0926450467618946E-2</v>
      </c>
      <c r="G1035" s="38">
        <f t="shared" si="58"/>
        <v>20120.096291901093</v>
      </c>
    </row>
    <row r="1036" spans="1:7" x14ac:dyDescent="0.35">
      <c r="A1036" s="37">
        <v>39172</v>
      </c>
      <c r="B1036" s="38">
        <f t="shared" si="56"/>
        <v>4.5599999999999996</v>
      </c>
      <c r="D1036" s="38">
        <v>4.5599999999999996</v>
      </c>
      <c r="F1036" s="42">
        <f t="shared" si="57"/>
        <v>-6.5867173802941319E-3</v>
      </c>
      <c r="G1036" s="38">
        <f t="shared" si="58"/>
        <v>19987.570903962034</v>
      </c>
    </row>
    <row r="1037" spans="1:7" x14ac:dyDescent="0.35">
      <c r="A1037" s="37">
        <v>39202</v>
      </c>
      <c r="B1037" s="38">
        <f t="shared" si="56"/>
        <v>4.78</v>
      </c>
      <c r="D1037" s="38">
        <v>4.78</v>
      </c>
      <c r="F1037" s="42">
        <f t="shared" si="57"/>
        <v>-1.3414424206578594E-2</v>
      </c>
      <c r="G1037" s="38">
        <f t="shared" si="58"/>
        <v>19719.449148997221</v>
      </c>
    </row>
    <row r="1038" spans="1:7" x14ac:dyDescent="0.35">
      <c r="A1038" s="37">
        <v>39233</v>
      </c>
      <c r="B1038" s="38">
        <f t="shared" si="56"/>
        <v>5.01</v>
      </c>
      <c r="D1038" s="38">
        <v>5.01</v>
      </c>
      <c r="F1038" s="42">
        <f t="shared" si="57"/>
        <v>-1.3820085680089971E-2</v>
      </c>
      <c r="G1038" s="38">
        <f t="shared" si="58"/>
        <v>19446.924672193902</v>
      </c>
    </row>
    <row r="1039" spans="1:7" x14ac:dyDescent="0.35">
      <c r="A1039" s="37">
        <v>39263</v>
      </c>
      <c r="B1039" s="38">
        <f t="shared" si="56"/>
        <v>5.14</v>
      </c>
      <c r="D1039" s="38">
        <v>5.14</v>
      </c>
      <c r="F1039" s="42">
        <f t="shared" si="57"/>
        <v>-5.8267455831532543E-3</v>
      </c>
      <c r="G1039" s="38">
        <f t="shared" si="58"/>
        <v>19333.612389754282</v>
      </c>
    </row>
    <row r="1040" spans="1:7" x14ac:dyDescent="0.35">
      <c r="A1040" s="37">
        <v>39294</v>
      </c>
      <c r="B1040" s="38">
        <f t="shared" si="56"/>
        <v>5.01</v>
      </c>
      <c r="D1040" s="38">
        <v>5.01</v>
      </c>
      <c r="F1040" s="42">
        <f t="shared" si="57"/>
        <v>1.4346135384398689E-2</v>
      </c>
      <c r="G1040" s="38">
        <f t="shared" si="58"/>
        <v>19610.975010567185</v>
      </c>
    </row>
    <row r="1041" spans="1:7" x14ac:dyDescent="0.35">
      <c r="A1041" s="37">
        <v>39325</v>
      </c>
      <c r="B1041" s="38">
        <f t="shared" si="56"/>
        <v>4.84</v>
      </c>
      <c r="D1041" s="38">
        <v>4.84</v>
      </c>
      <c r="F1041" s="42">
        <f t="shared" si="57"/>
        <v>1.7439532322136977E-2</v>
      </c>
      <c r="G1041" s="38">
        <f t="shared" si="58"/>
        <v>19952.981243132592</v>
      </c>
    </row>
    <row r="1042" spans="1:7" x14ac:dyDescent="0.35">
      <c r="A1042" s="37">
        <v>39355</v>
      </c>
      <c r="B1042" s="38">
        <f t="shared" si="56"/>
        <v>4.96</v>
      </c>
      <c r="D1042" s="38">
        <v>4.96</v>
      </c>
      <c r="F1042" s="42">
        <f t="shared" si="57"/>
        <v>-5.2772171376238575E-3</v>
      </c>
      <c r="G1042" s="38">
        <f t="shared" si="58"/>
        <v>19847.685028569646</v>
      </c>
    </row>
    <row r="1043" spans="1:7" x14ac:dyDescent="0.35">
      <c r="A1043" s="37">
        <v>39386</v>
      </c>
      <c r="B1043" s="38">
        <f t="shared" si="56"/>
        <v>4.8600000000000003</v>
      </c>
      <c r="D1043" s="38">
        <v>4.8600000000000003</v>
      </c>
      <c r="F1043" s="42">
        <f t="shared" si="57"/>
        <v>1.1928662087645325E-2</v>
      </c>
      <c r="G1043" s="38">
        <f t="shared" si="58"/>
        <v>20084.441356497471</v>
      </c>
    </row>
    <row r="1044" spans="1:7" x14ac:dyDescent="0.35">
      <c r="A1044" s="37">
        <v>39416</v>
      </c>
      <c r="B1044" s="38">
        <f t="shared" si="56"/>
        <v>4.6900000000000004</v>
      </c>
      <c r="D1044" s="38">
        <v>4.6900000000000004</v>
      </c>
      <c r="F1044" s="42">
        <f t="shared" si="57"/>
        <v>1.7408628602091029E-2</v>
      </c>
      <c r="G1044" s="38">
        <f t="shared" si="58"/>
        <v>20434.083936753213</v>
      </c>
    </row>
    <row r="1045" spans="1:7" x14ac:dyDescent="0.35">
      <c r="A1045" s="37">
        <v>39447</v>
      </c>
      <c r="B1045" s="38">
        <f t="shared" si="56"/>
        <v>4.68</v>
      </c>
      <c r="D1045" s="38">
        <v>4.68</v>
      </c>
      <c r="F1045" s="42">
        <f t="shared" si="57"/>
        <v>4.6945060440325851E-3</v>
      </c>
      <c r="G1045" s="38">
        <f t="shared" si="58"/>
        <v>20530.011867298574</v>
      </c>
    </row>
    <row r="1046" spans="1:7" x14ac:dyDescent="0.35">
      <c r="A1046" s="37">
        <v>39478</v>
      </c>
      <c r="B1046" s="38">
        <f t="shared" si="56"/>
        <v>4.38</v>
      </c>
      <c r="D1046" s="38">
        <v>4.38</v>
      </c>
      <c r="F1046" s="42">
        <f t="shared" si="57"/>
        <v>2.7822679256863422E-2</v>
      </c>
      <c r="G1046" s="38">
        <f t="shared" si="58"/>
        <v>21101.211802622023</v>
      </c>
    </row>
    <row r="1047" spans="1:7" x14ac:dyDescent="0.35">
      <c r="A1047" s="37">
        <v>39507</v>
      </c>
      <c r="B1047" s="38">
        <f t="shared" si="56"/>
        <v>4.33</v>
      </c>
      <c r="D1047" s="38">
        <v>4.33</v>
      </c>
      <c r="F1047" s="42">
        <f t="shared" si="57"/>
        <v>7.6466013009191675E-3</v>
      </c>
      <c r="G1047" s="38">
        <f t="shared" si="58"/>
        <v>21262.564356242921</v>
      </c>
    </row>
    <row r="1048" spans="1:7" x14ac:dyDescent="0.35">
      <c r="A1048" s="37">
        <v>39538</v>
      </c>
      <c r="B1048" s="38">
        <f t="shared" si="56"/>
        <v>4.3499999999999996</v>
      </c>
      <c r="D1048" s="38">
        <v>4.3499999999999996</v>
      </c>
      <c r="F1048" s="42">
        <f t="shared" si="57"/>
        <v>2.0112124733754431E-3</v>
      </c>
      <c r="G1048" s="38">
        <f t="shared" si="58"/>
        <v>21305.327890892146</v>
      </c>
    </row>
    <row r="1049" spans="1:7" x14ac:dyDescent="0.35">
      <c r="A1049" s="37">
        <v>39568</v>
      </c>
      <c r="B1049" s="38">
        <f t="shared" si="56"/>
        <v>4.54</v>
      </c>
      <c r="D1049" s="38">
        <v>4.54</v>
      </c>
      <c r="F1049" s="42">
        <f t="shared" si="57"/>
        <v>-1.1411483689044311E-2</v>
      </c>
      <c r="G1049" s="38">
        <f t="shared" si="58"/>
        <v>21062.202489175488</v>
      </c>
    </row>
    <row r="1050" spans="1:7" x14ac:dyDescent="0.35">
      <c r="A1050" s="37">
        <v>39599</v>
      </c>
      <c r="B1050" s="38">
        <f t="shared" si="56"/>
        <v>4.74</v>
      </c>
      <c r="D1050" s="38">
        <v>4.74</v>
      </c>
      <c r="F1050" s="42">
        <f t="shared" si="57"/>
        <v>-1.1895673570680915E-2</v>
      </c>
      <c r="G1050" s="38">
        <f t="shared" si="58"/>
        <v>20811.653403684675</v>
      </c>
    </row>
    <row r="1051" spans="1:7" x14ac:dyDescent="0.35">
      <c r="A1051" s="37">
        <v>39629</v>
      </c>
      <c r="B1051" s="38">
        <f t="shared" si="56"/>
        <v>5.0599999999999996</v>
      </c>
      <c r="D1051" s="38">
        <v>5.0599999999999996</v>
      </c>
      <c r="F1051" s="42">
        <f t="shared" si="57"/>
        <v>-2.0762011826195199E-2</v>
      </c>
      <c r="G1051" s="38">
        <f t="shared" si="58"/>
        <v>20379.561609594697</v>
      </c>
    </row>
    <row r="1052" spans="1:7" x14ac:dyDescent="0.35">
      <c r="A1052" s="37">
        <v>39660</v>
      </c>
      <c r="B1052" s="38">
        <f t="shared" si="56"/>
        <v>4.9000000000000004</v>
      </c>
      <c r="D1052" s="38">
        <v>4.9000000000000004</v>
      </c>
      <c r="F1052" s="42">
        <f t="shared" si="57"/>
        <v>1.6665761301313829E-2</v>
      </c>
      <c r="G1052" s="38">
        <f t="shared" si="58"/>
        <v>20719.202518805625</v>
      </c>
    </row>
    <row r="1053" spans="1:7" x14ac:dyDescent="0.35">
      <c r="A1053" s="37">
        <v>39691</v>
      </c>
      <c r="B1053" s="38">
        <f t="shared" si="56"/>
        <v>4.67</v>
      </c>
      <c r="D1053" s="38">
        <v>4.67</v>
      </c>
      <c r="F1053" s="42">
        <f t="shared" si="57"/>
        <v>2.2173845172232316E-2</v>
      </c>
      <c r="G1053" s="38">
        <f t="shared" si="58"/>
        <v>21178.626907549748</v>
      </c>
    </row>
    <row r="1054" spans="1:7" x14ac:dyDescent="0.35">
      <c r="A1054" s="37">
        <v>39721</v>
      </c>
      <c r="B1054" s="38">
        <f t="shared" si="56"/>
        <v>4.21</v>
      </c>
      <c r="D1054" s="38">
        <v>4.21</v>
      </c>
      <c r="F1054" s="42">
        <f t="shared" si="57"/>
        <v>4.0871124836615855E-2</v>
      </c>
      <c r="G1054" s="38">
        <f t="shared" si="58"/>
        <v>22044.221211756325</v>
      </c>
    </row>
    <row r="1055" spans="1:7" x14ac:dyDescent="0.35">
      <c r="A1055" s="37">
        <v>39752</v>
      </c>
      <c r="B1055" s="38">
        <f t="shared" si="56"/>
        <v>4.2699999999999996</v>
      </c>
      <c r="D1055" s="38">
        <v>4.2699999999999996</v>
      </c>
      <c r="F1055" s="42">
        <f t="shared" si="57"/>
        <v>-1.301302863412681E-3</v>
      </c>
      <c r="G1055" s="38">
        <f t="shared" si="58"/>
        <v>22015.535003571764</v>
      </c>
    </row>
    <row r="1056" spans="1:7" x14ac:dyDescent="0.35">
      <c r="A1056" s="37">
        <v>39782</v>
      </c>
      <c r="B1056" s="38">
        <f t="shared" si="56"/>
        <v>3.9</v>
      </c>
      <c r="D1056" s="38">
        <v>3.9</v>
      </c>
      <c r="F1056" s="42">
        <f t="shared" si="57"/>
        <v>3.3747093629592051E-2</v>
      </c>
      <c r="G1056" s="38">
        <f t="shared" si="58"/>
        <v>22758.495324642859</v>
      </c>
    </row>
    <row r="1057" spans="1:7" x14ac:dyDescent="0.35">
      <c r="A1057" s="37">
        <v>39813</v>
      </c>
      <c r="B1057" s="38">
        <f t="shared" si="56"/>
        <v>3.81</v>
      </c>
      <c r="D1057" s="38">
        <v>3.81</v>
      </c>
      <c r="F1057" s="42">
        <f t="shared" si="57"/>
        <v>1.0625032189118169E-2</v>
      </c>
      <c r="G1057" s="38">
        <f t="shared" si="58"/>
        <v>23000.305070043083</v>
      </c>
    </row>
    <row r="1058" spans="1:7" x14ac:dyDescent="0.35">
      <c r="A1058" s="37">
        <v>39844</v>
      </c>
      <c r="B1058" s="38">
        <f t="shared" si="56"/>
        <v>3.64</v>
      </c>
      <c r="D1058" s="38">
        <v>3.64</v>
      </c>
      <c r="F1058" s="42">
        <f t="shared" si="57"/>
        <v>1.7220175299768787E-2</v>
      </c>
      <c r="G1058" s="38">
        <f t="shared" si="58"/>
        <v>23396.374355297383</v>
      </c>
    </row>
    <row r="1059" spans="1:7" x14ac:dyDescent="0.35">
      <c r="A1059" s="37">
        <v>39872</v>
      </c>
      <c r="B1059" s="38">
        <f t="shared" si="56"/>
        <v>3.79</v>
      </c>
      <c r="D1059" s="38">
        <v>3.79</v>
      </c>
      <c r="F1059" s="42">
        <f t="shared" si="57"/>
        <v>-9.2702171910420388E-3</v>
      </c>
      <c r="G1059" s="38">
        <f t="shared" si="58"/>
        <v>23179.484883540848</v>
      </c>
    </row>
    <row r="1060" spans="1:7" x14ac:dyDescent="0.35">
      <c r="A1060" s="37">
        <v>39903</v>
      </c>
      <c r="B1060" s="38">
        <f t="shared" si="56"/>
        <v>3.74</v>
      </c>
      <c r="D1060" s="38">
        <v>3.74</v>
      </c>
      <c r="F1060" s="42">
        <f t="shared" si="57"/>
        <v>7.2693992862839655E-3</v>
      </c>
      <c r="G1060" s="38">
        <f t="shared" si="58"/>
        <v>23347.985814409691</v>
      </c>
    </row>
    <row r="1061" spans="1:7" x14ac:dyDescent="0.35">
      <c r="A1061" s="37">
        <v>39933</v>
      </c>
      <c r="B1061" s="38">
        <f t="shared" si="56"/>
        <v>3.94</v>
      </c>
      <c r="D1061" s="38">
        <v>3.94</v>
      </c>
      <c r="F1061" s="42">
        <f t="shared" si="57"/>
        <v>-1.3170295807693345E-2</v>
      </c>
      <c r="G1061" s="38">
        <f t="shared" si="58"/>
        <v>23040.485934720087</v>
      </c>
    </row>
    <row r="1062" spans="1:7" x14ac:dyDescent="0.35">
      <c r="A1062" s="37">
        <v>39964</v>
      </c>
      <c r="B1062" s="38">
        <f t="shared" si="56"/>
        <v>4.26</v>
      </c>
      <c r="D1062" s="38">
        <v>4.26</v>
      </c>
      <c r="F1062" s="42">
        <f t="shared" si="57"/>
        <v>-2.2380279891453164E-2</v>
      </c>
      <c r="G1062" s="38">
        <f t="shared" si="58"/>
        <v>22524.83341066596</v>
      </c>
    </row>
    <row r="1063" spans="1:7" x14ac:dyDescent="0.35">
      <c r="A1063" s="37">
        <v>39994</v>
      </c>
      <c r="B1063" s="38">
        <f t="shared" si="56"/>
        <v>4.12</v>
      </c>
      <c r="D1063" s="38">
        <v>4.12</v>
      </c>
      <c r="F1063" s="42">
        <f t="shared" si="57"/>
        <v>1.4853067306284386E-2</v>
      </c>
      <c r="G1063" s="38">
        <f t="shared" si="58"/>
        <v>22859.396277377426</v>
      </c>
    </row>
    <row r="1064" spans="1:7" x14ac:dyDescent="0.35">
      <c r="A1064" s="37">
        <v>40025</v>
      </c>
      <c r="B1064" s="38">
        <f t="shared" si="56"/>
        <v>4.01</v>
      </c>
      <c r="D1064" s="38">
        <v>4.01</v>
      </c>
      <c r="F1064" s="42">
        <f t="shared" si="57"/>
        <v>1.2361163841090695E-2</v>
      </c>
      <c r="G1064" s="38">
        <f t="shared" si="58"/>
        <v>23141.965020070507</v>
      </c>
    </row>
    <row r="1065" spans="1:7" x14ac:dyDescent="0.35">
      <c r="A1065" s="37">
        <v>40056</v>
      </c>
      <c r="B1065" s="38">
        <f t="shared" si="56"/>
        <v>4.18</v>
      </c>
      <c r="D1065" s="38">
        <v>4.18</v>
      </c>
      <c r="F1065" s="42">
        <f t="shared" si="57"/>
        <v>-1.0344224851250104E-2</v>
      </c>
      <c r="G1065" s="38">
        <f t="shared" si="58"/>
        <v>22902.579330403132</v>
      </c>
    </row>
    <row r="1066" spans="1:7" x14ac:dyDescent="0.35">
      <c r="A1066" s="37">
        <v>40086</v>
      </c>
      <c r="B1066" s="38">
        <f t="shared" si="56"/>
        <v>4.1900000000000004</v>
      </c>
      <c r="D1066" s="38">
        <v>4.1900000000000004</v>
      </c>
      <c r="F1066" s="42">
        <f t="shared" si="57"/>
        <v>2.6786648814054962E-3</v>
      </c>
      <c r="G1066" s="38">
        <f t="shared" si="58"/>
        <v>22963.927665349085</v>
      </c>
    </row>
    <row r="1067" spans="1:7" x14ac:dyDescent="0.35">
      <c r="A1067" s="37">
        <v>40117</v>
      </c>
      <c r="B1067" s="38">
        <f t="shared" si="56"/>
        <v>4.05</v>
      </c>
      <c r="D1067" s="38">
        <v>4.05</v>
      </c>
      <c r="F1067" s="42">
        <f t="shared" si="57"/>
        <v>1.4832625437405152E-2</v>
      </c>
      <c r="G1067" s="38">
        <f t="shared" si="58"/>
        <v>23304.543002980874</v>
      </c>
    </row>
    <row r="1068" spans="1:7" x14ac:dyDescent="0.35">
      <c r="A1068" s="37">
        <v>40147</v>
      </c>
      <c r="B1068" s="38">
        <f t="shared" si="56"/>
        <v>3.88</v>
      </c>
      <c r="D1068" s="38">
        <v>3.88</v>
      </c>
      <c r="F1068" s="42">
        <f t="shared" si="57"/>
        <v>1.7258835793584875E-2</v>
      </c>
      <c r="G1068" s="38">
        <f t="shared" si="58"/>
        <v>23706.752283913855</v>
      </c>
    </row>
    <row r="1069" spans="1:7" x14ac:dyDescent="0.35">
      <c r="A1069" s="37">
        <v>40178</v>
      </c>
      <c r="B1069" s="38">
        <f t="shared" si="56"/>
        <v>4.1500000000000004</v>
      </c>
      <c r="D1069" s="38">
        <v>4.1500000000000004</v>
      </c>
      <c r="F1069" s="42">
        <f t="shared" si="57"/>
        <v>-1.8534228726916877E-2</v>
      </c>
      <c r="G1069" s="38">
        <f t="shared" si="58"/>
        <v>23267.365914711434</v>
      </c>
    </row>
    <row r="1070" spans="1:7" x14ac:dyDescent="0.35">
      <c r="A1070" s="37">
        <v>40209</v>
      </c>
      <c r="B1070" s="38">
        <f t="shared" si="56"/>
        <v>4.0199999999999996</v>
      </c>
      <c r="D1070" s="38">
        <v>4.0199999999999996</v>
      </c>
      <c r="F1070" s="42">
        <f t="shared" si="57"/>
        <v>1.4004354991578032E-2</v>
      </c>
      <c r="G1070" s="38">
        <f t="shared" si="58"/>
        <v>23593.210366699997</v>
      </c>
    </row>
    <row r="1071" spans="1:7" x14ac:dyDescent="0.35">
      <c r="A1071" s="37">
        <v>40237</v>
      </c>
      <c r="B1071" s="38">
        <f t="shared" si="56"/>
        <v>3.71</v>
      </c>
      <c r="D1071" s="38">
        <v>3.71</v>
      </c>
      <c r="F1071" s="42">
        <f t="shared" si="57"/>
        <v>2.8875473650579221E-2</v>
      </c>
      <c r="G1071" s="38">
        <f t="shared" si="58"/>
        <v>24274.475490976216</v>
      </c>
    </row>
    <row r="1072" spans="1:7" x14ac:dyDescent="0.35">
      <c r="A1072" s="37">
        <v>40268</v>
      </c>
      <c r="B1072" s="38">
        <f t="shared" si="56"/>
        <v>3.83</v>
      </c>
      <c r="D1072" s="38">
        <v>3.83</v>
      </c>
      <c r="F1072" s="42">
        <f t="shared" si="57"/>
        <v>-6.7322585169345348E-3</v>
      </c>
      <c r="G1072" s="38">
        <f t="shared" si="58"/>
        <v>24111.053446607973</v>
      </c>
    </row>
    <row r="1073" spans="1:7" x14ac:dyDescent="0.35">
      <c r="A1073" s="37">
        <v>40298</v>
      </c>
      <c r="B1073" s="38">
        <f t="shared" si="56"/>
        <v>3.73</v>
      </c>
      <c r="D1073" s="38">
        <v>3.73</v>
      </c>
      <c r="F1073" s="42">
        <f t="shared" si="57"/>
        <v>1.141775977560818E-2</v>
      </c>
      <c r="G1073" s="38">
        <f t="shared" si="58"/>
        <v>24386.347662798195</v>
      </c>
    </row>
    <row r="1074" spans="1:7" x14ac:dyDescent="0.35">
      <c r="A1074" s="37">
        <v>40329</v>
      </c>
      <c r="B1074" s="38">
        <f t="shared" si="56"/>
        <v>3.39</v>
      </c>
      <c r="D1074" s="38">
        <v>3.39</v>
      </c>
      <c r="F1074" s="42">
        <f t="shared" si="57"/>
        <v>3.1540572989534006E-2</v>
      </c>
      <c r="G1074" s="38">
        <f t="shared" si="58"/>
        <v>25155.50704120483</v>
      </c>
    </row>
    <row r="1075" spans="1:7" x14ac:dyDescent="0.35">
      <c r="A1075" s="37">
        <v>40359</v>
      </c>
      <c r="B1075" s="38">
        <f t="shared" si="56"/>
        <v>3.36</v>
      </c>
      <c r="D1075" s="38">
        <v>3.36</v>
      </c>
      <c r="F1075" s="42">
        <f t="shared" si="57"/>
        <v>5.3373824142156972E-3</v>
      </c>
      <c r="G1075" s="38">
        <f t="shared" si="58"/>
        <v>25289.771602107237</v>
      </c>
    </row>
    <row r="1076" spans="1:7" x14ac:dyDescent="0.35">
      <c r="A1076" s="37">
        <v>40390</v>
      </c>
      <c r="B1076" s="38">
        <f t="shared" si="56"/>
        <v>3.25</v>
      </c>
      <c r="D1076" s="38">
        <v>3.25</v>
      </c>
      <c r="F1076" s="42">
        <f t="shared" si="57"/>
        <v>1.2061453913200324E-2</v>
      </c>
      <c r="G1076" s="38">
        <f t="shared" si="58"/>
        <v>25594.803016761412</v>
      </c>
    </row>
    <row r="1077" spans="1:7" x14ac:dyDescent="0.35">
      <c r="A1077" s="37">
        <v>40421</v>
      </c>
      <c r="B1077" s="38">
        <f t="shared" si="56"/>
        <v>2.96</v>
      </c>
      <c r="D1077" s="38">
        <v>2.96</v>
      </c>
      <c r="F1077" s="42">
        <f t="shared" si="57"/>
        <v>2.747297199177836E-2</v>
      </c>
      <c r="G1077" s="38">
        <f t="shared" si="58"/>
        <v>26297.968323175981</v>
      </c>
    </row>
    <row r="1078" spans="1:7" x14ac:dyDescent="0.35">
      <c r="A1078" s="37">
        <v>40451</v>
      </c>
      <c r="B1078" s="38">
        <f t="shared" si="56"/>
        <v>3.19</v>
      </c>
      <c r="D1078" s="38">
        <v>3.19</v>
      </c>
      <c r="F1078" s="42">
        <f t="shared" si="57"/>
        <v>-1.6954849788912547E-2</v>
      </c>
      <c r="G1078" s="38">
        <f t="shared" si="58"/>
        <v>25852.090220502949</v>
      </c>
    </row>
    <row r="1079" spans="1:7" x14ac:dyDescent="0.35">
      <c r="A1079" s="37">
        <v>40482</v>
      </c>
      <c r="B1079" s="38">
        <f t="shared" si="56"/>
        <v>3.29</v>
      </c>
      <c r="D1079" s="38">
        <v>3.29</v>
      </c>
      <c r="F1079" s="42">
        <f t="shared" si="57"/>
        <v>-5.7448047335873897E-3</v>
      </c>
      <c r="G1079" s="38">
        <f t="shared" si="58"/>
        <v>25703.575010231074</v>
      </c>
    </row>
    <row r="1080" spans="1:7" x14ac:dyDescent="0.35">
      <c r="A1080" s="37">
        <v>40512</v>
      </c>
      <c r="B1080" s="38">
        <f t="shared" si="56"/>
        <v>3.4</v>
      </c>
      <c r="D1080" s="38">
        <v>3.4</v>
      </c>
      <c r="F1080" s="42">
        <f t="shared" si="57"/>
        <v>-6.4525376299075822E-3</v>
      </c>
      <c r="G1080" s="38">
        <f t="shared" si="58"/>
        <v>25537.721725254407</v>
      </c>
    </row>
    <row r="1081" spans="1:7" x14ac:dyDescent="0.35">
      <c r="A1081" s="37">
        <v>40543</v>
      </c>
      <c r="B1081" s="38">
        <f t="shared" si="56"/>
        <v>3.68</v>
      </c>
      <c r="D1081" s="38">
        <v>3.68</v>
      </c>
      <c r="F1081" s="42">
        <f t="shared" si="57"/>
        <v>-2.0255299714849427E-2</v>
      </c>
      <c r="G1081" s="38">
        <f t="shared" si="58"/>
        <v>25020.447517674958</v>
      </c>
    </row>
    <row r="1082" spans="1:7" x14ac:dyDescent="0.35">
      <c r="A1082" s="37">
        <v>40574</v>
      </c>
      <c r="B1082" s="38">
        <f t="shared" si="56"/>
        <v>3.77</v>
      </c>
      <c r="D1082" s="38">
        <v>3.77</v>
      </c>
      <c r="F1082" s="42">
        <f t="shared" si="57"/>
        <v>-4.3225716137765772E-3</v>
      </c>
      <c r="G1082" s="38">
        <f t="shared" si="58"/>
        <v>24912.29484147107</v>
      </c>
    </row>
    <row r="1083" spans="1:7" x14ac:dyDescent="0.35">
      <c r="A1083" s="37">
        <v>40602</v>
      </c>
      <c r="B1083" s="38">
        <f t="shared" si="56"/>
        <v>3.74</v>
      </c>
      <c r="D1083" s="38">
        <v>3.74</v>
      </c>
      <c r="F1083" s="42">
        <f t="shared" si="57"/>
        <v>5.6083062384369572E-3</v>
      </c>
      <c r="G1083" s="38">
        <f t="shared" si="58"/>
        <v>25052.010620044271</v>
      </c>
    </row>
    <row r="1084" spans="1:7" x14ac:dyDescent="0.35">
      <c r="A1084" s="37">
        <v>40633</v>
      </c>
      <c r="B1084" s="38">
        <f t="shared" si="56"/>
        <v>3.82</v>
      </c>
      <c r="D1084" s="38">
        <v>3.82</v>
      </c>
      <c r="F1084" s="42">
        <f t="shared" si="57"/>
        <v>-3.4357660545874975E-3</v>
      </c>
      <c r="G1084" s="38">
        <f t="shared" si="58"/>
        <v>24965.937772356756</v>
      </c>
    </row>
    <row r="1085" spans="1:7" x14ac:dyDescent="0.35">
      <c r="A1085" s="37">
        <v>40663</v>
      </c>
      <c r="B1085" s="38">
        <f t="shared" ref="B1085:B1148" si="59">D1085</f>
        <v>3.68</v>
      </c>
      <c r="D1085" s="38">
        <v>3.68</v>
      </c>
      <c r="F1085" s="42">
        <f t="shared" si="57"/>
        <v>1.4727649857424713E-2</v>
      </c>
      <c r="G1085" s="38">
        <f t="shared" si="58"/>
        <v>25333.62736223028</v>
      </c>
    </row>
    <row r="1086" spans="1:7" x14ac:dyDescent="0.35">
      <c r="A1086" s="37">
        <v>40694</v>
      </c>
      <c r="B1086" s="38">
        <f t="shared" si="59"/>
        <v>3.38</v>
      </c>
      <c r="D1086" s="38">
        <v>3.38</v>
      </c>
      <c r="F1086" s="42">
        <f t="shared" si="57"/>
        <v>2.8166113085342896E-2</v>
      </c>
      <c r="G1086" s="38">
        <f t="shared" si="58"/>
        <v>26047.177175376797</v>
      </c>
    </row>
    <row r="1087" spans="1:7" x14ac:dyDescent="0.35">
      <c r="A1087" s="37">
        <v>40724</v>
      </c>
      <c r="B1087" s="38">
        <f t="shared" si="59"/>
        <v>3.39</v>
      </c>
      <c r="D1087" s="38">
        <v>3.39</v>
      </c>
      <c r="F1087" s="42">
        <f t="shared" si="57"/>
        <v>1.980424323837248E-3</v>
      </c>
      <c r="G1087" s="38">
        <f t="shared" si="58"/>
        <v>26098.761638622211</v>
      </c>
    </row>
    <row r="1088" spans="1:7" x14ac:dyDescent="0.35">
      <c r="A1088" s="37">
        <v>40755</v>
      </c>
      <c r="B1088" s="38">
        <f t="shared" si="59"/>
        <v>2.91</v>
      </c>
      <c r="D1088" s="38">
        <v>2.91</v>
      </c>
      <c r="F1088" s="42">
        <f t="shared" si="57"/>
        <v>4.391526616421363E-2</v>
      </c>
      <c r="G1088" s="38">
        <f t="shared" si="58"/>
        <v>27244.895702538677</v>
      </c>
    </row>
    <row r="1089" spans="1:7" x14ac:dyDescent="0.35">
      <c r="A1089" s="37">
        <v>40786</v>
      </c>
      <c r="B1089" s="38">
        <f t="shared" si="59"/>
        <v>2.85</v>
      </c>
      <c r="D1089" s="38">
        <v>2.85</v>
      </c>
      <c r="F1089" s="42">
        <f t="shared" si="57"/>
        <v>7.5764194151485172E-3</v>
      </c>
      <c r="G1089" s="38">
        <f t="shared" si="58"/>
        <v>27451.314459303085</v>
      </c>
    </row>
    <row r="1090" spans="1:7" x14ac:dyDescent="0.35">
      <c r="A1090" s="37">
        <v>40816</v>
      </c>
      <c r="B1090" s="38">
        <f t="shared" si="59"/>
        <v>2.35</v>
      </c>
      <c r="D1090" s="38">
        <v>2.35</v>
      </c>
      <c r="F1090" s="42">
        <f t="shared" si="57"/>
        <v>4.6375556197328902E-2</v>
      </c>
      <c r="G1090" s="38">
        <f t="shared" si="58"/>
        <v>28724.384435701042</v>
      </c>
    </row>
    <row r="1091" spans="1:7" x14ac:dyDescent="0.35">
      <c r="A1091" s="37">
        <v>40847</v>
      </c>
      <c r="B1091" s="38">
        <f t="shared" si="59"/>
        <v>2.69</v>
      </c>
      <c r="D1091" s="38">
        <v>2.69</v>
      </c>
      <c r="F1091" s="42">
        <f t="shared" ref="F1091:F1154" si="60">B1090/1200+((B1090/B1091)*(1-(1+B1091/200)^(-2*(10-(1/12))))+(1+B1091/200)^(-2*(10-(1/12)))-1)</f>
        <v>-2.74635404567884E-2</v>
      </c>
      <c r="G1091" s="38">
        <f t="shared" ref="G1091:G1154" si="61">G1090*(1+F1091)</f>
        <v>27935.511141654821</v>
      </c>
    </row>
    <row r="1092" spans="1:7" x14ac:dyDescent="0.35">
      <c r="A1092" s="37">
        <v>40877</v>
      </c>
      <c r="B1092" s="38">
        <f t="shared" si="59"/>
        <v>2.54</v>
      </c>
      <c r="D1092" s="38">
        <v>2.54</v>
      </c>
      <c r="F1092" s="42">
        <f t="shared" si="60"/>
        <v>1.5318283462849549E-2</v>
      </c>
      <c r="G1092" s="38">
        <f t="shared" si="61"/>
        <v>28363.43522000228</v>
      </c>
    </row>
    <row r="1093" spans="1:7" x14ac:dyDescent="0.35">
      <c r="A1093" s="37">
        <v>40908</v>
      </c>
      <c r="B1093" s="38">
        <f t="shared" si="59"/>
        <v>2.41</v>
      </c>
      <c r="D1093" s="38">
        <v>2.41</v>
      </c>
      <c r="F1093" s="42">
        <f t="shared" si="60"/>
        <v>1.3522842462097572E-2</v>
      </c>
      <c r="G1093" s="38">
        <f t="shared" si="61"/>
        <v>28746.989486166283</v>
      </c>
    </row>
    <row r="1094" spans="1:7" x14ac:dyDescent="0.35">
      <c r="A1094" s="37">
        <v>40939</v>
      </c>
      <c r="B1094" s="38">
        <f t="shared" si="59"/>
        <v>2.39</v>
      </c>
      <c r="D1094" s="38">
        <v>2.39</v>
      </c>
      <c r="F1094" s="42">
        <f t="shared" si="60"/>
        <v>3.7648691423037275E-3</v>
      </c>
      <c r="G1094" s="38">
        <f t="shared" si="61"/>
        <v>28855.218139816883</v>
      </c>
    </row>
    <row r="1095" spans="1:7" x14ac:dyDescent="0.35">
      <c r="A1095" s="37">
        <v>40968</v>
      </c>
      <c r="B1095" s="38">
        <f t="shared" si="59"/>
        <v>2.33</v>
      </c>
      <c r="D1095" s="38">
        <v>2.33</v>
      </c>
      <c r="F1095" s="42">
        <f t="shared" si="60"/>
        <v>7.276974153567037E-3</v>
      </c>
      <c r="G1095" s="38">
        <f t="shared" si="61"/>
        <v>29065.196816415868</v>
      </c>
    </row>
    <row r="1096" spans="1:7" x14ac:dyDescent="0.35">
      <c r="A1096" s="37">
        <v>40999</v>
      </c>
      <c r="B1096" s="38">
        <f t="shared" si="59"/>
        <v>2.4700000000000002</v>
      </c>
      <c r="D1096" s="38">
        <v>2.4700000000000002</v>
      </c>
      <c r="F1096" s="42">
        <f t="shared" si="60"/>
        <v>-1.0305479962316186E-2</v>
      </c>
      <c r="G1096" s="38">
        <f t="shared" si="61"/>
        <v>28765.666013023518</v>
      </c>
    </row>
    <row r="1097" spans="1:7" x14ac:dyDescent="0.35">
      <c r="A1097" s="37">
        <v>41029</v>
      </c>
      <c r="B1097" s="38">
        <f t="shared" si="59"/>
        <v>2.1800000000000002</v>
      </c>
      <c r="D1097" s="38">
        <v>2.1800000000000002</v>
      </c>
      <c r="F1097" s="42">
        <f t="shared" si="60"/>
        <v>2.779510832971083E-2</v>
      </c>
      <c r="G1097" s="38">
        <f t="shared" si="61"/>
        <v>29565.210816031788</v>
      </c>
    </row>
    <row r="1098" spans="1:7" x14ac:dyDescent="0.35">
      <c r="A1098" s="37">
        <v>41060</v>
      </c>
      <c r="B1098" s="38">
        <f t="shared" si="59"/>
        <v>1.88</v>
      </c>
      <c r="D1098" s="38">
        <v>1.88</v>
      </c>
      <c r="F1098" s="42">
        <f t="shared" si="60"/>
        <v>2.8842696744534414E-2</v>
      </c>
      <c r="G1098" s="38">
        <f t="shared" si="61"/>
        <v>30417.951225786819</v>
      </c>
    </row>
    <row r="1099" spans="1:7" x14ac:dyDescent="0.35">
      <c r="A1099" s="37">
        <v>41090</v>
      </c>
      <c r="B1099" s="38">
        <f t="shared" si="59"/>
        <v>1.93</v>
      </c>
      <c r="D1099" s="38">
        <v>1.93</v>
      </c>
      <c r="F1099" s="42">
        <f t="shared" si="60"/>
        <v>-2.9264119497501235E-3</v>
      </c>
      <c r="G1099" s="38">
        <f t="shared" si="61"/>
        <v>30328.935769832762</v>
      </c>
    </row>
    <row r="1100" spans="1:7" x14ac:dyDescent="0.35">
      <c r="A1100" s="37">
        <v>41121</v>
      </c>
      <c r="B1100" s="38">
        <f t="shared" si="59"/>
        <v>1.82</v>
      </c>
      <c r="D1100" s="38">
        <v>1.82</v>
      </c>
      <c r="F1100" s="42">
        <f t="shared" si="60"/>
        <v>1.1547719746048856E-2</v>
      </c>
      <c r="G1100" s="38">
        <f t="shared" si="61"/>
        <v>30679.165820298709</v>
      </c>
    </row>
    <row r="1101" spans="1:7" x14ac:dyDescent="0.35">
      <c r="A1101" s="37">
        <v>41152</v>
      </c>
      <c r="B1101" s="38">
        <f t="shared" si="59"/>
        <v>1.88</v>
      </c>
      <c r="D1101" s="38">
        <v>1.88</v>
      </c>
      <c r="F1101" s="42">
        <f t="shared" si="60"/>
        <v>-3.8885393489068157E-3</v>
      </c>
      <c r="G1101" s="38">
        <f t="shared" si="61"/>
        <v>30559.868676814844</v>
      </c>
    </row>
    <row r="1102" spans="1:7" x14ac:dyDescent="0.35">
      <c r="A1102" s="37">
        <v>41182</v>
      </c>
      <c r="B1102" s="38">
        <f t="shared" si="59"/>
        <v>2.0299999999999998</v>
      </c>
      <c r="D1102" s="38">
        <v>2.0299999999999998</v>
      </c>
      <c r="F1102" s="42">
        <f t="shared" si="60"/>
        <v>-1.18453693204778E-2</v>
      </c>
      <c r="G1102" s="38">
        <f t="shared" si="61"/>
        <v>30197.875745952671</v>
      </c>
    </row>
    <row r="1103" spans="1:7" x14ac:dyDescent="0.35">
      <c r="A1103" s="37">
        <v>41213</v>
      </c>
      <c r="B1103" s="38">
        <f t="shared" si="59"/>
        <v>1.97</v>
      </c>
      <c r="D1103" s="38">
        <v>1.97</v>
      </c>
      <c r="F1103" s="42">
        <f t="shared" si="60"/>
        <v>7.0725861411240678E-3</v>
      </c>
      <c r="G1103" s="38">
        <f t="shared" si="61"/>
        <v>30411.452823444881</v>
      </c>
    </row>
    <row r="1104" spans="1:7" x14ac:dyDescent="0.35">
      <c r="A1104" s="37">
        <v>41243</v>
      </c>
      <c r="B1104" s="38">
        <f t="shared" si="59"/>
        <v>2.02</v>
      </c>
      <c r="D1104" s="38">
        <v>2.02</v>
      </c>
      <c r="F1104" s="42">
        <f t="shared" si="60"/>
        <v>-2.8312448488368859E-3</v>
      </c>
      <c r="G1104" s="38">
        <f t="shared" si="61"/>
        <v>30325.350554292858</v>
      </c>
    </row>
    <row r="1105" spans="1:7" x14ac:dyDescent="0.35">
      <c r="A1105" s="37">
        <v>41274</v>
      </c>
      <c r="B1105" s="38">
        <f t="shared" si="59"/>
        <v>2.04</v>
      </c>
      <c r="D1105" s="38">
        <v>2.04</v>
      </c>
      <c r="F1105" s="42">
        <f t="shared" si="60"/>
        <v>-1.0404562328717782E-4</v>
      </c>
      <c r="G1105" s="38">
        <f t="shared" si="61"/>
        <v>30322.195334293036</v>
      </c>
    </row>
    <row r="1106" spans="1:7" x14ac:dyDescent="0.35">
      <c r="A1106" s="37">
        <v>41305</v>
      </c>
      <c r="B1106" s="38">
        <f t="shared" si="59"/>
        <v>2.5499999999999998</v>
      </c>
      <c r="D1106" s="38">
        <v>2.5499999999999998</v>
      </c>
      <c r="F1106" s="42">
        <f t="shared" si="60"/>
        <v>-4.2738543573466327E-2</v>
      </c>
      <c r="G1106" s="38">
        <f t="shared" si="61"/>
        <v>29026.268867755196</v>
      </c>
    </row>
    <row r="1107" spans="1:7" x14ac:dyDescent="0.35">
      <c r="A1107" s="37">
        <v>41333</v>
      </c>
      <c r="B1107" s="38">
        <f t="shared" si="59"/>
        <v>2.38</v>
      </c>
      <c r="D1107" s="38">
        <v>2.38</v>
      </c>
      <c r="F1107" s="42">
        <f t="shared" si="60"/>
        <v>1.7062955218143893E-2</v>
      </c>
      <c r="G1107" s="38">
        <f t="shared" si="61"/>
        <v>29521.542793595505</v>
      </c>
    </row>
    <row r="1108" spans="1:7" x14ac:dyDescent="0.35">
      <c r="A1108" s="37">
        <v>41364</v>
      </c>
      <c r="B1108" s="38">
        <f t="shared" si="59"/>
        <v>2.14</v>
      </c>
      <c r="D1108" s="38">
        <v>2.14</v>
      </c>
      <c r="F1108" s="42">
        <f t="shared" si="60"/>
        <v>2.3325196138991863E-2</v>
      </c>
      <c r="G1108" s="38">
        <f t="shared" si="61"/>
        <v>30210.138569581759</v>
      </c>
    </row>
    <row r="1109" spans="1:7" x14ac:dyDescent="0.35">
      <c r="A1109" s="37">
        <v>41394</v>
      </c>
      <c r="B1109" s="38">
        <f t="shared" si="59"/>
        <v>2</v>
      </c>
      <c r="D1109" s="38">
        <v>2</v>
      </c>
      <c r="F1109" s="42">
        <f t="shared" si="60"/>
        <v>1.4320002860366806E-2</v>
      </c>
      <c r="G1109" s="38">
        <f t="shared" si="61"/>
        <v>30642.747840310243</v>
      </c>
    </row>
    <row r="1110" spans="1:7" x14ac:dyDescent="0.35">
      <c r="A1110" s="37">
        <v>41425</v>
      </c>
      <c r="B1110" s="38">
        <f t="shared" si="59"/>
        <v>2.17</v>
      </c>
      <c r="D1110" s="38">
        <v>2.17</v>
      </c>
      <c r="F1110" s="42">
        <f t="shared" si="60"/>
        <v>-1.3427919806977367E-2</v>
      </c>
      <c r="G1110" s="38">
        <f t="shared" si="61"/>
        <v>30231.279479645131</v>
      </c>
    </row>
    <row r="1111" spans="1:7" x14ac:dyDescent="0.35">
      <c r="A1111" s="37">
        <v>41455</v>
      </c>
      <c r="B1111" s="38">
        <f t="shared" si="59"/>
        <v>2.52</v>
      </c>
      <c r="D1111" s="38">
        <v>2.52</v>
      </c>
      <c r="F1111" s="42">
        <f t="shared" si="60"/>
        <v>-2.8733936673267593E-2</v>
      </c>
      <c r="G1111" s="38">
        <f t="shared" si="61"/>
        <v>29362.615809525152</v>
      </c>
    </row>
    <row r="1112" spans="1:7" x14ac:dyDescent="0.35">
      <c r="A1112" s="37">
        <v>41486</v>
      </c>
      <c r="B1112" s="38">
        <f t="shared" si="59"/>
        <v>2.69</v>
      </c>
      <c r="D1112" s="38">
        <v>2.69</v>
      </c>
      <c r="F1112" s="42">
        <f t="shared" si="60"/>
        <v>-1.2610936895060867E-2</v>
      </c>
      <c r="G1112" s="38">
        <f t="shared" si="61"/>
        <v>28992.325714477312</v>
      </c>
    </row>
    <row r="1113" spans="1:7" x14ac:dyDescent="0.35">
      <c r="A1113" s="37">
        <v>41517</v>
      </c>
      <c r="B1113" s="38">
        <f t="shared" si="59"/>
        <v>3</v>
      </c>
      <c r="D1113" s="38">
        <v>3</v>
      </c>
      <c r="F1113" s="42">
        <f t="shared" si="60"/>
        <v>-2.4179106499141376E-2</v>
      </c>
      <c r="G1113" s="38">
        <f t="shared" si="61"/>
        <v>28291.31718336917</v>
      </c>
    </row>
    <row r="1114" spans="1:7" x14ac:dyDescent="0.35">
      <c r="A1114" s="37">
        <v>41547</v>
      </c>
      <c r="B1114" s="38">
        <f t="shared" si="59"/>
        <v>2.82</v>
      </c>
      <c r="D1114" s="38">
        <v>2.82</v>
      </c>
      <c r="F1114" s="42">
        <f t="shared" si="60"/>
        <v>1.797703420672386E-2</v>
      </c>
      <c r="G1114" s="38">
        <f t="shared" si="61"/>
        <v>28799.911160127871</v>
      </c>
    </row>
    <row r="1115" spans="1:7" x14ac:dyDescent="0.35">
      <c r="A1115" s="37">
        <v>41578</v>
      </c>
      <c r="B1115" s="38">
        <f t="shared" si="59"/>
        <v>2.83</v>
      </c>
      <c r="D1115" s="38">
        <v>2.83</v>
      </c>
      <c r="F1115" s="42">
        <f t="shared" si="60"/>
        <v>1.4905868392539965E-3</v>
      </c>
      <c r="G1115" s="38">
        <f t="shared" si="61"/>
        <v>28842.839928674843</v>
      </c>
    </row>
    <row r="1116" spans="1:7" x14ac:dyDescent="0.35">
      <c r="A1116" s="37">
        <v>41608</v>
      </c>
      <c r="B1116" s="38">
        <f t="shared" si="59"/>
        <v>2.82</v>
      </c>
      <c r="D1116" s="38">
        <v>2.82</v>
      </c>
      <c r="F1116" s="42">
        <f t="shared" si="60"/>
        <v>3.2181685670401405E-3</v>
      </c>
      <c r="G1116" s="38">
        <f t="shared" si="61"/>
        <v>28935.661049517472</v>
      </c>
    </row>
    <row r="1117" spans="1:7" x14ac:dyDescent="0.35">
      <c r="A1117" s="37">
        <v>41639</v>
      </c>
      <c r="B1117" s="38">
        <f t="shared" si="59"/>
        <v>3.04</v>
      </c>
      <c r="D1117" s="38">
        <v>3.04</v>
      </c>
      <c r="F1117" s="42">
        <f t="shared" si="60"/>
        <v>-1.6363587699580649E-2</v>
      </c>
      <c r="G1117" s="38">
        <f t="shared" si="61"/>
        <v>28462.169822288353</v>
      </c>
    </row>
    <row r="1118" spans="1:7" x14ac:dyDescent="0.35">
      <c r="A1118" s="37">
        <v>41670</v>
      </c>
      <c r="B1118" s="38">
        <f t="shared" si="59"/>
        <v>2.81</v>
      </c>
      <c r="D1118" s="38">
        <v>2.81</v>
      </c>
      <c r="F1118" s="42">
        <f t="shared" si="60"/>
        <v>2.231925819995878E-2</v>
      </c>
      <c r="G1118" s="38">
        <f t="shared" si="61"/>
        <v>29097.424339483081</v>
      </c>
    </row>
    <row r="1119" spans="1:7" x14ac:dyDescent="0.35">
      <c r="A1119" s="37">
        <v>41698</v>
      </c>
      <c r="B1119" s="38">
        <f t="shared" si="59"/>
        <v>2.91</v>
      </c>
      <c r="D1119" s="38">
        <v>2.91</v>
      </c>
      <c r="F1119" s="42">
        <f t="shared" si="60"/>
        <v>-6.2188054508778481E-3</v>
      </c>
      <c r="G1119" s="38">
        <f t="shared" si="61"/>
        <v>28916.473118394199</v>
      </c>
    </row>
    <row r="1120" spans="1:7" x14ac:dyDescent="0.35">
      <c r="A1120" s="37">
        <v>41729</v>
      </c>
      <c r="B1120" s="38">
        <f t="shared" si="59"/>
        <v>2.89</v>
      </c>
      <c r="D1120" s="38">
        <v>2.89</v>
      </c>
      <c r="F1120" s="42">
        <f t="shared" si="60"/>
        <v>4.1387738599874997E-3</v>
      </c>
      <c r="G1120" s="38">
        <f t="shared" si="61"/>
        <v>29036.151861459635</v>
      </c>
    </row>
    <row r="1121" spans="1:7" x14ac:dyDescent="0.35">
      <c r="A1121" s="37">
        <v>41759</v>
      </c>
      <c r="B1121" s="38">
        <f t="shared" si="59"/>
        <v>2.8</v>
      </c>
      <c r="D1121" s="38">
        <v>2.8</v>
      </c>
      <c r="F1121" s="42">
        <f t="shared" si="60"/>
        <v>1.0154455750395629E-2</v>
      </c>
      <c r="G1121" s="38">
        <f t="shared" si="61"/>
        <v>29330.998180698596</v>
      </c>
    </row>
    <row r="1122" spans="1:7" x14ac:dyDescent="0.35">
      <c r="A1122" s="37">
        <v>41790</v>
      </c>
      <c r="B1122" s="38">
        <f t="shared" si="59"/>
        <v>2.67</v>
      </c>
      <c r="D1122" s="38">
        <v>2.67</v>
      </c>
      <c r="F1122" s="42">
        <f t="shared" si="60"/>
        <v>1.3593959518660527E-2</v>
      </c>
      <c r="G1122" s="38">
        <f t="shared" si="61"/>
        <v>29729.722582608916</v>
      </c>
    </row>
    <row r="1123" spans="1:7" x14ac:dyDescent="0.35">
      <c r="A1123" s="37">
        <v>41820</v>
      </c>
      <c r="B1123" s="38">
        <f t="shared" si="59"/>
        <v>2.4900000000000002</v>
      </c>
      <c r="D1123" s="38">
        <v>2.4900000000000002</v>
      </c>
      <c r="F1123" s="42">
        <f t="shared" si="60"/>
        <v>1.7955763648254876E-2</v>
      </c>
      <c r="G1123" s="38">
        <f t="shared" si="61"/>
        <v>30263.542454630424</v>
      </c>
    </row>
    <row r="1124" spans="1:7" x14ac:dyDescent="0.35">
      <c r="A1124" s="37">
        <v>41851</v>
      </c>
      <c r="B1124" s="38">
        <f t="shared" si="59"/>
        <v>2.39</v>
      </c>
      <c r="D1124" s="38">
        <v>2.39</v>
      </c>
      <c r="F1124" s="42">
        <f t="shared" si="60"/>
        <v>1.0857679044851971E-2</v>
      </c>
      <c r="G1124" s="38">
        <f t="shared" si="61"/>
        <v>30592.134285363056</v>
      </c>
    </row>
    <row r="1125" spans="1:7" x14ac:dyDescent="0.35">
      <c r="A1125" s="37">
        <v>41882</v>
      </c>
      <c r="B1125" s="38">
        <f t="shared" si="59"/>
        <v>2.2799999999999998</v>
      </c>
      <c r="D1125" s="38">
        <v>2.2799999999999998</v>
      </c>
      <c r="F1125" s="42">
        <f t="shared" si="60"/>
        <v>1.170547658767945E-2</v>
      </c>
      <c r="G1125" s="38">
        <f t="shared" si="61"/>
        <v>30950.229797007516</v>
      </c>
    </row>
    <row r="1126" spans="1:7" x14ac:dyDescent="0.35">
      <c r="A1126" s="37">
        <v>41912</v>
      </c>
      <c r="B1126" s="38">
        <f t="shared" si="59"/>
        <v>2.31</v>
      </c>
      <c r="D1126" s="38">
        <v>2.31</v>
      </c>
      <c r="F1126" s="42">
        <f t="shared" si="60"/>
        <v>-7.4527781825985042E-4</v>
      </c>
      <c r="G1126" s="38">
        <f t="shared" si="61"/>
        <v>30927.163277269763</v>
      </c>
    </row>
    <row r="1127" spans="1:7" x14ac:dyDescent="0.35">
      <c r="A1127" s="37">
        <v>41943</v>
      </c>
      <c r="B1127" s="38">
        <f t="shared" si="59"/>
        <v>2.11</v>
      </c>
      <c r="D1127" s="38">
        <v>2.11</v>
      </c>
      <c r="F1127" s="42">
        <f t="shared" si="60"/>
        <v>1.9736490754205738E-2</v>
      </c>
      <c r="G1127" s="38">
        <f t="shared" si="61"/>
        <v>31537.556949345406</v>
      </c>
    </row>
    <row r="1128" spans="1:7" x14ac:dyDescent="0.35">
      <c r="A1128" s="37">
        <v>41973</v>
      </c>
      <c r="B1128" s="38">
        <f t="shared" si="59"/>
        <v>1.95</v>
      </c>
      <c r="D1128" s="38">
        <v>1.95</v>
      </c>
      <c r="F1128" s="42">
        <f t="shared" si="60"/>
        <v>1.6121808223944073E-2</v>
      </c>
      <c r="G1128" s="38">
        <f t="shared" si="61"/>
        <v>32045.999394334467</v>
      </c>
    </row>
    <row r="1129" spans="1:7" x14ac:dyDescent="0.35">
      <c r="A1129" s="37">
        <v>42004</v>
      </c>
      <c r="B1129" s="38">
        <f t="shared" si="59"/>
        <v>1.61</v>
      </c>
      <c r="D1129" s="38">
        <v>1.61</v>
      </c>
      <c r="F1129" s="42">
        <f t="shared" si="60"/>
        <v>3.2672694330554655E-2</v>
      </c>
      <c r="G1129" s="38">
        <f t="shared" si="61"/>
        <v>33093.028537062695</v>
      </c>
    </row>
    <row r="1130" spans="1:7" x14ac:dyDescent="0.35">
      <c r="A1130" s="37">
        <v>42035</v>
      </c>
      <c r="B1130" s="38">
        <f t="shared" si="59"/>
        <v>1.33</v>
      </c>
      <c r="D1130" s="38">
        <v>1.33</v>
      </c>
      <c r="F1130" s="42">
        <f t="shared" si="60"/>
        <v>2.7274576722173243E-2</v>
      </c>
      <c r="G1130" s="38">
        <f t="shared" si="61"/>
        <v>33995.626882865879</v>
      </c>
    </row>
    <row r="1131" spans="1:7" x14ac:dyDescent="0.35">
      <c r="A1131" s="37">
        <v>42063</v>
      </c>
      <c r="B1131" s="38">
        <f t="shared" si="59"/>
        <v>1.51</v>
      </c>
      <c r="D1131" s="38">
        <v>1.51</v>
      </c>
      <c r="F1131" s="42">
        <f t="shared" si="60"/>
        <v>-1.5411766580413478E-2</v>
      </c>
      <c r="G1131" s="38">
        <f t="shared" si="61"/>
        <v>33471.694216592325</v>
      </c>
    </row>
    <row r="1132" spans="1:7" x14ac:dyDescent="0.35">
      <c r="A1132" s="37">
        <v>42094</v>
      </c>
      <c r="B1132" s="38">
        <f t="shared" si="59"/>
        <v>1.48</v>
      </c>
      <c r="D1132" s="38">
        <v>1.48</v>
      </c>
      <c r="F1132" s="42">
        <f t="shared" si="60"/>
        <v>4.0158568853634058E-3</v>
      </c>
      <c r="G1132" s="38">
        <f t="shared" si="61"/>
        <v>33606.111750276803</v>
      </c>
    </row>
    <row r="1133" spans="1:7" x14ac:dyDescent="0.35">
      <c r="A1133" s="37">
        <v>42124</v>
      </c>
      <c r="B1133" s="38">
        <f t="shared" si="59"/>
        <v>1.57</v>
      </c>
      <c r="D1133" s="38">
        <v>1.57</v>
      </c>
      <c r="F1133" s="42">
        <f t="shared" si="60"/>
        <v>-7.0017554968937225E-3</v>
      </c>
      <c r="G1133" s="38">
        <f t="shared" si="61"/>
        <v>33370.80997260008</v>
      </c>
    </row>
    <row r="1134" spans="1:7" x14ac:dyDescent="0.35">
      <c r="A1134" s="37">
        <v>42155</v>
      </c>
      <c r="B1134" s="38">
        <f t="shared" si="59"/>
        <v>1.51</v>
      </c>
      <c r="D1134" s="38">
        <v>1.51</v>
      </c>
      <c r="F1134" s="42">
        <f t="shared" si="60"/>
        <v>6.8150333045823071E-3</v>
      </c>
      <c r="G1134" s="38">
        <f t="shared" si="61"/>
        <v>33598.233153964233</v>
      </c>
    </row>
    <row r="1135" spans="1:7" x14ac:dyDescent="0.35">
      <c r="A1135" s="37">
        <v>42185</v>
      </c>
      <c r="B1135" s="38">
        <f t="shared" si="59"/>
        <v>1.84</v>
      </c>
      <c r="D1135" s="38">
        <v>1.84</v>
      </c>
      <c r="F1135" s="42">
        <f t="shared" si="60"/>
        <v>-2.8529941433020151E-2</v>
      </c>
      <c r="G1135" s="38">
        <f t="shared" si="61"/>
        <v>32639.677529828678</v>
      </c>
    </row>
    <row r="1136" spans="1:7" x14ac:dyDescent="0.35">
      <c r="A1136" s="37">
        <v>42216</v>
      </c>
      <c r="B1136" s="38">
        <f t="shared" si="59"/>
        <v>1.58</v>
      </c>
      <c r="D1136" s="38">
        <v>1.58</v>
      </c>
      <c r="F1136" s="42">
        <f t="shared" si="60"/>
        <v>2.5311601609963656E-2</v>
      </c>
      <c r="G1136" s="38">
        <f t="shared" si="61"/>
        <v>33465.840044141383</v>
      </c>
    </row>
    <row r="1137" spans="1:7" x14ac:dyDescent="0.35">
      <c r="A1137" s="37">
        <v>42247</v>
      </c>
      <c r="B1137" s="38">
        <f t="shared" si="59"/>
        <v>1.52</v>
      </c>
      <c r="D1137" s="38">
        <v>1.52</v>
      </c>
      <c r="F1137" s="42">
        <f t="shared" si="60"/>
        <v>6.8205882299246295E-3</v>
      </c>
      <c r="G1137" s="38">
        <f t="shared" si="61"/>
        <v>33694.096758850996</v>
      </c>
    </row>
    <row r="1138" spans="1:7" x14ac:dyDescent="0.35">
      <c r="A1138" s="37">
        <v>42277</v>
      </c>
      <c r="B1138" s="38">
        <f t="shared" si="59"/>
        <v>1.49</v>
      </c>
      <c r="D1138" s="38">
        <v>1.49</v>
      </c>
      <c r="F1138" s="42">
        <f t="shared" si="60"/>
        <v>4.0227980366539804E-3</v>
      </c>
      <c r="G1138" s="38">
        <f t="shared" si="61"/>
        <v>33829.641305139332</v>
      </c>
    </row>
    <row r="1139" spans="1:7" x14ac:dyDescent="0.35">
      <c r="A1139" s="37">
        <v>42308</v>
      </c>
      <c r="B1139" s="38">
        <f t="shared" si="59"/>
        <v>1.64</v>
      </c>
      <c r="D1139" s="38">
        <v>1.64</v>
      </c>
      <c r="F1139" s="42">
        <f t="shared" si="60"/>
        <v>-1.2435170302814854E-2</v>
      </c>
      <c r="G1139" s="38">
        <f t="shared" si="61"/>
        <v>33408.963954226783</v>
      </c>
    </row>
    <row r="1140" spans="1:7" x14ac:dyDescent="0.35">
      <c r="A1140" s="37">
        <v>42338</v>
      </c>
      <c r="B1140" s="38">
        <f t="shared" si="59"/>
        <v>1.5</v>
      </c>
      <c r="D1140" s="38">
        <v>1.5</v>
      </c>
      <c r="F1140" s="42">
        <f t="shared" si="60"/>
        <v>1.4222120846836201E-2</v>
      </c>
      <c r="G1140" s="38">
        <f t="shared" si="61"/>
        <v>33884.110276951396</v>
      </c>
    </row>
    <row r="1141" spans="1:7" x14ac:dyDescent="0.35">
      <c r="A1141" s="37">
        <v>42369</v>
      </c>
      <c r="B1141" s="38">
        <f t="shared" si="59"/>
        <v>1.54</v>
      </c>
      <c r="D1141" s="38">
        <v>1.54</v>
      </c>
      <c r="F1141" s="42">
        <f t="shared" si="60"/>
        <v>-2.4155804611033236E-3</v>
      </c>
      <c r="G1141" s="38">
        <f t="shared" si="61"/>
        <v>33802.260482224519</v>
      </c>
    </row>
    <row r="1142" spans="1:7" x14ac:dyDescent="0.35">
      <c r="A1142" s="37">
        <v>42400</v>
      </c>
      <c r="B1142" s="38">
        <f t="shared" si="59"/>
        <v>1.41</v>
      </c>
      <c r="D1142" s="38">
        <v>1.41</v>
      </c>
      <c r="F1142" s="42">
        <f t="shared" si="60"/>
        <v>1.3274952433632001E-2</v>
      </c>
      <c r="G1142" s="38">
        <f t="shared" si="61"/>
        <v>34250.983882275286</v>
      </c>
    </row>
    <row r="1143" spans="1:7" x14ac:dyDescent="0.35">
      <c r="A1143" s="37">
        <v>42429</v>
      </c>
      <c r="B1143" s="38">
        <f t="shared" si="59"/>
        <v>1.34</v>
      </c>
      <c r="D1143" s="38">
        <v>1.34</v>
      </c>
      <c r="F1143" s="42">
        <f t="shared" si="60"/>
        <v>7.6549440799971906E-3</v>
      </c>
      <c r="G1143" s="38">
        <f t="shared" si="61"/>
        <v>34513.173248578983</v>
      </c>
    </row>
    <row r="1144" spans="1:7" x14ac:dyDescent="0.35">
      <c r="A1144" s="37">
        <v>42460</v>
      </c>
      <c r="B1144" s="38">
        <f t="shared" si="59"/>
        <v>1.21</v>
      </c>
      <c r="D1144" s="38">
        <v>1.21</v>
      </c>
      <c r="F1144" s="42">
        <f t="shared" si="60"/>
        <v>1.3230461440883591E-2</v>
      </c>
      <c r="G1144" s="38">
        <f t="shared" si="61"/>
        <v>34969.798456446842</v>
      </c>
    </row>
    <row r="1145" spans="1:7" x14ac:dyDescent="0.35">
      <c r="A1145" s="37">
        <v>42490</v>
      </c>
      <c r="B1145" s="38">
        <f t="shared" si="59"/>
        <v>1.5</v>
      </c>
      <c r="D1145" s="38">
        <v>1.5</v>
      </c>
      <c r="F1145" s="42">
        <f t="shared" si="60"/>
        <v>-2.5620821754160528E-2</v>
      </c>
      <c r="G1145" s="38">
        <f t="shared" si="61"/>
        <v>34073.843483415301</v>
      </c>
    </row>
    <row r="1146" spans="1:7" x14ac:dyDescent="0.35">
      <c r="A1146" s="37">
        <v>42521</v>
      </c>
      <c r="B1146" s="38">
        <f t="shared" si="59"/>
        <v>1.37</v>
      </c>
      <c r="D1146" s="38">
        <v>1.37</v>
      </c>
      <c r="F1146" s="42">
        <f t="shared" si="60"/>
        <v>1.3265914591629872E-2</v>
      </c>
      <c r="G1146" s="38">
        <f t="shared" si="61"/>
        <v>34525.864180874851</v>
      </c>
    </row>
    <row r="1147" spans="1:7" x14ac:dyDescent="0.35">
      <c r="A1147" s="37">
        <v>42551</v>
      </c>
      <c r="B1147" s="38">
        <f t="shared" si="59"/>
        <v>1.01</v>
      </c>
      <c r="D1147" s="38">
        <v>1.01</v>
      </c>
      <c r="F1147" s="42">
        <f t="shared" si="60"/>
        <v>3.5030775734896505E-2</v>
      </c>
      <c r="G1147" s="38">
        <f t="shared" si="61"/>
        <v>35735.331986048572</v>
      </c>
    </row>
    <row r="1148" spans="1:7" x14ac:dyDescent="0.35">
      <c r="A1148" s="37">
        <v>42582</v>
      </c>
      <c r="B1148" s="38">
        <f t="shared" si="59"/>
        <v>0.99</v>
      </c>
      <c r="D1148" s="38">
        <v>0.99</v>
      </c>
      <c r="F1148" s="42">
        <f t="shared" si="60"/>
        <v>2.7263168015565871E-3</v>
      </c>
      <c r="G1148" s="38">
        <f t="shared" si="61"/>
        <v>35832.757822051339</v>
      </c>
    </row>
    <row r="1149" spans="1:7" x14ac:dyDescent="0.35">
      <c r="A1149" s="37">
        <v>42613</v>
      </c>
      <c r="B1149" s="38">
        <f t="shared" ref="B1149:B1207" si="62">D1149</f>
        <v>1.1000000000000001</v>
      </c>
      <c r="D1149" s="38">
        <v>1.1000000000000001</v>
      </c>
      <c r="F1149" s="42">
        <f t="shared" si="60"/>
        <v>-9.4826271043903718E-3</v>
      </c>
      <c r="G1149" s="38">
        <f t="shared" si="61"/>
        <v>35492.969141502894</v>
      </c>
    </row>
    <row r="1150" spans="1:7" x14ac:dyDescent="0.35">
      <c r="A1150" s="37">
        <v>42643</v>
      </c>
      <c r="B1150" s="38">
        <f t="shared" si="62"/>
        <v>1.24</v>
      </c>
      <c r="D1150" s="38">
        <v>1.24</v>
      </c>
      <c r="F1150" s="42">
        <f t="shared" si="60"/>
        <v>-1.210910212628814E-2</v>
      </c>
      <c r="G1150" s="38">
        <f t="shared" si="61"/>
        <v>35063.181153403239</v>
      </c>
    </row>
    <row r="1151" spans="1:7" x14ac:dyDescent="0.35">
      <c r="A1151" s="37">
        <v>42674</v>
      </c>
      <c r="B1151" s="38">
        <f t="shared" si="62"/>
        <v>1.42</v>
      </c>
      <c r="D1151" s="38">
        <v>1.42</v>
      </c>
      <c r="F1151" s="42">
        <f t="shared" si="60"/>
        <v>-1.5562051998097345E-2</v>
      </c>
      <c r="G1151" s="38">
        <f t="shared" si="61"/>
        <v>34517.526105075267</v>
      </c>
    </row>
    <row r="1152" spans="1:7" x14ac:dyDescent="0.35">
      <c r="A1152" s="37">
        <v>42704</v>
      </c>
      <c r="B1152" s="38">
        <f t="shared" si="62"/>
        <v>1.69</v>
      </c>
      <c r="D1152" s="38">
        <v>1.69</v>
      </c>
      <c r="F1152" s="42">
        <f t="shared" si="60"/>
        <v>-2.3373123992983393E-2</v>
      </c>
      <c r="G1152" s="38">
        <f t="shared" si="61"/>
        <v>33710.7436874903</v>
      </c>
    </row>
    <row r="1153" spans="1:7" x14ac:dyDescent="0.35">
      <c r="A1153" s="37">
        <v>42735</v>
      </c>
      <c r="B1153" s="38">
        <f t="shared" si="62"/>
        <v>1.7</v>
      </c>
      <c r="D1153" s="38">
        <v>1.7</v>
      </c>
      <c r="F1153" s="42">
        <f t="shared" si="60"/>
        <v>4.9929207819453497E-4</v>
      </c>
      <c r="G1153" s="38">
        <f t="shared" si="61"/>
        <v>33727.575194763507</v>
      </c>
    </row>
    <row r="1154" spans="1:7" x14ac:dyDescent="0.35">
      <c r="A1154" s="37">
        <v>42766</v>
      </c>
      <c r="B1154" s="38">
        <f t="shared" si="62"/>
        <v>1.81</v>
      </c>
      <c r="D1154" s="38">
        <v>1.81</v>
      </c>
      <c r="F1154" s="42">
        <f t="shared" si="60"/>
        <v>-8.5277058043817348E-3</v>
      </c>
      <c r="G1154" s="38">
        <f t="shared" si="61"/>
        <v>33439.956356007402</v>
      </c>
    </row>
    <row r="1155" spans="1:7" x14ac:dyDescent="0.35">
      <c r="A1155" s="37">
        <v>42794</v>
      </c>
      <c r="B1155" s="38">
        <f t="shared" si="62"/>
        <v>1.7</v>
      </c>
      <c r="D1155" s="38">
        <v>1.7</v>
      </c>
      <c r="F1155" s="42">
        <f t="shared" ref="F1155:F1218" si="63">B1154/1200+((B1154/B1155)*(1-(1+B1155/200)^(-2*(10-(1/12))))+(1+B1155/200)^(-2*(10-(1/12)))-1)</f>
        <v>1.1507787139860004E-2</v>
      </c>
      <c r="G1155" s="38">
        <f t="shared" ref="G1155:G1218" si="64">G1154*(1+F1155)</f>
        <v>33824.776255718542</v>
      </c>
    </row>
    <row r="1156" spans="1:7" x14ac:dyDescent="0.35">
      <c r="A1156" s="37">
        <v>42825</v>
      </c>
      <c r="B1156" s="38">
        <f t="shared" si="62"/>
        <v>1.64</v>
      </c>
      <c r="D1156" s="38">
        <v>1.64</v>
      </c>
      <c r="F1156" s="42">
        <f t="shared" si="63"/>
        <v>6.8874014544593638E-3</v>
      </c>
      <c r="G1156" s="38">
        <f t="shared" si="64"/>
        <v>34057.74106889894</v>
      </c>
    </row>
    <row r="1157" spans="1:7" x14ac:dyDescent="0.35">
      <c r="A1157" s="37">
        <v>42855</v>
      </c>
      <c r="B1157" s="38">
        <f t="shared" si="62"/>
        <v>1.64</v>
      </c>
      <c r="D1157" s="38">
        <v>1.64</v>
      </c>
      <c r="F1157" s="42">
        <f t="shared" si="63"/>
        <v>1.3666666666666666E-3</v>
      </c>
      <c r="G1157" s="38">
        <f t="shared" si="64"/>
        <v>34104.286648359768</v>
      </c>
    </row>
    <row r="1158" spans="1:7" x14ac:dyDescent="0.35">
      <c r="A1158" s="37">
        <v>42886</v>
      </c>
      <c r="B1158" s="38">
        <f t="shared" si="62"/>
        <v>1.52</v>
      </c>
      <c r="D1158" s="38">
        <v>1.52</v>
      </c>
      <c r="F1158" s="42">
        <f t="shared" si="63"/>
        <v>1.2374509793182593E-2</v>
      </c>
      <c r="G1158" s="38">
        <f t="shared" si="64"/>
        <v>34526.310477479405</v>
      </c>
    </row>
    <row r="1159" spans="1:7" x14ac:dyDescent="0.35">
      <c r="A1159" s="37">
        <v>42916</v>
      </c>
      <c r="B1159" s="38">
        <f t="shared" si="62"/>
        <v>1.66</v>
      </c>
      <c r="D1159" s="38">
        <v>1.66</v>
      </c>
      <c r="F1159" s="42">
        <f t="shared" si="63"/>
        <v>-1.1485539477926826E-2</v>
      </c>
      <c r="G1159" s="38">
        <f t="shared" si="64"/>
        <v>34129.757175463157</v>
      </c>
    </row>
    <row r="1160" spans="1:7" x14ac:dyDescent="0.35">
      <c r="A1160" s="37">
        <v>42947</v>
      </c>
      <c r="B1160" s="38">
        <f t="shared" si="62"/>
        <v>1.69</v>
      </c>
      <c r="D1160" s="38">
        <v>1.69</v>
      </c>
      <c r="F1160" s="42">
        <f t="shared" si="63"/>
        <v>-1.3451619251462908E-3</v>
      </c>
      <c r="G1160" s="38">
        <f t="shared" si="64"/>
        <v>34083.847125596236</v>
      </c>
    </row>
    <row r="1161" spans="1:7" x14ac:dyDescent="0.35">
      <c r="A1161" s="37">
        <v>42978</v>
      </c>
      <c r="B1161" s="38">
        <f t="shared" si="62"/>
        <v>1.58</v>
      </c>
      <c r="D1161" s="38">
        <v>1.58</v>
      </c>
      <c r="F1161" s="42">
        <f t="shared" si="63"/>
        <v>1.1468369911907682E-2</v>
      </c>
      <c r="G1161" s="38">
        <f t="shared" si="64"/>
        <v>34474.733292453478</v>
      </c>
    </row>
    <row r="1162" spans="1:7" x14ac:dyDescent="0.35">
      <c r="A1162" s="37">
        <v>43008</v>
      </c>
      <c r="B1162" s="38">
        <f t="shared" si="62"/>
        <v>1.64</v>
      </c>
      <c r="D1162" s="38">
        <v>1.64</v>
      </c>
      <c r="F1162" s="42">
        <f t="shared" si="63"/>
        <v>-4.1540681211259195E-3</v>
      </c>
      <c r="G1162" s="38">
        <f t="shared" si="64"/>
        <v>34331.522901898978</v>
      </c>
    </row>
    <row r="1163" spans="1:7" x14ac:dyDescent="0.35">
      <c r="A1163" s="37">
        <v>43039</v>
      </c>
      <c r="B1163" s="38">
        <f t="shared" si="62"/>
        <v>1.66</v>
      </c>
      <c r="D1163" s="38">
        <v>1.66</v>
      </c>
      <c r="F1163" s="42">
        <f t="shared" si="63"/>
        <v>-4.5507706827526079E-4</v>
      </c>
      <c r="G1163" s="38">
        <f t="shared" si="64"/>
        <v>34315.899413107356</v>
      </c>
    </row>
    <row r="1164" spans="1:7" x14ac:dyDescent="0.35">
      <c r="A1164" s="37">
        <v>43069</v>
      </c>
      <c r="B1164" s="38">
        <f t="shared" si="62"/>
        <v>1.57</v>
      </c>
      <c r="D1164" s="38">
        <v>1.57</v>
      </c>
      <c r="F1164" s="42">
        <f t="shared" si="63"/>
        <v>9.6184221635602779E-3</v>
      </c>
      <c r="G1164" s="38">
        <f t="shared" si="64"/>
        <v>34645.964220584894</v>
      </c>
    </row>
    <row r="1165" spans="1:7" x14ac:dyDescent="0.35">
      <c r="A1165" s="37">
        <v>43100</v>
      </c>
      <c r="B1165" s="38">
        <f t="shared" si="62"/>
        <v>1.65</v>
      </c>
      <c r="D1165" s="38">
        <v>1.65</v>
      </c>
      <c r="F1165" s="42">
        <f t="shared" si="63"/>
        <v>-5.9823093548047272E-3</v>
      </c>
      <c r="G1165" s="38">
        <f t="shared" si="64"/>
        <v>34438.701344721863</v>
      </c>
    </row>
    <row r="1166" spans="1:7" x14ac:dyDescent="0.35">
      <c r="A1166" s="37">
        <v>43131</v>
      </c>
      <c r="B1166" s="38">
        <f t="shared" si="62"/>
        <v>1.89</v>
      </c>
      <c r="D1166" s="38">
        <v>1.89</v>
      </c>
      <c r="F1166" s="42">
        <f t="shared" si="63"/>
        <v>-2.0234999364806452E-2</v>
      </c>
      <c r="G1166" s="38">
        <f t="shared" si="64"/>
        <v>33741.834244886661</v>
      </c>
    </row>
    <row r="1167" spans="1:7" x14ac:dyDescent="0.35">
      <c r="A1167" s="37">
        <v>43159</v>
      </c>
      <c r="B1167" s="38">
        <f t="shared" si="62"/>
        <v>2.0299999999999998</v>
      </c>
      <c r="D1167" s="38">
        <v>2.0299999999999998</v>
      </c>
      <c r="F1167" s="42">
        <f t="shared" si="63"/>
        <v>-1.0942900254668146E-2</v>
      </c>
      <c r="G1167" s="38">
        <f t="shared" si="64"/>
        <v>33372.600718335321</v>
      </c>
    </row>
    <row r="1168" spans="1:7" x14ac:dyDescent="0.35">
      <c r="A1168" s="37">
        <v>43190</v>
      </c>
      <c r="B1168" s="38">
        <f t="shared" si="62"/>
        <v>1.93</v>
      </c>
      <c r="D1168" s="38">
        <v>1.93</v>
      </c>
      <c r="F1168" s="42">
        <f t="shared" si="63"/>
        <v>1.0677823899500246E-2</v>
      </c>
      <c r="G1168" s="38">
        <f t="shared" si="64"/>
        <v>33728.947471874038</v>
      </c>
    </row>
    <row r="1169" spans="1:7" x14ac:dyDescent="0.35">
      <c r="A1169" s="37">
        <v>43220</v>
      </c>
      <c r="B1169" s="38">
        <f t="shared" si="62"/>
        <v>1.94</v>
      </c>
      <c r="D1169" s="38">
        <v>1.94</v>
      </c>
      <c r="F1169" s="42">
        <f t="shared" si="63"/>
        <v>7.1016704078975487E-4</v>
      </c>
      <c r="G1169" s="38">
        <f t="shared" si="64"/>
        <v>33752.900658689097</v>
      </c>
    </row>
    <row r="1170" spans="1:7" x14ac:dyDescent="0.35">
      <c r="A1170" s="37">
        <v>43251</v>
      </c>
      <c r="B1170" s="38">
        <f t="shared" si="62"/>
        <v>1.75</v>
      </c>
      <c r="D1170" s="38">
        <v>1.75</v>
      </c>
      <c r="F1170" s="42">
        <f t="shared" si="63"/>
        <v>1.8845112524797768E-2</v>
      </c>
      <c r="G1170" s="38">
        <f t="shared" si="64"/>
        <v>34388.97786964041</v>
      </c>
    </row>
    <row r="1171" spans="1:7" x14ac:dyDescent="0.35">
      <c r="A1171" s="37">
        <v>43281</v>
      </c>
      <c r="B1171" s="38">
        <f t="shared" si="62"/>
        <v>1.77</v>
      </c>
      <c r="D1171" s="38">
        <v>1.77</v>
      </c>
      <c r="F1171" s="42">
        <f t="shared" si="63"/>
        <v>-3.5336706561473505E-4</v>
      </c>
      <c r="G1171" s="38">
        <f t="shared" si="64"/>
        <v>34376.825937441128</v>
      </c>
    </row>
    <row r="1172" spans="1:7" x14ac:dyDescent="0.35">
      <c r="A1172" s="37">
        <v>43312</v>
      </c>
      <c r="B1172" s="38">
        <f t="shared" si="62"/>
        <v>1.88</v>
      </c>
      <c r="D1172" s="38">
        <v>1.88</v>
      </c>
      <c r="F1172" s="42">
        <f t="shared" si="63"/>
        <v>-8.4345443618848472E-3</v>
      </c>
      <c r="G1172" s="38">
        <f t="shared" si="64"/>
        <v>34086.873074050985</v>
      </c>
    </row>
    <row r="1173" spans="1:7" x14ac:dyDescent="0.35">
      <c r="A1173" s="37">
        <v>43343</v>
      </c>
      <c r="B1173" s="38">
        <f t="shared" si="62"/>
        <v>1.76</v>
      </c>
      <c r="D1173" s="38">
        <v>1.76</v>
      </c>
      <c r="F1173" s="42">
        <f t="shared" si="63"/>
        <v>1.2442327771111599E-2</v>
      </c>
      <c r="G1173" s="38">
        <f t="shared" si="64"/>
        <v>34510.993121530606</v>
      </c>
    </row>
    <row r="1174" spans="1:7" x14ac:dyDescent="0.35">
      <c r="A1174" s="37">
        <v>43373</v>
      </c>
      <c r="B1174" s="38">
        <f t="shared" si="62"/>
        <v>1.94</v>
      </c>
      <c r="D1174" s="38">
        <v>1.94</v>
      </c>
      <c r="F1174" s="42">
        <f t="shared" si="63"/>
        <v>-1.4700326599118079E-2</v>
      </c>
      <c r="G1174" s="38">
        <f t="shared" si="64"/>
        <v>34003.670251384188</v>
      </c>
    </row>
    <row r="1175" spans="1:7" x14ac:dyDescent="0.35">
      <c r="A1175" s="37">
        <v>43404</v>
      </c>
      <c r="B1175" s="38">
        <f t="shared" si="62"/>
        <v>1.96</v>
      </c>
      <c r="D1175" s="38">
        <v>1.96</v>
      </c>
      <c r="F1175" s="42">
        <f t="shared" si="63"/>
        <v>-1.7787010808205622E-4</v>
      </c>
      <c r="G1175" s="38">
        <f t="shared" si="64"/>
        <v>33997.622014881388</v>
      </c>
    </row>
    <row r="1176" spans="1:7" x14ac:dyDescent="0.35">
      <c r="A1176" s="37">
        <v>43434</v>
      </c>
      <c r="B1176" s="38">
        <f t="shared" si="62"/>
        <v>1.83</v>
      </c>
      <c r="D1176" s="38">
        <v>1.83</v>
      </c>
      <c r="F1176" s="42">
        <f t="shared" si="63"/>
        <v>1.3373992484803712E-2</v>
      </c>
      <c r="G1176" s="38">
        <f t="shared" si="64"/>
        <v>34452.30595620961</v>
      </c>
    </row>
    <row r="1177" spans="1:7" x14ac:dyDescent="0.35">
      <c r="A1177" s="37">
        <v>43465</v>
      </c>
      <c r="B1177" s="38">
        <f t="shared" si="62"/>
        <v>1.79</v>
      </c>
      <c r="D1177" s="38">
        <v>1.79</v>
      </c>
      <c r="F1177" s="42">
        <f t="shared" si="63"/>
        <v>5.1447655377059327E-3</v>
      </c>
      <c r="G1177" s="38">
        <f t="shared" si="64"/>
        <v>34629.554992587618</v>
      </c>
    </row>
    <row r="1178" spans="1:7" x14ac:dyDescent="0.35">
      <c r="A1178" s="37">
        <v>43496</v>
      </c>
      <c r="B1178" s="38">
        <f t="shared" si="62"/>
        <v>1.76</v>
      </c>
      <c r="D1178" s="38">
        <v>1.76</v>
      </c>
      <c r="E1178" s="38">
        <v>1.792</v>
      </c>
      <c r="F1178" s="42">
        <f t="shared" si="63"/>
        <v>4.2105819427777896E-3</v>
      </c>
      <c r="G1178" s="38">
        <f t="shared" si="64"/>
        <v>34775.365571525836</v>
      </c>
    </row>
    <row r="1179" spans="1:7" x14ac:dyDescent="0.35">
      <c r="A1179" s="37">
        <v>43524</v>
      </c>
      <c r="B1179" s="38">
        <f t="shared" si="62"/>
        <v>1.77</v>
      </c>
      <c r="D1179" s="38">
        <v>1.77</v>
      </c>
      <c r="E1179" s="38">
        <v>1.8129999999999999</v>
      </c>
      <c r="F1179" s="42">
        <f t="shared" si="63"/>
        <v>5.6081646719257695E-4</v>
      </c>
      <c r="G1179" s="38">
        <f t="shared" si="64"/>
        <v>34794.868169190988</v>
      </c>
    </row>
    <row r="1180" spans="1:7" x14ac:dyDescent="0.35">
      <c r="A1180" s="37">
        <v>43555</v>
      </c>
      <c r="B1180" s="38">
        <f t="shared" si="62"/>
        <v>1.58</v>
      </c>
      <c r="D1180" s="38">
        <v>1.58</v>
      </c>
      <c r="E1180" s="38">
        <v>1.5980000000000001</v>
      </c>
      <c r="F1180" s="42">
        <f t="shared" si="63"/>
        <v>1.8851426817537594E-2</v>
      </c>
      <c r="G1180" s="38">
        <f t="shared" si="64"/>
        <v>35450.801080108358</v>
      </c>
    </row>
    <row r="1181" spans="1:7" x14ac:dyDescent="0.35">
      <c r="A1181" s="37">
        <v>43585</v>
      </c>
      <c r="B1181" s="38">
        <f t="shared" si="62"/>
        <v>1.72</v>
      </c>
      <c r="D1181" s="38">
        <v>1.72</v>
      </c>
      <c r="E1181" s="38">
        <v>1.7430000000000001</v>
      </c>
      <c r="F1181" s="42">
        <f t="shared" si="63"/>
        <v>-1.1397123964721777E-2</v>
      </c>
      <c r="G1181" s="38">
        <f t="shared" si="64"/>
        <v>35046.763905549669</v>
      </c>
    </row>
    <row r="1182" spans="1:7" x14ac:dyDescent="0.35">
      <c r="A1182" s="37">
        <v>43616</v>
      </c>
      <c r="B1182" s="38">
        <f t="shared" si="62"/>
        <v>1.54</v>
      </c>
      <c r="D1182" s="38">
        <v>1.54</v>
      </c>
      <c r="E1182" s="38">
        <v>1.556</v>
      </c>
      <c r="F1182" s="42">
        <f t="shared" si="63"/>
        <v>1.7928445408298348E-2</v>
      </c>
      <c r="G1182" s="38">
        <f t="shared" si="64"/>
        <v>35675.097898967841</v>
      </c>
    </row>
    <row r="1183" spans="1:7" x14ac:dyDescent="0.35">
      <c r="A1183" s="37">
        <v>43646</v>
      </c>
      <c r="B1183" s="38">
        <f t="shared" si="62"/>
        <v>1.44</v>
      </c>
      <c r="D1183" s="38">
        <v>1.44</v>
      </c>
      <c r="E1183" s="38">
        <v>1.4530000000000001</v>
      </c>
      <c r="F1183" s="42">
        <f t="shared" si="63"/>
        <v>1.0493674107300986E-2</v>
      </c>
      <c r="G1183" s="38">
        <f t="shared" si="64"/>
        <v>36049.460750065664</v>
      </c>
    </row>
    <row r="1184" spans="1:7" x14ac:dyDescent="0.35">
      <c r="A1184" s="37">
        <v>43677</v>
      </c>
      <c r="B1184" s="38">
        <f t="shared" si="62"/>
        <v>1.37</v>
      </c>
      <c r="D1184" s="38">
        <v>1.37</v>
      </c>
      <c r="E1184" s="38">
        <v>1.3859999999999999</v>
      </c>
      <c r="F1184" s="42">
        <f t="shared" si="63"/>
        <v>7.6701078570315037E-3</v>
      </c>
      <c r="G1184" s="38">
        <f t="shared" si="64"/>
        <v>36325.964002206492</v>
      </c>
    </row>
    <row r="1185" spans="1:7" x14ac:dyDescent="0.35">
      <c r="A1185" s="37">
        <v>43708</v>
      </c>
      <c r="B1185" s="38">
        <f t="shared" si="62"/>
        <v>1.1299999999999999</v>
      </c>
      <c r="D1185" s="38">
        <v>1.1299999999999999</v>
      </c>
      <c r="E1185" s="38">
        <v>1.133</v>
      </c>
      <c r="F1185" s="42">
        <f t="shared" si="63"/>
        <v>2.3596725958382095E-2</v>
      </c>
      <c r="G1185" s="38">
        <f t="shared" si="64"/>
        <v>37183.13781994061</v>
      </c>
    </row>
    <row r="1186" spans="1:7" x14ac:dyDescent="0.35">
      <c r="A1186" s="37">
        <v>43738</v>
      </c>
      <c r="B1186" s="38">
        <f t="shared" si="62"/>
        <v>1.22</v>
      </c>
      <c r="D1186" s="38">
        <v>1.22</v>
      </c>
      <c r="E1186" s="38">
        <v>1.2170000000000001</v>
      </c>
      <c r="F1186" s="42">
        <f t="shared" si="63"/>
        <v>-7.4405486582515626E-3</v>
      </c>
      <c r="G1186" s="38">
        <f t="shared" si="64"/>
        <v>36906.474873724866</v>
      </c>
    </row>
    <row r="1187" spans="1:7" x14ac:dyDescent="0.35">
      <c r="A1187" s="37">
        <v>43769</v>
      </c>
      <c r="B1187" s="38">
        <f t="shared" si="62"/>
        <v>1.36</v>
      </c>
      <c r="D1187" s="38">
        <v>1.36</v>
      </c>
      <c r="E1187" s="38">
        <v>1.3759999999999999</v>
      </c>
      <c r="F1187" s="42">
        <f t="shared" si="63"/>
        <v>-1.1930101840447516E-2</v>
      </c>
      <c r="G1187" s="38">
        <f t="shared" si="64"/>
        <v>36466.17686990941</v>
      </c>
    </row>
    <row r="1188" spans="1:7" x14ac:dyDescent="0.35">
      <c r="A1188" s="37">
        <v>43799</v>
      </c>
      <c r="B1188" s="38">
        <f t="shared" si="62"/>
        <v>1.39</v>
      </c>
      <c r="D1188" s="38">
        <v>1.39</v>
      </c>
      <c r="E1188" s="38">
        <v>1.4039999999999999</v>
      </c>
      <c r="F1188" s="42">
        <f t="shared" si="63"/>
        <v>-1.6367647041545114E-3</v>
      </c>
      <c r="G1188" s="38">
        <f t="shared" si="64"/>
        <v>36406.490318713288</v>
      </c>
    </row>
    <row r="1189" spans="1:7" x14ac:dyDescent="0.35">
      <c r="A1189" s="37">
        <v>43830</v>
      </c>
      <c r="B1189" s="38">
        <f t="shared" si="62"/>
        <v>1.55</v>
      </c>
      <c r="D1189" s="38">
        <v>1.55</v>
      </c>
      <c r="E1189" s="38">
        <v>1.583</v>
      </c>
      <c r="F1189" s="42">
        <f t="shared" si="63"/>
        <v>-1.3496595265871474E-2</v>
      </c>
      <c r="G1189" s="38">
        <f t="shared" si="64"/>
        <v>35915.126653830746</v>
      </c>
    </row>
    <row r="1190" spans="1:7" x14ac:dyDescent="0.35">
      <c r="A1190" s="37">
        <v>43861</v>
      </c>
      <c r="B1190" s="38">
        <f t="shared" si="62"/>
        <v>1.32</v>
      </c>
      <c r="D1190" s="38">
        <v>1.32</v>
      </c>
      <c r="E1190" s="38">
        <v>1.331</v>
      </c>
      <c r="F1190" s="42">
        <f t="shared" si="63"/>
        <v>2.2604496072764688E-2</v>
      </c>
      <c r="G1190" s="38">
        <f t="shared" si="64"/>
        <v>36726.969993230108</v>
      </c>
    </row>
    <row r="1191" spans="1:7" x14ac:dyDescent="0.35">
      <c r="A1191" s="37">
        <v>43890</v>
      </c>
      <c r="B1191" s="38">
        <f t="shared" si="62"/>
        <v>1.1200000000000001</v>
      </c>
      <c r="D1191" s="38">
        <v>1.1200000000000001</v>
      </c>
      <c r="E1191" s="38">
        <v>1.137</v>
      </c>
      <c r="F1191" s="42">
        <f t="shared" si="63"/>
        <v>1.9822072833915027E-2</v>
      </c>
      <c r="G1191" s="38">
        <f t="shared" si="64"/>
        <v>37454.974667404931</v>
      </c>
    </row>
    <row r="1192" spans="1:7" x14ac:dyDescent="0.35">
      <c r="A1192" s="37">
        <v>43921</v>
      </c>
      <c r="B1192" s="38">
        <f t="shared" si="62"/>
        <v>0.84</v>
      </c>
      <c r="D1192" s="38">
        <v>0.84</v>
      </c>
      <c r="E1192" s="38">
        <v>0.92500000000000004</v>
      </c>
      <c r="F1192" s="42">
        <f t="shared" si="63"/>
        <v>2.7521467739994525E-2</v>
      </c>
      <c r="G1192" s="38">
        <f t="shared" si="64"/>
        <v>38485.790544416224</v>
      </c>
    </row>
    <row r="1193" spans="1:7" x14ac:dyDescent="0.35">
      <c r="A1193" s="37">
        <v>43951</v>
      </c>
      <c r="B1193" s="38">
        <f t="shared" si="62"/>
        <v>0.61</v>
      </c>
      <c r="D1193" s="38">
        <v>0.61</v>
      </c>
      <c r="E1193" s="38">
        <v>0.64500000000000002</v>
      </c>
      <c r="F1193" s="42">
        <f t="shared" si="63"/>
        <v>2.2799502540316118E-2</v>
      </c>
      <c r="G1193" s="38">
        <f t="shared" si="64"/>
        <v>39363.247423699715</v>
      </c>
    </row>
    <row r="1194" spans="1:7" x14ac:dyDescent="0.35">
      <c r="A1194" s="37">
        <v>43982</v>
      </c>
      <c r="B1194" s="38">
        <f t="shared" si="62"/>
        <v>0.56999999999999995</v>
      </c>
      <c r="D1194" s="38">
        <v>0.56999999999999995</v>
      </c>
      <c r="E1194" s="38">
        <v>0.60699999999999998</v>
      </c>
      <c r="F1194" s="42">
        <f t="shared" si="63"/>
        <v>4.3596429269792125E-3</v>
      </c>
      <c r="G1194" s="38">
        <f t="shared" si="64"/>
        <v>39534.857126913383</v>
      </c>
    </row>
    <row r="1195" spans="1:7" x14ac:dyDescent="0.35">
      <c r="A1195" s="37">
        <v>44012</v>
      </c>
      <c r="B1195" s="38">
        <f t="shared" si="62"/>
        <v>0.6</v>
      </c>
      <c r="D1195" s="38">
        <v>0.6</v>
      </c>
      <c r="E1195" s="38">
        <v>0.63300000000000001</v>
      </c>
      <c r="F1195" s="42">
        <f t="shared" si="63"/>
        <v>-2.4090267980525527E-3</v>
      </c>
      <c r="G1195" s="38">
        <f t="shared" si="64"/>
        <v>39439.616596637468</v>
      </c>
    </row>
    <row r="1196" spans="1:7" x14ac:dyDescent="0.35">
      <c r="A1196" s="37">
        <v>44043</v>
      </c>
      <c r="B1196" s="38">
        <f t="shared" si="62"/>
        <v>0.55000000000000004</v>
      </c>
      <c r="D1196" s="38">
        <v>0.55000000000000004</v>
      </c>
      <c r="E1196" s="38">
        <v>0.57999999999999996</v>
      </c>
      <c r="F1196" s="42">
        <f t="shared" si="63"/>
        <v>5.3190963817111858E-3</v>
      </c>
      <c r="G1196" s="38">
        <f t="shared" si="64"/>
        <v>39649.39971857272</v>
      </c>
    </row>
    <row r="1197" spans="1:7" x14ac:dyDescent="0.35">
      <c r="A1197" s="37">
        <v>44074</v>
      </c>
      <c r="B1197" s="38">
        <f t="shared" si="62"/>
        <v>0.78</v>
      </c>
      <c r="D1197" s="38">
        <v>0.78</v>
      </c>
      <c r="E1197" s="38">
        <v>0.80600000000000005</v>
      </c>
      <c r="F1197" s="42">
        <f t="shared" si="63"/>
        <v>-2.1449136344521728E-2</v>
      </c>
      <c r="G1197" s="38">
        <f t="shared" si="64"/>
        <v>38798.954338030613</v>
      </c>
    </row>
    <row r="1198" spans="1:7" x14ac:dyDescent="0.35">
      <c r="A1198" s="37">
        <v>44104</v>
      </c>
      <c r="B1198" s="38">
        <f t="shared" si="62"/>
        <v>0.6</v>
      </c>
      <c r="D1198" s="38">
        <v>0.6</v>
      </c>
      <c r="E1198" s="38">
        <v>0.63300000000000001</v>
      </c>
      <c r="F1198" s="42">
        <f t="shared" si="63"/>
        <v>1.7954160788315538E-2</v>
      </c>
      <c r="G1198" s="38">
        <f t="shared" si="64"/>
        <v>39495.55700263413</v>
      </c>
    </row>
    <row r="1199" spans="1:7" x14ac:dyDescent="0.35">
      <c r="A1199" s="37">
        <v>44135</v>
      </c>
      <c r="B1199" s="38">
        <f t="shared" si="62"/>
        <v>0.69</v>
      </c>
      <c r="D1199" s="38">
        <v>0.69</v>
      </c>
      <c r="E1199" s="38">
        <v>0.71499999999999997</v>
      </c>
      <c r="F1199" s="42">
        <f t="shared" si="63"/>
        <v>-8.1121550859447056E-3</v>
      </c>
      <c r="G1199" s="38">
        <f t="shared" si="64"/>
        <v>39175.162919022994</v>
      </c>
    </row>
    <row r="1200" spans="1:7" x14ac:dyDescent="0.35">
      <c r="A1200" s="37">
        <v>44165</v>
      </c>
      <c r="B1200" s="38">
        <f t="shared" si="62"/>
        <v>0.84</v>
      </c>
      <c r="D1200" s="38">
        <v>0.84</v>
      </c>
      <c r="E1200" s="38">
        <v>0.86199999999999999</v>
      </c>
      <c r="F1200" s="42">
        <f t="shared" si="63"/>
        <v>-1.3668643432139908E-2</v>
      </c>
      <c r="G1200" s="38">
        <f t="shared" si="64"/>
        <v>38639.69158568688</v>
      </c>
    </row>
    <row r="1201" spans="1:7" x14ac:dyDescent="0.35">
      <c r="A1201" s="37">
        <v>44196</v>
      </c>
      <c r="B1201" s="38">
        <f t="shared" si="62"/>
        <v>0.96</v>
      </c>
      <c r="D1201" s="38">
        <v>0.96</v>
      </c>
      <c r="E1201" s="38">
        <v>0.99</v>
      </c>
      <c r="F1201" s="42">
        <f t="shared" si="63"/>
        <v>-1.0625228591413606E-2</v>
      </c>
      <c r="G1201" s="38">
        <f t="shared" si="64"/>
        <v>38229.136029887239</v>
      </c>
    </row>
    <row r="1202" spans="1:7" x14ac:dyDescent="0.35">
      <c r="A1202" s="37">
        <v>44227</v>
      </c>
      <c r="B1202" s="38">
        <f t="shared" si="62"/>
        <v>1.06</v>
      </c>
      <c r="D1202" s="38">
        <v>1.06</v>
      </c>
      <c r="E1202" s="38">
        <v>1.095</v>
      </c>
      <c r="F1202" s="42">
        <f t="shared" si="63"/>
        <v>-8.5896785471172524E-3</v>
      </c>
      <c r="G1202" s="38">
        <f t="shared" si="64"/>
        <v>37900.760040256493</v>
      </c>
    </row>
    <row r="1203" spans="1:7" x14ac:dyDescent="0.35">
      <c r="A1203" s="37">
        <v>44255</v>
      </c>
      <c r="B1203" s="38">
        <f t="shared" si="62"/>
        <v>1.47</v>
      </c>
      <c r="D1203" s="38">
        <v>1.47</v>
      </c>
      <c r="E1203" s="38">
        <v>1.5009999999999999</v>
      </c>
      <c r="F1203" s="42">
        <f t="shared" si="63"/>
        <v>-3.6821861955230864E-2</v>
      </c>
      <c r="G1203" s="38">
        <f t="shared" si="64"/>
        <v>36505.183486055837</v>
      </c>
    </row>
    <row r="1204" spans="1:7" x14ac:dyDescent="0.35">
      <c r="A1204" s="37">
        <v>44286</v>
      </c>
      <c r="B1204" s="38">
        <f t="shared" si="62"/>
        <v>1.5</v>
      </c>
      <c r="D1204" s="38">
        <v>1.5</v>
      </c>
      <c r="E1204" s="38">
        <v>1.5289999999999999</v>
      </c>
      <c r="F1204" s="42">
        <f t="shared" si="63"/>
        <v>-1.529740181464932E-3</v>
      </c>
      <c r="G1204" s="38">
        <f t="shared" si="64"/>
        <v>36449.34004004547</v>
      </c>
    </row>
    <row r="1205" spans="1:7" x14ac:dyDescent="0.35">
      <c r="A1205" s="37">
        <v>44316</v>
      </c>
      <c r="B1205" s="38">
        <f t="shared" si="62"/>
        <v>1.46</v>
      </c>
      <c r="D1205" s="38">
        <v>1.46</v>
      </c>
      <c r="E1205" s="38">
        <v>1.4890000000000001</v>
      </c>
      <c r="F1205" s="42">
        <f t="shared" si="63"/>
        <v>4.9304145333757534E-3</v>
      </c>
      <c r="G1205" s="38">
        <f t="shared" si="64"/>
        <v>36629.050395910861</v>
      </c>
    </row>
    <row r="1206" spans="1:7" x14ac:dyDescent="0.35">
      <c r="A1206" s="37">
        <v>44347</v>
      </c>
      <c r="B1206" s="38">
        <f t="shared" si="62"/>
        <v>1.5</v>
      </c>
      <c r="D1206" s="38">
        <v>1.5</v>
      </c>
      <c r="E1206" s="38">
        <v>1.5249999999999999</v>
      </c>
      <c r="F1206" s="42">
        <f t="shared" si="63"/>
        <v>-2.4563202419531686E-3</v>
      </c>
      <c r="G1206" s="38">
        <f t="shared" si="64"/>
        <v>36539.077717979861</v>
      </c>
    </row>
    <row r="1207" spans="1:7" x14ac:dyDescent="0.35">
      <c r="A1207" s="37">
        <v>44377</v>
      </c>
      <c r="B1207" s="51">
        <f t="shared" si="62"/>
        <v>1.36</v>
      </c>
      <c r="D1207" s="38">
        <v>1.36</v>
      </c>
      <c r="E1207" s="38">
        <v>1.385</v>
      </c>
      <c r="F1207" s="42">
        <f t="shared" si="63"/>
        <v>1.419676850711407E-2</v>
      </c>
      <c r="G1207" s="38">
        <f t="shared" si="64"/>
        <v>37057.814545805471</v>
      </c>
    </row>
    <row r="1208" spans="1:7" x14ac:dyDescent="0.35">
      <c r="A1208" s="37">
        <v>44408</v>
      </c>
      <c r="B1208" s="38">
        <f t="shared" ref="B1208:B1225" si="65">E1208</f>
        <v>1.2050000000000001</v>
      </c>
      <c r="E1208" s="38">
        <v>1.2050000000000001</v>
      </c>
      <c r="F1208" s="42">
        <f t="shared" si="63"/>
        <v>1.5580372590581107E-2</v>
      </c>
      <c r="G1208" s="38">
        <f t="shared" si="64"/>
        <v>37635.18910382178</v>
      </c>
    </row>
    <row r="1209" spans="1:7" x14ac:dyDescent="0.35">
      <c r="A1209" s="37">
        <v>44439</v>
      </c>
      <c r="B1209" s="38">
        <f t="shared" si="65"/>
        <v>1.274</v>
      </c>
      <c r="E1209" s="38">
        <v>1.274</v>
      </c>
      <c r="F1209" s="42">
        <f t="shared" si="63"/>
        <v>-5.4046107249450526E-3</v>
      </c>
      <c r="G1209" s="38">
        <f t="shared" si="64"/>
        <v>37431.785557155934</v>
      </c>
    </row>
    <row r="1210" spans="1:7" x14ac:dyDescent="0.35">
      <c r="A1210" s="37">
        <v>44469</v>
      </c>
      <c r="B1210" s="38">
        <f t="shared" si="65"/>
        <v>1.601</v>
      </c>
      <c r="E1210" s="38">
        <v>1.601</v>
      </c>
      <c r="F1210" s="42">
        <f t="shared" si="63"/>
        <v>-2.8812450346357005E-2</v>
      </c>
      <c r="G1210" s="38">
        <f t="shared" si="64"/>
        <v>36353.284094414892</v>
      </c>
    </row>
    <row r="1211" spans="1:7" x14ac:dyDescent="0.35">
      <c r="A1211" s="37">
        <v>44500</v>
      </c>
      <c r="B1211" s="38">
        <f t="shared" si="65"/>
        <v>1.6930000000000001</v>
      </c>
      <c r="E1211" s="38">
        <v>1.6930000000000001</v>
      </c>
      <c r="F1211" s="42">
        <f t="shared" si="63"/>
        <v>-7.0319567046028516E-3</v>
      </c>
      <c r="G1211" s="38">
        <f t="shared" si="64"/>
        <v>36097.649374592838</v>
      </c>
    </row>
    <row r="1212" spans="1:7" x14ac:dyDescent="0.35">
      <c r="A1212" s="37">
        <v>44530</v>
      </c>
      <c r="B1212" s="38">
        <f t="shared" si="65"/>
        <v>1.4730000000000001</v>
      </c>
      <c r="E1212" s="38">
        <v>1.4730000000000001</v>
      </c>
      <c r="F1212" s="42">
        <f t="shared" si="63"/>
        <v>2.1639823587725288E-2</v>
      </c>
      <c r="G1212" s="38">
        <f t="shared" si="64"/>
        <v>36878.79613899059</v>
      </c>
    </row>
    <row r="1213" spans="1:7" x14ac:dyDescent="0.35">
      <c r="A1213" s="37">
        <v>44561</v>
      </c>
      <c r="B1213" s="38">
        <f t="shared" si="65"/>
        <v>1.7070000000000001</v>
      </c>
      <c r="E1213" s="38">
        <v>1.7070000000000001</v>
      </c>
      <c r="F1213" s="42">
        <f t="shared" si="63"/>
        <v>-2.0036581548518888E-2</v>
      </c>
      <c r="G1213" s="38">
        <f t="shared" si="64"/>
        <v>36139.871132740504</v>
      </c>
    </row>
    <row r="1214" spans="1:7" x14ac:dyDescent="0.35">
      <c r="A1214" s="37">
        <v>44592</v>
      </c>
      <c r="B1214" s="38">
        <f t="shared" si="65"/>
        <v>1.9730000000000001</v>
      </c>
      <c r="E1214" s="38">
        <v>1.9730000000000001</v>
      </c>
      <c r="F1214" s="42">
        <f t="shared" si="63"/>
        <v>-2.2429332489959812E-2</v>
      </c>
      <c r="G1214" s="38">
        <f t="shared" si="64"/>
        <v>35329.277946959963</v>
      </c>
    </row>
    <row r="1215" spans="1:7" x14ac:dyDescent="0.35">
      <c r="A1215" s="37">
        <v>44620</v>
      </c>
      <c r="B1215" s="38">
        <f t="shared" si="65"/>
        <v>2.0539999999999998</v>
      </c>
      <c r="E1215" s="38">
        <v>2.0539999999999998</v>
      </c>
      <c r="F1215" s="42">
        <f t="shared" si="63"/>
        <v>-5.5896618876747368E-3</v>
      </c>
      <c r="G1215" s="38">
        <f t="shared" si="64"/>
        <v>35131.799228500771</v>
      </c>
    </row>
    <row r="1216" spans="1:7" x14ac:dyDescent="0.35">
      <c r="A1216" s="37">
        <v>44651</v>
      </c>
      <c r="B1216" s="38">
        <f t="shared" si="65"/>
        <v>2.5299999999999998</v>
      </c>
      <c r="E1216" s="38">
        <v>2.5299999999999998</v>
      </c>
      <c r="F1216" s="42">
        <f t="shared" si="63"/>
        <v>-3.9805301698225826E-2</v>
      </c>
      <c r="G1216" s="38">
        <f t="shared" si="64"/>
        <v>33733.367361008801</v>
      </c>
    </row>
    <row r="1217" spans="1:7" x14ac:dyDescent="0.35">
      <c r="A1217" s="37">
        <v>44681</v>
      </c>
      <c r="B1217" s="38">
        <f t="shared" si="65"/>
        <v>2.72</v>
      </c>
      <c r="E1217" s="38">
        <v>2.72</v>
      </c>
      <c r="F1217" s="42">
        <f t="shared" si="63"/>
        <v>-1.4309040304280641E-2</v>
      </c>
      <c r="G1217" s="38">
        <f t="shared" si="64"/>
        <v>33250.67524784102</v>
      </c>
    </row>
    <row r="1218" spans="1:7" x14ac:dyDescent="0.35">
      <c r="A1218" s="37">
        <v>44712</v>
      </c>
      <c r="B1218" s="38">
        <f t="shared" si="65"/>
        <v>2.6739999999999999</v>
      </c>
      <c r="E1218" s="38">
        <v>2.6739999999999999</v>
      </c>
      <c r="F1218" s="42">
        <f t="shared" si="63"/>
        <v>6.2504109286792009E-3</v>
      </c>
      <c r="G1218" s="38">
        <f t="shared" si="64"/>
        <v>33458.505631796084</v>
      </c>
    </row>
    <row r="1219" spans="1:7" x14ac:dyDescent="0.35">
      <c r="A1219" s="37">
        <v>44742</v>
      </c>
      <c r="B1219" s="38">
        <f t="shared" si="65"/>
        <v>2.9990000000000001</v>
      </c>
      <c r="E1219" s="38">
        <v>2.9990000000000001</v>
      </c>
      <c r="F1219" s="42">
        <f t="shared" ref="F1219:F1225" si="66">B1218/1200+((B1218/B1219)*(1-(1+B1219/200)^(-2*(10-(1/12))))+(1+B1219/200)^(-2*(10-(1/12)))-1)</f>
        <v>-2.5472219406075192E-2</v>
      </c>
      <c r="G1219" s="38">
        <f t="shared" ref="G1219:G1225" si="67">G1218*(1+F1219)</f>
        <v>32606.243235343569</v>
      </c>
    </row>
    <row r="1220" spans="1:7" x14ac:dyDescent="0.35">
      <c r="A1220" s="37">
        <v>44773</v>
      </c>
      <c r="B1220" s="38">
        <f t="shared" si="65"/>
        <v>2.823</v>
      </c>
      <c r="E1220" s="38">
        <v>2.823</v>
      </c>
      <c r="F1220" s="42">
        <f t="shared" si="66"/>
        <v>1.7630037687440706E-2</v>
      </c>
      <c r="G1220" s="38">
        <f t="shared" si="67"/>
        <v>33181.092532428534</v>
      </c>
    </row>
    <row r="1221" spans="1:7" x14ac:dyDescent="0.35">
      <c r="A1221" s="37">
        <v>44804</v>
      </c>
      <c r="B1221" s="38">
        <f t="shared" si="65"/>
        <v>3.3140000000000001</v>
      </c>
      <c r="E1221" s="38">
        <v>3.3140000000000001</v>
      </c>
      <c r="F1221" s="42">
        <f t="shared" si="66"/>
        <v>-3.8858802646638858E-2</v>
      </c>
      <c r="G1221" s="38">
        <f t="shared" si="67"/>
        <v>31891.71500611103</v>
      </c>
    </row>
    <row r="1222" spans="1:7" x14ac:dyDescent="0.35">
      <c r="A1222" s="37">
        <v>44834</v>
      </c>
      <c r="B1222" s="38">
        <f t="shared" si="65"/>
        <v>3.2919999999999998</v>
      </c>
      <c r="E1222" s="38">
        <v>3.2919999999999998</v>
      </c>
      <c r="F1222" s="42">
        <f t="shared" si="66"/>
        <v>4.6101772845009758E-3</v>
      </c>
      <c r="G1222" s="38">
        <f t="shared" si="67"/>
        <v>32038.741466195985</v>
      </c>
    </row>
    <row r="1223" spans="1:7" x14ac:dyDescent="0.35">
      <c r="A1223" s="37">
        <v>44865</v>
      </c>
      <c r="B1223" s="38">
        <f t="shared" si="65"/>
        <v>3.476</v>
      </c>
      <c r="E1223" s="38">
        <v>3.476</v>
      </c>
      <c r="F1223" s="42">
        <f t="shared" si="66"/>
        <v>-1.2579514875312156E-2</v>
      </c>
      <c r="G1223" s="38">
        <f t="shared" si="67"/>
        <v>31635.709641335692</v>
      </c>
    </row>
    <row r="1224" spans="1:7" x14ac:dyDescent="0.35">
      <c r="A1224" s="37">
        <v>44895</v>
      </c>
      <c r="B1224" s="38">
        <f t="shared" si="65"/>
        <v>3.1070000000000002</v>
      </c>
      <c r="E1224" s="38">
        <v>3.1070000000000002</v>
      </c>
      <c r="F1224" s="42">
        <f t="shared" si="66"/>
        <v>3.4181908229490195E-2</v>
      </c>
      <c r="G1224" s="38">
        <f t="shared" si="67"/>
        <v>32717.078565070631</v>
      </c>
    </row>
    <row r="1225" spans="1:7" x14ac:dyDescent="0.35">
      <c r="A1225" s="37">
        <v>44926</v>
      </c>
      <c r="B1225" s="38">
        <f t="shared" si="65"/>
        <v>3.1970000000000001</v>
      </c>
      <c r="E1225" s="38">
        <v>3.1970000000000001</v>
      </c>
      <c r="F1225" s="50">
        <f t="shared" si="66"/>
        <v>-5.0079658035804032E-3</v>
      </c>
      <c r="G1225" s="38">
        <f t="shared" si="67"/>
        <v>32553.232554423703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D7EE-BA1A-4DCE-A15D-8958627B9D87}">
  <dimension ref="A1:J1238"/>
  <sheetViews>
    <sheetView workbookViewId="0">
      <selection activeCell="B6" sqref="B6"/>
    </sheetView>
  </sheetViews>
  <sheetFormatPr defaultColWidth="8.90625" defaultRowHeight="14.5" x14ac:dyDescent="0.35"/>
  <cols>
    <col min="1" max="1" width="15.453125" style="1" customWidth="1"/>
    <col min="2" max="2" width="8.90625" style="23" customWidth="1"/>
    <col min="3" max="3" width="14.08984375" style="23" bestFit="1" customWidth="1"/>
    <col min="4" max="4" width="14" style="23" bestFit="1" customWidth="1"/>
    <col min="5" max="6" width="8.90625" style="23" customWidth="1"/>
    <col min="7" max="7" width="8.90625" style="1" customWidth="1"/>
    <col min="8" max="8" width="11.36328125" style="1" bestFit="1" customWidth="1"/>
    <col min="9" max="9" width="8.90625" style="1" customWidth="1"/>
    <col min="10" max="16384" width="8.90625" style="1"/>
  </cols>
  <sheetData>
    <row r="1" spans="1:10" x14ac:dyDescent="0.35">
      <c r="A1" s="34" t="s">
        <v>71</v>
      </c>
      <c r="B1" s="35" t="s">
        <v>88</v>
      </c>
      <c r="C1" s="35" t="s">
        <v>100</v>
      </c>
      <c r="D1" s="35" t="s">
        <v>101</v>
      </c>
      <c r="E1" s="35" t="s">
        <v>75</v>
      </c>
      <c r="F1" s="35" t="s">
        <v>76</v>
      </c>
      <c r="J1" s="35" t="s">
        <v>77</v>
      </c>
    </row>
    <row r="2" spans="1:10" ht="15" thickBot="1" x14ac:dyDescent="0.4">
      <c r="A2" s="37">
        <v>7305</v>
      </c>
      <c r="B2" s="38">
        <f t="shared" ref="B2:B65" si="0">C2</f>
        <v>5.46</v>
      </c>
      <c r="C2" s="38">
        <v>5.46</v>
      </c>
      <c r="F2" s="38">
        <v>100</v>
      </c>
      <c r="J2" s="23"/>
    </row>
    <row r="3" spans="1:10" ht="15" thickBot="1" x14ac:dyDescent="0.4">
      <c r="A3" s="37">
        <v>7336</v>
      </c>
      <c r="B3" s="38">
        <f t="shared" si="0"/>
        <v>5.43</v>
      </c>
      <c r="C3" s="38">
        <v>5.43</v>
      </c>
      <c r="E3" s="40">
        <f t="shared" ref="E3:E66" si="1">B2/1200+((B2/B3)*(1-(1+B3/200)^(-2*(10-(1/12))))+(1+B3/200)^(-2*(10-(1/12)))-1)</f>
        <v>6.8271088694513166E-3</v>
      </c>
      <c r="F3" s="38">
        <f t="shared" ref="F3:F66" si="2">F2*(1+E3)</f>
        <v>100.68271088694513</v>
      </c>
      <c r="H3" s="37">
        <v>7305</v>
      </c>
      <c r="I3" s="41">
        <f t="shared" ref="I3:I34" si="3">VLOOKUP(H3,A:F,6,FALSE)</f>
        <v>100</v>
      </c>
    </row>
    <row r="4" spans="1:10" x14ac:dyDescent="0.35">
      <c r="A4" s="37">
        <v>7365</v>
      </c>
      <c r="B4" s="38">
        <f t="shared" si="0"/>
        <v>5.56</v>
      </c>
      <c r="C4" s="38">
        <v>5.56</v>
      </c>
      <c r="E4" s="42">
        <f t="shared" si="1"/>
        <v>-5.2831320243423869E-3</v>
      </c>
      <c r="F4" s="38">
        <f t="shared" si="2"/>
        <v>100.15079083276071</v>
      </c>
      <c r="H4" s="37">
        <v>7671</v>
      </c>
      <c r="I4" s="41">
        <f t="shared" si="3"/>
        <v>98.372805209040649</v>
      </c>
      <c r="J4" s="43">
        <f t="shared" ref="J4:J35" si="4">I4/I3-1</f>
        <v>-1.627194790959352E-2</v>
      </c>
    </row>
    <row r="5" spans="1:10" x14ac:dyDescent="0.35">
      <c r="A5" s="37">
        <v>7396</v>
      </c>
      <c r="B5" s="38">
        <f t="shared" si="0"/>
        <v>5.92</v>
      </c>
      <c r="C5" s="38">
        <v>5.92</v>
      </c>
      <c r="E5" s="42">
        <f t="shared" si="1"/>
        <v>-2.2080055959953705E-2</v>
      </c>
      <c r="F5" s="38">
        <f t="shared" si="2"/>
        <v>97.939455766739741</v>
      </c>
      <c r="H5" s="37">
        <v>8036</v>
      </c>
      <c r="I5" s="41">
        <f t="shared" si="3"/>
        <v>112.47514025287522</v>
      </c>
      <c r="J5" s="44">
        <f t="shared" si="4"/>
        <v>0.14335603232892802</v>
      </c>
    </row>
    <row r="6" spans="1:10" x14ac:dyDescent="0.35">
      <c r="A6" s="37">
        <v>7426</v>
      </c>
      <c r="B6" s="38">
        <f t="shared" si="0"/>
        <v>5.97</v>
      </c>
      <c r="C6" s="38">
        <v>5.97</v>
      </c>
      <c r="E6" s="42">
        <f t="shared" si="1"/>
        <v>1.2316557537769158E-3</v>
      </c>
      <c r="F6" s="38">
        <f t="shared" si="2"/>
        <v>98.060083460956619</v>
      </c>
      <c r="H6" s="37">
        <v>8401</v>
      </c>
      <c r="I6" s="41">
        <f t="shared" si="3"/>
        <v>124.60177612115311</v>
      </c>
      <c r="J6" s="44">
        <f t="shared" si="4"/>
        <v>0.10781614355860203</v>
      </c>
    </row>
    <row r="7" spans="1:10" x14ac:dyDescent="0.35">
      <c r="A7" s="37">
        <v>7457</v>
      </c>
      <c r="B7" s="38">
        <f t="shared" si="0"/>
        <v>6.08</v>
      </c>
      <c r="C7" s="38">
        <v>6.08</v>
      </c>
      <c r="E7" s="42">
        <f t="shared" si="1"/>
        <v>-3.1276973610076609E-3</v>
      </c>
      <c r="F7" s="38">
        <f t="shared" si="2"/>
        <v>97.753381196695585</v>
      </c>
      <c r="H7" s="37">
        <v>8766</v>
      </c>
      <c r="I7" s="41">
        <f t="shared" si="3"/>
        <v>130.05100415540599</v>
      </c>
      <c r="J7" s="44">
        <f t="shared" si="4"/>
        <v>4.3733148947688205E-2</v>
      </c>
    </row>
    <row r="8" spans="1:10" x14ac:dyDescent="0.35">
      <c r="A8" s="37">
        <v>7487</v>
      </c>
      <c r="B8" s="38">
        <f t="shared" si="0"/>
        <v>6.06</v>
      </c>
      <c r="C8" s="38">
        <v>6.06</v>
      </c>
      <c r="E8" s="42">
        <f t="shared" si="1"/>
        <v>6.541235423367933E-3</v>
      </c>
      <c r="F8" s="38">
        <f t="shared" si="2"/>
        <v>98.39280907653341</v>
      </c>
      <c r="H8" s="37">
        <v>9132</v>
      </c>
      <c r="I8" s="41">
        <f t="shared" si="3"/>
        <v>134.74508175145357</v>
      </c>
      <c r="J8" s="44">
        <f t="shared" si="4"/>
        <v>3.6094128042551077E-2</v>
      </c>
    </row>
    <row r="9" spans="1:10" x14ac:dyDescent="0.35">
      <c r="A9" s="37">
        <v>7518</v>
      </c>
      <c r="B9" s="38">
        <f t="shared" si="0"/>
        <v>6.1</v>
      </c>
      <c r="C9" s="38">
        <v>6.1</v>
      </c>
      <c r="E9" s="42">
        <f t="shared" si="1"/>
        <v>2.1062630770600785E-3</v>
      </c>
      <c r="F9" s="38">
        <f t="shared" si="2"/>
        <v>98.600050217339529</v>
      </c>
      <c r="H9" s="37">
        <v>9497</v>
      </c>
      <c r="I9" s="41">
        <f t="shared" si="3"/>
        <v>143.82783829543857</v>
      </c>
      <c r="J9" s="44">
        <f t="shared" si="4"/>
        <v>6.7406961544902666E-2</v>
      </c>
    </row>
    <row r="10" spans="1:10" x14ac:dyDescent="0.35">
      <c r="A10" s="37">
        <v>7549</v>
      </c>
      <c r="B10" s="38">
        <f t="shared" si="0"/>
        <v>6.02</v>
      </c>
      <c r="C10" s="38">
        <v>6.02</v>
      </c>
      <c r="E10" s="42">
        <f t="shared" si="1"/>
        <v>1.0992438614629178E-2</v>
      </c>
      <c r="F10" s="38">
        <f t="shared" si="2"/>
        <v>99.68390521675299</v>
      </c>
      <c r="H10" s="37">
        <v>9862</v>
      </c>
      <c r="I10" s="41">
        <f t="shared" si="3"/>
        <v>151.30160357430177</v>
      </c>
      <c r="J10" s="44">
        <f t="shared" si="4"/>
        <v>5.1963273365141172E-2</v>
      </c>
    </row>
    <row r="11" spans="1:10" x14ac:dyDescent="0.35">
      <c r="A11" s="37">
        <v>7579</v>
      </c>
      <c r="B11" s="38">
        <f t="shared" si="0"/>
        <v>6.25</v>
      </c>
      <c r="C11" s="38">
        <v>6.25</v>
      </c>
      <c r="E11" s="42">
        <f t="shared" si="1"/>
        <v>-1.1794110267459915E-2</v>
      </c>
      <c r="F11" s="38">
        <f t="shared" si="2"/>
        <v>98.508222246735585</v>
      </c>
      <c r="H11" s="37">
        <v>10227</v>
      </c>
      <c r="I11" s="41">
        <f t="shared" si="3"/>
        <v>160.2562232587469</v>
      </c>
      <c r="J11" s="44">
        <f t="shared" si="4"/>
        <v>5.9183904683783872E-2</v>
      </c>
    </row>
    <row r="12" spans="1:10" x14ac:dyDescent="0.35">
      <c r="A12" s="37">
        <v>7610</v>
      </c>
      <c r="B12" s="38">
        <f t="shared" si="0"/>
        <v>6.67</v>
      </c>
      <c r="C12" s="38">
        <v>6.67</v>
      </c>
      <c r="E12" s="42">
        <f t="shared" si="1"/>
        <v>-2.4909140044131844E-2</v>
      </c>
      <c r="F12" s="38">
        <f t="shared" si="2"/>
        <v>96.054467143293195</v>
      </c>
      <c r="H12" s="37">
        <v>10593</v>
      </c>
      <c r="I12" s="41">
        <f t="shared" si="3"/>
        <v>166.88165448668619</v>
      </c>
      <c r="J12" s="44">
        <f t="shared" si="4"/>
        <v>4.1342739103753745E-2</v>
      </c>
    </row>
    <row r="13" spans="1:10" x14ac:dyDescent="0.35">
      <c r="A13" s="37">
        <v>7640</v>
      </c>
      <c r="B13" s="38">
        <f t="shared" si="0"/>
        <v>6.54</v>
      </c>
      <c r="C13" s="38">
        <v>6.54</v>
      </c>
      <c r="E13" s="42">
        <f t="shared" si="1"/>
        <v>1.4935482244479161E-2</v>
      </c>
      <c r="F13" s="38">
        <f t="shared" si="2"/>
        <v>97.489086931814754</v>
      </c>
      <c r="H13" s="37">
        <v>10958</v>
      </c>
      <c r="I13" s="41">
        <f t="shared" si="3"/>
        <v>177.30562248772142</v>
      </c>
      <c r="J13" s="44">
        <f t="shared" si="4"/>
        <v>6.2463234997869987E-2</v>
      </c>
    </row>
    <row r="14" spans="1:10" x14ac:dyDescent="0.35">
      <c r="A14" s="37">
        <v>7671</v>
      </c>
      <c r="B14" s="38">
        <f t="shared" si="0"/>
        <v>6.49</v>
      </c>
      <c r="C14" s="38">
        <v>6.49</v>
      </c>
      <c r="E14" s="42">
        <f t="shared" si="1"/>
        <v>9.0647918145339464E-3</v>
      </c>
      <c r="F14" s="38">
        <f t="shared" si="2"/>
        <v>98.372805209040649</v>
      </c>
      <c r="H14" s="37">
        <v>11323</v>
      </c>
      <c r="I14" s="41">
        <f t="shared" si="3"/>
        <v>190.13012958161718</v>
      </c>
      <c r="J14" s="44">
        <f t="shared" si="4"/>
        <v>7.2329951605363707E-2</v>
      </c>
    </row>
    <row r="15" spans="1:10" x14ac:dyDescent="0.35">
      <c r="A15" s="37">
        <v>7702</v>
      </c>
      <c r="B15" s="38">
        <f t="shared" si="0"/>
        <v>5.9</v>
      </c>
      <c r="C15" s="38">
        <v>5.9</v>
      </c>
      <c r="E15" s="42">
        <f t="shared" si="1"/>
        <v>4.9228897611101149E-2</v>
      </c>
      <c r="F15" s="38">
        <f t="shared" si="2"/>
        <v>103.2155899643933</v>
      </c>
      <c r="H15" s="37">
        <v>11688</v>
      </c>
      <c r="I15" s="41">
        <f t="shared" si="3"/>
        <v>187.61161047784384</v>
      </c>
      <c r="J15" s="44">
        <f t="shared" si="4"/>
        <v>-1.3246291417963962E-2</v>
      </c>
    </row>
    <row r="16" spans="1:10" x14ac:dyDescent="0.35">
      <c r="A16" s="37">
        <v>7730</v>
      </c>
      <c r="B16" s="38">
        <f t="shared" si="0"/>
        <v>6.02</v>
      </c>
      <c r="C16" s="38">
        <v>6.02</v>
      </c>
      <c r="E16" s="42">
        <f t="shared" si="1"/>
        <v>-3.94699125527699E-3</v>
      </c>
      <c r="F16" s="38">
        <f t="shared" si="2"/>
        <v>102.80819893339559</v>
      </c>
      <c r="H16" s="37">
        <v>12054</v>
      </c>
      <c r="I16" s="41">
        <f t="shared" si="3"/>
        <v>208.63399299316848</v>
      </c>
      <c r="J16" s="44">
        <f t="shared" si="4"/>
        <v>0.11205267340214697</v>
      </c>
    </row>
    <row r="17" spans="1:10" x14ac:dyDescent="0.35">
      <c r="A17" s="37">
        <v>7761</v>
      </c>
      <c r="B17" s="38">
        <f t="shared" si="0"/>
        <v>6.21</v>
      </c>
      <c r="C17" s="38">
        <v>6.21</v>
      </c>
      <c r="E17" s="42">
        <f t="shared" si="1"/>
        <v>-8.8958927296001224E-3</v>
      </c>
      <c r="F17" s="38">
        <f t="shared" si="2"/>
        <v>101.89362822396072</v>
      </c>
      <c r="H17" s="37">
        <v>12419</v>
      </c>
      <c r="I17" s="41">
        <f t="shared" si="3"/>
        <v>222.58647236925529</v>
      </c>
      <c r="J17" s="44">
        <f t="shared" si="4"/>
        <v>6.6875388693460325E-2</v>
      </c>
    </row>
    <row r="18" spans="1:10" x14ac:dyDescent="0.35">
      <c r="A18" s="37">
        <v>7791</v>
      </c>
      <c r="B18" s="38">
        <f t="shared" si="0"/>
        <v>6.06</v>
      </c>
      <c r="C18" s="38">
        <v>6.06</v>
      </c>
      <c r="E18" s="42">
        <f t="shared" si="1"/>
        <v>1.6234265675258389E-2</v>
      </c>
      <c r="F18" s="38">
        <f t="shared" si="2"/>
        <v>103.5477964551645</v>
      </c>
      <c r="H18" s="37">
        <v>12784</v>
      </c>
      <c r="I18" s="41">
        <f t="shared" si="3"/>
        <v>244.41126807557134</v>
      </c>
      <c r="J18" s="44">
        <f t="shared" si="4"/>
        <v>9.8050862992744126E-2</v>
      </c>
    </row>
    <row r="19" spans="1:10" x14ac:dyDescent="0.35">
      <c r="A19" s="37">
        <v>7822</v>
      </c>
      <c r="B19" s="38">
        <f t="shared" si="0"/>
        <v>6.21</v>
      </c>
      <c r="C19" s="38">
        <v>6.21</v>
      </c>
      <c r="E19" s="42">
        <f t="shared" si="1"/>
        <v>-5.9335995233684704E-3</v>
      </c>
      <c r="F19" s="38">
        <f t="shared" si="2"/>
        <v>102.93338529947228</v>
      </c>
      <c r="H19" s="37">
        <v>13149</v>
      </c>
      <c r="I19" s="41">
        <f t="shared" si="3"/>
        <v>245.7408073905317</v>
      </c>
      <c r="J19" s="44">
        <f t="shared" si="4"/>
        <v>5.4397627631033174E-3</v>
      </c>
    </row>
    <row r="20" spans="1:10" x14ac:dyDescent="0.35">
      <c r="A20" s="37">
        <v>7852</v>
      </c>
      <c r="B20" s="38">
        <f t="shared" si="0"/>
        <v>6.1</v>
      </c>
      <c r="C20" s="38">
        <v>6.1</v>
      </c>
      <c r="E20" s="42">
        <f t="shared" si="1"/>
        <v>1.3270276538084616E-2</v>
      </c>
      <c r="F20" s="38">
        <f t="shared" si="2"/>
        <v>104.29933978739749</v>
      </c>
      <c r="H20" s="37">
        <v>13515</v>
      </c>
      <c r="I20" s="41">
        <f t="shared" si="3"/>
        <v>259.85714669377978</v>
      </c>
      <c r="J20" s="44">
        <f t="shared" si="4"/>
        <v>5.7444017756539623E-2</v>
      </c>
    </row>
    <row r="21" spans="1:10" x14ac:dyDescent="0.35">
      <c r="A21" s="37">
        <v>7883</v>
      </c>
      <c r="B21" s="38">
        <f t="shared" si="0"/>
        <v>5.83</v>
      </c>
      <c r="C21" s="38">
        <v>5.83</v>
      </c>
      <c r="E21" s="42">
        <f t="shared" si="1"/>
        <v>2.5201535948454538E-2</v>
      </c>
      <c r="F21" s="38">
        <f t="shared" si="2"/>
        <v>106.92784334844966</v>
      </c>
      <c r="H21" s="37">
        <v>13880</v>
      </c>
      <c r="I21" s="41">
        <f t="shared" si="3"/>
        <v>269.01481234365798</v>
      </c>
      <c r="J21" s="44">
        <f t="shared" si="4"/>
        <v>3.5241153712311624E-2</v>
      </c>
    </row>
    <row r="22" spans="1:10" x14ac:dyDescent="0.35">
      <c r="A22" s="37">
        <v>7914</v>
      </c>
      <c r="B22" s="38">
        <f t="shared" si="0"/>
        <v>5.79</v>
      </c>
      <c r="C22" s="38">
        <v>5.79</v>
      </c>
      <c r="E22" s="42">
        <f t="shared" si="1"/>
        <v>7.8443074255699977E-3</v>
      </c>
      <c r="F22" s="38">
        <f t="shared" si="2"/>
        <v>107.76661822402809</v>
      </c>
      <c r="H22" s="37">
        <v>14245</v>
      </c>
      <c r="I22" s="41">
        <f t="shared" si="3"/>
        <v>287.97862436374618</v>
      </c>
      <c r="J22" s="44">
        <f t="shared" si="4"/>
        <v>7.0493560762975749E-2</v>
      </c>
    </row>
    <row r="23" spans="1:10" x14ac:dyDescent="0.35">
      <c r="A23" s="37">
        <v>7944</v>
      </c>
      <c r="B23" s="38">
        <f t="shared" si="0"/>
        <v>5.81</v>
      </c>
      <c r="C23" s="38">
        <v>5.81</v>
      </c>
      <c r="E23" s="42">
        <f t="shared" si="1"/>
        <v>3.3333887886422319E-3</v>
      </c>
      <c r="F23" s="38">
        <f t="shared" si="2"/>
        <v>108.12584626100595</v>
      </c>
      <c r="H23" s="37">
        <v>14610</v>
      </c>
      <c r="I23" s="41">
        <f t="shared" si="3"/>
        <v>265.34836893045792</v>
      </c>
      <c r="J23" s="44">
        <f t="shared" si="4"/>
        <v>-7.8583108323706519E-2</v>
      </c>
    </row>
    <row r="24" spans="1:10" x14ac:dyDescent="0.35">
      <c r="A24" s="37">
        <v>7975</v>
      </c>
      <c r="B24" s="38">
        <f t="shared" si="0"/>
        <v>5.56</v>
      </c>
      <c r="C24" s="38">
        <v>5.56</v>
      </c>
      <c r="E24" s="42">
        <f t="shared" si="1"/>
        <v>2.3703459021171137E-2</v>
      </c>
      <c r="F24" s="38">
        <f t="shared" si="2"/>
        <v>110.68880282698315</v>
      </c>
      <c r="H24" s="37">
        <v>14976</v>
      </c>
      <c r="I24" s="41">
        <f t="shared" si="3"/>
        <v>277.89417035903466</v>
      </c>
      <c r="J24" s="44">
        <f t="shared" si="4"/>
        <v>4.7280491977942818E-2</v>
      </c>
    </row>
    <row r="25" spans="1:10" x14ac:dyDescent="0.35">
      <c r="A25" s="37">
        <v>8005</v>
      </c>
      <c r="B25" s="38">
        <f t="shared" si="0"/>
        <v>5.56</v>
      </c>
      <c r="C25" s="38">
        <v>5.56</v>
      </c>
      <c r="E25" s="42">
        <f t="shared" si="1"/>
        <v>4.6333333333333331E-3</v>
      </c>
      <c r="F25" s="38">
        <f t="shared" si="2"/>
        <v>111.20166094674816</v>
      </c>
      <c r="H25" s="37">
        <v>15341</v>
      </c>
      <c r="I25" s="41">
        <f t="shared" si="3"/>
        <v>298.27501304239559</v>
      </c>
      <c r="J25" s="44">
        <f t="shared" si="4"/>
        <v>7.3340303098223369E-2</v>
      </c>
    </row>
    <row r="26" spans="1:10" x14ac:dyDescent="0.35">
      <c r="A26" s="37">
        <v>8036</v>
      </c>
      <c r="B26" s="38">
        <f t="shared" si="0"/>
        <v>5.47</v>
      </c>
      <c r="C26" s="38">
        <v>5.47</v>
      </c>
      <c r="E26" s="42">
        <f t="shared" si="1"/>
        <v>1.1451980980184361E-2</v>
      </c>
      <c r="F26" s="38">
        <f t="shared" si="2"/>
        <v>112.47514025287522</v>
      </c>
      <c r="H26" s="37">
        <v>15706</v>
      </c>
      <c r="I26" s="41">
        <f t="shared" si="3"/>
        <v>307.53807885597905</v>
      </c>
      <c r="J26" s="44">
        <f t="shared" si="4"/>
        <v>3.1055453553083368E-2</v>
      </c>
    </row>
    <row r="27" spans="1:10" x14ac:dyDescent="0.35">
      <c r="A27" s="37">
        <v>8067</v>
      </c>
      <c r="B27" s="38">
        <f t="shared" si="0"/>
        <v>5.13</v>
      </c>
      <c r="C27" s="38">
        <v>5.13</v>
      </c>
      <c r="E27" s="42">
        <f t="shared" si="1"/>
        <v>3.0728978296184265E-2</v>
      </c>
      <c r="F27" s="38">
        <f t="shared" si="2"/>
        <v>115.93138639656611</v>
      </c>
      <c r="H27" s="37">
        <v>16071</v>
      </c>
      <c r="I27" s="41">
        <f t="shared" si="3"/>
        <v>316.41600178467189</v>
      </c>
      <c r="J27" s="44">
        <f t="shared" si="4"/>
        <v>2.8867719281196358E-2</v>
      </c>
    </row>
    <row r="28" spans="1:10" x14ac:dyDescent="0.35">
      <c r="A28" s="37">
        <v>8095</v>
      </c>
      <c r="B28" s="38">
        <f t="shared" si="0"/>
        <v>5</v>
      </c>
      <c r="C28" s="38">
        <v>5</v>
      </c>
      <c r="E28" s="42">
        <f t="shared" si="1"/>
        <v>1.434252113541154E-2</v>
      </c>
      <c r="F28" s="38">
        <f t="shared" si="2"/>
        <v>117.59413475621642</v>
      </c>
      <c r="H28" s="37">
        <v>16437</v>
      </c>
      <c r="I28" s="41">
        <f t="shared" si="3"/>
        <v>328.33377337851414</v>
      </c>
      <c r="J28" s="44">
        <f t="shared" si="4"/>
        <v>3.7664882707014735E-2</v>
      </c>
    </row>
    <row r="29" spans="1:10" x14ac:dyDescent="0.35">
      <c r="A29" s="37">
        <v>8126</v>
      </c>
      <c r="B29" s="38">
        <f t="shared" si="0"/>
        <v>4.8099999999999996</v>
      </c>
      <c r="C29" s="38">
        <v>4.8099999999999996</v>
      </c>
      <c r="E29" s="42">
        <f t="shared" si="1"/>
        <v>1.9012679303113802E-2</v>
      </c>
      <c r="F29" s="38">
        <f t="shared" si="2"/>
        <v>119.82991432826351</v>
      </c>
      <c r="H29" s="37">
        <v>16802</v>
      </c>
      <c r="I29" s="41">
        <f t="shared" si="3"/>
        <v>345.15256633363566</v>
      </c>
      <c r="J29" s="44">
        <f t="shared" si="4"/>
        <v>5.1224681463798882E-2</v>
      </c>
    </row>
    <row r="30" spans="1:10" x14ac:dyDescent="0.35">
      <c r="A30" s="37">
        <v>8156</v>
      </c>
      <c r="B30" s="38">
        <f t="shared" si="0"/>
        <v>4.7300000000000004</v>
      </c>
      <c r="C30" s="38">
        <v>4.7300000000000004</v>
      </c>
      <c r="E30" s="42">
        <f t="shared" si="1"/>
        <v>1.0282894182674637E-2</v>
      </c>
      <c r="F30" s="38">
        <f t="shared" si="2"/>
        <v>121.06211265722003</v>
      </c>
      <c r="H30" s="37">
        <v>17167</v>
      </c>
      <c r="I30" s="41">
        <f t="shared" si="3"/>
        <v>355.3869415364311</v>
      </c>
      <c r="J30" s="44">
        <f t="shared" si="4"/>
        <v>2.965174302920448E-2</v>
      </c>
    </row>
    <row r="31" spans="1:10" x14ac:dyDescent="0.35">
      <c r="A31" s="37">
        <v>8187</v>
      </c>
      <c r="B31" s="38">
        <f t="shared" si="0"/>
        <v>4.79</v>
      </c>
      <c r="C31" s="38">
        <v>4.79</v>
      </c>
      <c r="E31" s="42">
        <f t="shared" si="1"/>
        <v>-7.5096530549141182E-4</v>
      </c>
      <c r="F31" s="38">
        <f t="shared" si="2"/>
        <v>120.97119921080495</v>
      </c>
      <c r="H31" s="37">
        <v>17532</v>
      </c>
      <c r="I31" s="41">
        <f t="shared" si="3"/>
        <v>365.65397133121826</v>
      </c>
      <c r="J31" s="44">
        <f t="shared" si="4"/>
        <v>2.8889721581778049E-2</v>
      </c>
    </row>
    <row r="32" spans="1:10" x14ac:dyDescent="0.35">
      <c r="A32" s="37">
        <v>8217</v>
      </c>
      <c r="B32" s="38">
        <f t="shared" si="0"/>
        <v>4.68</v>
      </c>
      <c r="C32" s="38">
        <v>4.68</v>
      </c>
      <c r="E32" s="42">
        <f t="shared" si="1"/>
        <v>1.2639566484356209E-2</v>
      </c>
      <c r="F32" s="38">
        <f t="shared" si="2"/>
        <v>122.50022272592221</v>
      </c>
      <c r="H32" s="37">
        <v>17898</v>
      </c>
      <c r="I32" s="41">
        <f t="shared" si="3"/>
        <v>375.45665119269415</v>
      </c>
      <c r="J32" s="44">
        <f t="shared" si="4"/>
        <v>2.6808624081909427E-2</v>
      </c>
    </row>
    <row r="33" spans="1:10" x14ac:dyDescent="0.35">
      <c r="A33" s="37">
        <v>8248</v>
      </c>
      <c r="B33" s="38">
        <f t="shared" si="0"/>
        <v>4.53</v>
      </c>
      <c r="C33" s="38">
        <v>4.53</v>
      </c>
      <c r="E33" s="42">
        <f t="shared" si="1"/>
        <v>1.5776531094114019E-2</v>
      </c>
      <c r="F33" s="38">
        <f t="shared" si="2"/>
        <v>124.43285129879362</v>
      </c>
      <c r="H33" s="37">
        <v>18263</v>
      </c>
      <c r="I33" s="41">
        <f t="shared" si="3"/>
        <v>389.2678760891564</v>
      </c>
      <c r="J33" s="44">
        <f t="shared" si="4"/>
        <v>3.6785138450973864E-2</v>
      </c>
    </row>
    <row r="34" spans="1:10" x14ac:dyDescent="0.35">
      <c r="A34" s="37">
        <v>8279</v>
      </c>
      <c r="B34" s="38">
        <f t="shared" si="0"/>
        <v>4.59</v>
      </c>
      <c r="C34" s="38">
        <v>4.59</v>
      </c>
      <c r="E34" s="42">
        <f t="shared" si="1"/>
        <v>-9.6214053797202869E-4</v>
      </c>
      <c r="F34" s="38">
        <f t="shared" si="2"/>
        <v>124.31312940830361</v>
      </c>
      <c r="H34" s="37">
        <v>18628</v>
      </c>
      <c r="I34" s="41">
        <f t="shared" si="3"/>
        <v>391.40148885732617</v>
      </c>
      <c r="J34" s="44">
        <f t="shared" si="4"/>
        <v>5.4810912978626725E-3</v>
      </c>
    </row>
    <row r="35" spans="1:10" x14ac:dyDescent="0.35">
      <c r="A35" s="37">
        <v>8309</v>
      </c>
      <c r="B35" s="38">
        <f t="shared" si="0"/>
        <v>4.6100000000000003</v>
      </c>
      <c r="C35" s="38">
        <v>4.6100000000000003</v>
      </c>
      <c r="E35" s="42">
        <f t="shared" si="1"/>
        <v>2.247445932058311E-3</v>
      </c>
      <c r="F35" s="38">
        <f t="shared" si="2"/>
        <v>124.59251644529374</v>
      </c>
      <c r="H35" s="37">
        <v>18993</v>
      </c>
      <c r="I35" s="41">
        <f t="shared" ref="I35:I66" si="5">VLOOKUP(H35,A:F,6,FALSE)</f>
        <v>408.3666929265512</v>
      </c>
      <c r="J35" s="44">
        <f t="shared" si="4"/>
        <v>4.3344761203525151E-2</v>
      </c>
    </row>
    <row r="36" spans="1:10" x14ac:dyDescent="0.35">
      <c r="A36" s="37">
        <v>8340</v>
      </c>
      <c r="B36" s="38">
        <f t="shared" si="0"/>
        <v>4.79</v>
      </c>
      <c r="C36" s="38">
        <v>4.79</v>
      </c>
      <c r="E36" s="42">
        <f t="shared" si="1"/>
        <v>-1.0236229249807903E-2</v>
      </c>
      <c r="F36" s="38">
        <f t="shared" si="2"/>
        <v>123.31715888414925</v>
      </c>
      <c r="H36" s="37">
        <v>19359</v>
      </c>
      <c r="I36" s="41">
        <f t="shared" si="5"/>
        <v>418.4059154590143</v>
      </c>
      <c r="J36" s="44">
        <f t="shared" ref="J36:J67" si="6">I36/I35-1</f>
        <v>2.4583842674624767E-2</v>
      </c>
    </row>
    <row r="37" spans="1:10" x14ac:dyDescent="0.35">
      <c r="A37" s="37">
        <v>8370</v>
      </c>
      <c r="B37" s="38">
        <f t="shared" si="0"/>
        <v>4.96</v>
      </c>
      <c r="C37" s="38">
        <v>4.96</v>
      </c>
      <c r="E37" s="42">
        <f t="shared" si="1"/>
        <v>-9.1982798338559636E-3</v>
      </c>
      <c r="F37" s="38">
        <f t="shared" si="2"/>
        <v>122.18285314841677</v>
      </c>
      <c r="H37" s="37">
        <v>19724</v>
      </c>
      <c r="I37" s="41">
        <f t="shared" si="5"/>
        <v>435.62246755086818</v>
      </c>
      <c r="J37" s="44">
        <f t="shared" si="6"/>
        <v>4.1147965302943623E-2</v>
      </c>
    </row>
    <row r="38" spans="1:10" x14ac:dyDescent="0.35">
      <c r="A38" s="37">
        <v>8401</v>
      </c>
      <c r="B38" s="38">
        <f t="shared" si="0"/>
        <v>4.76</v>
      </c>
      <c r="C38" s="38">
        <v>4.76</v>
      </c>
      <c r="E38" s="42">
        <f t="shared" si="1"/>
        <v>1.9797564964357594E-2</v>
      </c>
      <c r="F38" s="38">
        <f t="shared" si="2"/>
        <v>124.60177612115311</v>
      </c>
      <c r="H38" s="37">
        <v>20089</v>
      </c>
      <c r="I38" s="41">
        <f t="shared" si="5"/>
        <v>443.89394275598141</v>
      </c>
      <c r="J38" s="44">
        <f t="shared" si="6"/>
        <v>1.8987714870669192E-2</v>
      </c>
    </row>
    <row r="39" spans="1:10" x14ac:dyDescent="0.35">
      <c r="A39" s="37">
        <v>8432</v>
      </c>
      <c r="B39" s="38">
        <f t="shared" si="0"/>
        <v>4.6500000000000004</v>
      </c>
      <c r="C39" s="38">
        <v>4.6500000000000004</v>
      </c>
      <c r="E39" s="42">
        <f t="shared" si="1"/>
        <v>1.2626827193714434E-2</v>
      </c>
      <c r="F39" s="38">
        <f t="shared" si="2"/>
        <v>126.17510121626481</v>
      </c>
      <c r="H39" s="37">
        <v>20454</v>
      </c>
      <c r="I39" s="41">
        <f t="shared" si="5"/>
        <v>446.13356621544551</v>
      </c>
      <c r="J39" s="44">
        <f t="shared" si="6"/>
        <v>5.0454021642176716E-3</v>
      </c>
    </row>
    <row r="40" spans="1:10" x14ac:dyDescent="0.35">
      <c r="A40" s="37">
        <v>8460</v>
      </c>
      <c r="B40" s="38">
        <f t="shared" si="0"/>
        <v>4.6500000000000004</v>
      </c>
      <c r="C40" s="38">
        <v>4.6500000000000004</v>
      </c>
      <c r="E40" s="42">
        <f t="shared" si="1"/>
        <v>3.8750000000000004E-3</v>
      </c>
      <c r="F40" s="38">
        <f t="shared" si="2"/>
        <v>126.66402973347785</v>
      </c>
      <c r="H40" s="37">
        <v>20820</v>
      </c>
      <c r="I40" s="41">
        <f t="shared" si="5"/>
        <v>451.83625300856698</v>
      </c>
      <c r="J40" s="44">
        <f t="shared" si="6"/>
        <v>1.2782465218874606E-2</v>
      </c>
    </row>
    <row r="41" spans="1:10" x14ac:dyDescent="0.35">
      <c r="A41" s="37">
        <v>8491</v>
      </c>
      <c r="B41" s="38">
        <f t="shared" si="0"/>
        <v>4.76</v>
      </c>
      <c r="C41" s="38">
        <v>4.76</v>
      </c>
      <c r="E41" s="42">
        <f t="shared" si="1"/>
        <v>-4.7403273970632771E-3</v>
      </c>
      <c r="F41" s="38">
        <f t="shared" si="2"/>
        <v>126.0636007631098</v>
      </c>
      <c r="H41" s="37">
        <v>21185</v>
      </c>
      <c r="I41" s="41">
        <f t="shared" si="5"/>
        <v>456.24106023601621</v>
      </c>
      <c r="J41" s="44">
        <f t="shared" si="6"/>
        <v>9.7486804082667078E-3</v>
      </c>
    </row>
    <row r="42" spans="1:10" x14ac:dyDescent="0.35">
      <c r="A42" s="37">
        <v>8521</v>
      </c>
      <c r="B42" s="38">
        <f t="shared" si="0"/>
        <v>4.83</v>
      </c>
      <c r="C42" s="38">
        <v>4.83</v>
      </c>
      <c r="E42" s="42">
        <f t="shared" si="1"/>
        <v>-1.4977702771678059E-3</v>
      </c>
      <c r="F42" s="38">
        <f t="shared" si="2"/>
        <v>125.87478644885407</v>
      </c>
      <c r="H42" s="37">
        <v>21550</v>
      </c>
      <c r="I42" s="41">
        <f t="shared" si="5"/>
        <v>483.72789796550364</v>
      </c>
      <c r="J42" s="44">
        <f t="shared" si="6"/>
        <v>6.0246304256938998E-2</v>
      </c>
    </row>
    <row r="43" spans="1:10" x14ac:dyDescent="0.35">
      <c r="A43" s="37">
        <v>8552</v>
      </c>
      <c r="B43" s="38">
        <f t="shared" si="0"/>
        <v>4.8600000000000003</v>
      </c>
      <c r="C43" s="38">
        <v>4.8600000000000003</v>
      </c>
      <c r="E43" s="42">
        <f t="shared" si="1"/>
        <v>1.6864013737064023E-3</v>
      </c>
      <c r="F43" s="38">
        <f t="shared" si="2"/>
        <v>126.08706186163641</v>
      </c>
      <c r="H43" s="37">
        <v>21915</v>
      </c>
      <c r="I43" s="41">
        <f t="shared" si="5"/>
        <v>497.99574546436605</v>
      </c>
      <c r="J43" s="44">
        <f t="shared" si="6"/>
        <v>2.9495606019150689E-2</v>
      </c>
    </row>
    <row r="44" spans="1:10" x14ac:dyDescent="0.35">
      <c r="A44" s="37">
        <v>8582</v>
      </c>
      <c r="B44" s="38">
        <f t="shared" si="0"/>
        <v>4.83</v>
      </c>
      <c r="C44" s="38">
        <v>4.83</v>
      </c>
      <c r="E44" s="42">
        <f t="shared" si="1"/>
        <v>6.3919015473575839E-3</v>
      </c>
      <c r="F44" s="38">
        <f t="shared" si="2"/>
        <v>126.89299794745159</v>
      </c>
      <c r="H44" s="37">
        <v>22281</v>
      </c>
      <c r="I44" s="41">
        <f t="shared" si="5"/>
        <v>521.19320912555474</v>
      </c>
      <c r="J44" s="44">
        <f t="shared" si="6"/>
        <v>4.6581650290119958E-2</v>
      </c>
    </row>
    <row r="45" spans="1:10" x14ac:dyDescent="0.35">
      <c r="A45" s="37">
        <v>8613</v>
      </c>
      <c r="B45" s="38">
        <f t="shared" si="0"/>
        <v>4.96</v>
      </c>
      <c r="C45" s="38">
        <v>4.96</v>
      </c>
      <c r="E45" s="42">
        <f t="shared" si="1"/>
        <v>-6.0614296768703455E-3</v>
      </c>
      <c r="F45" s="38">
        <f t="shared" si="2"/>
        <v>126.12384496390585</v>
      </c>
      <c r="H45" s="37">
        <v>22646</v>
      </c>
      <c r="I45" s="41">
        <f t="shared" si="5"/>
        <v>540.65705497760234</v>
      </c>
      <c r="J45" s="44">
        <f t="shared" si="6"/>
        <v>3.7344780229779939E-2</v>
      </c>
    </row>
    <row r="46" spans="1:10" x14ac:dyDescent="0.35">
      <c r="A46" s="37">
        <v>8644</v>
      </c>
      <c r="B46" s="38">
        <f t="shared" si="0"/>
        <v>4.9800000000000004</v>
      </c>
      <c r="C46" s="38">
        <v>4.9800000000000004</v>
      </c>
      <c r="E46" s="42">
        <f t="shared" si="1"/>
        <v>2.5830304163987463E-3</v>
      </c>
      <c r="F46" s="38">
        <f t="shared" si="2"/>
        <v>126.44962669168078</v>
      </c>
      <c r="H46" s="37">
        <v>23011</v>
      </c>
      <c r="I46" s="41">
        <f t="shared" si="5"/>
        <v>555.31963324737592</v>
      </c>
      <c r="J46" s="44">
        <f t="shared" si="6"/>
        <v>2.7119924053115252E-2</v>
      </c>
    </row>
    <row r="47" spans="1:10" x14ac:dyDescent="0.35">
      <c r="A47" s="37">
        <v>8674</v>
      </c>
      <c r="B47" s="38">
        <f t="shared" si="0"/>
        <v>4.91</v>
      </c>
      <c r="C47" s="38">
        <v>4.91</v>
      </c>
      <c r="E47" s="42">
        <f t="shared" si="1"/>
        <v>9.5939204669840544E-3</v>
      </c>
      <c r="F47" s="38">
        <f t="shared" si="2"/>
        <v>127.66277435324059</v>
      </c>
      <c r="H47" s="37">
        <v>23376</v>
      </c>
      <c r="I47" s="41">
        <f t="shared" si="5"/>
        <v>565.7442750109069</v>
      </c>
      <c r="J47" s="44">
        <f t="shared" si="6"/>
        <v>1.8772327033658387E-2</v>
      </c>
    </row>
    <row r="48" spans="1:10" x14ac:dyDescent="0.35">
      <c r="A48" s="37">
        <v>8705</v>
      </c>
      <c r="B48" s="38">
        <f t="shared" si="0"/>
        <v>4.96</v>
      </c>
      <c r="C48" s="38">
        <v>4.96</v>
      </c>
      <c r="E48" s="42">
        <f t="shared" si="1"/>
        <v>2.1227063710122646E-4</v>
      </c>
      <c r="F48" s="38">
        <f t="shared" si="2"/>
        <v>127.68987341168668</v>
      </c>
      <c r="H48" s="37">
        <v>23742</v>
      </c>
      <c r="I48" s="41">
        <f t="shared" si="5"/>
        <v>569.52381547057234</v>
      </c>
      <c r="J48" s="44">
        <f t="shared" si="6"/>
        <v>6.6806517124589071E-3</v>
      </c>
    </row>
    <row r="49" spans="1:10" x14ac:dyDescent="0.35">
      <c r="A49" s="37">
        <v>8735</v>
      </c>
      <c r="B49" s="38">
        <f t="shared" si="0"/>
        <v>5</v>
      </c>
      <c r="C49" s="38">
        <v>5</v>
      </c>
      <c r="E49" s="42">
        <f t="shared" si="1"/>
        <v>1.0356345224373899E-3</v>
      </c>
      <c r="F49" s="38">
        <f t="shared" si="2"/>
        <v>127.82211345275748</v>
      </c>
      <c r="H49" s="37">
        <v>24107</v>
      </c>
      <c r="I49" s="41">
        <f t="shared" si="5"/>
        <v>583.19989170932206</v>
      </c>
      <c r="J49" s="44">
        <f t="shared" si="6"/>
        <v>2.4013177091549265E-2</v>
      </c>
    </row>
    <row r="50" spans="1:10" x14ac:dyDescent="0.35">
      <c r="A50" s="37">
        <v>8766</v>
      </c>
      <c r="B50" s="38">
        <f t="shared" si="0"/>
        <v>4.83</v>
      </c>
      <c r="C50" s="38">
        <v>4.83</v>
      </c>
      <c r="E50" s="42">
        <f t="shared" si="1"/>
        <v>1.7437442101693193E-2</v>
      </c>
      <c r="F50" s="38">
        <f t="shared" si="2"/>
        <v>130.05100415540599</v>
      </c>
      <c r="H50" s="37">
        <v>24472</v>
      </c>
      <c r="I50" s="41">
        <f t="shared" si="5"/>
        <v>623.97013522158556</v>
      </c>
      <c r="J50" s="44">
        <f t="shared" si="6"/>
        <v>6.9907837933180117E-2</v>
      </c>
    </row>
    <row r="51" spans="1:10" x14ac:dyDescent="0.35">
      <c r="A51" s="37">
        <v>8797</v>
      </c>
      <c r="B51" s="38">
        <f t="shared" si="0"/>
        <v>4.8099999999999996</v>
      </c>
      <c r="C51" s="38">
        <v>4.8099999999999996</v>
      </c>
      <c r="E51" s="42">
        <f t="shared" si="1"/>
        <v>5.587738172257605E-3</v>
      </c>
      <c r="F51" s="38">
        <f t="shared" si="2"/>
        <v>130.77769511566558</v>
      </c>
      <c r="H51" s="37">
        <v>24837</v>
      </c>
      <c r="I51" s="41">
        <f t="shared" si="5"/>
        <v>640.98533073295789</v>
      </c>
      <c r="J51" s="44">
        <f t="shared" si="6"/>
        <v>2.7269246636828059E-2</v>
      </c>
    </row>
    <row r="52" spans="1:10" x14ac:dyDescent="0.35">
      <c r="A52" s="37">
        <v>8826</v>
      </c>
      <c r="B52" s="38">
        <f t="shared" si="0"/>
        <v>4.8099999999999996</v>
      </c>
      <c r="C52" s="38">
        <v>4.8099999999999996</v>
      </c>
      <c r="E52" s="42">
        <f t="shared" si="1"/>
        <v>4.0083333333333334E-3</v>
      </c>
      <c r="F52" s="38">
        <f t="shared" si="2"/>
        <v>131.3018957102542</v>
      </c>
      <c r="H52" s="37">
        <v>25203</v>
      </c>
      <c r="I52" s="41">
        <f t="shared" si="5"/>
        <v>713.4252542578671</v>
      </c>
      <c r="J52" s="44">
        <f t="shared" si="6"/>
        <v>0.11301338743910905</v>
      </c>
    </row>
    <row r="53" spans="1:10" x14ac:dyDescent="0.35">
      <c r="A53" s="37">
        <v>8857</v>
      </c>
      <c r="B53" s="38">
        <f t="shared" si="0"/>
        <v>4.79</v>
      </c>
      <c r="C53" s="38">
        <v>4.79</v>
      </c>
      <c r="E53" s="42">
        <f t="shared" si="1"/>
        <v>5.5725439907194337E-3</v>
      </c>
      <c r="F53" s="38">
        <f t="shared" si="2"/>
        <v>132.03358130016446</v>
      </c>
      <c r="H53" s="37">
        <v>25568</v>
      </c>
      <c r="I53" s="41">
        <f t="shared" si="5"/>
        <v>707.36722830129315</v>
      </c>
      <c r="J53" s="44">
        <f t="shared" si="6"/>
        <v>-8.4914655325395438E-3</v>
      </c>
    </row>
    <row r="54" spans="1:10" x14ac:dyDescent="0.35">
      <c r="A54" s="37">
        <v>8887</v>
      </c>
      <c r="B54" s="38">
        <f t="shared" si="0"/>
        <v>4.79</v>
      </c>
      <c r="C54" s="38">
        <v>4.79</v>
      </c>
      <c r="E54" s="42">
        <f t="shared" si="1"/>
        <v>3.9916666666666668E-3</v>
      </c>
      <c r="F54" s="38">
        <f t="shared" si="2"/>
        <v>132.56061534552094</v>
      </c>
      <c r="H54" s="37">
        <v>25933</v>
      </c>
      <c r="I54" s="41">
        <f t="shared" si="5"/>
        <v>758.76760288677838</v>
      </c>
      <c r="J54" s="44">
        <f t="shared" si="6"/>
        <v>7.2664342549372263E-2</v>
      </c>
    </row>
    <row r="55" spans="1:10" x14ac:dyDescent="0.35">
      <c r="A55" s="37">
        <v>8918</v>
      </c>
      <c r="B55" s="38">
        <f t="shared" si="0"/>
        <v>4.8600000000000003</v>
      </c>
      <c r="C55" s="38">
        <v>4.8600000000000003</v>
      </c>
      <c r="E55" s="42">
        <f t="shared" si="1"/>
        <v>-1.4650634613518386E-3</v>
      </c>
      <c r="F55" s="38">
        <f t="shared" si="2"/>
        <v>132.36640563156391</v>
      </c>
      <c r="H55" s="37">
        <v>26298</v>
      </c>
      <c r="I55" s="41">
        <f t="shared" si="5"/>
        <v>825.87451684520613</v>
      </c>
      <c r="J55" s="44">
        <f t="shared" si="6"/>
        <v>8.8441986325082045E-2</v>
      </c>
    </row>
    <row r="56" spans="1:10" x14ac:dyDescent="0.35">
      <c r="A56" s="37">
        <v>8948</v>
      </c>
      <c r="B56" s="38">
        <f t="shared" si="0"/>
        <v>4.96</v>
      </c>
      <c r="C56" s="38">
        <v>4.96</v>
      </c>
      <c r="E56" s="42">
        <f t="shared" si="1"/>
        <v>-3.7087920591308806E-3</v>
      </c>
      <c r="F56" s="38">
        <f t="shared" si="2"/>
        <v>131.87548615746186</v>
      </c>
      <c r="H56" s="37">
        <v>26664</v>
      </c>
      <c r="I56" s="41">
        <f t="shared" si="5"/>
        <v>875.74829108209872</v>
      </c>
      <c r="J56" s="44">
        <f t="shared" si="6"/>
        <v>6.0389046059209583E-2</v>
      </c>
    </row>
    <row r="57" spans="1:10" x14ac:dyDescent="0.35">
      <c r="A57" s="37">
        <v>8979</v>
      </c>
      <c r="B57" s="38">
        <f t="shared" si="0"/>
        <v>4.9000000000000004</v>
      </c>
      <c r="C57" s="38">
        <v>4.9000000000000004</v>
      </c>
      <c r="E57" s="42">
        <f t="shared" si="1"/>
        <v>8.8017438213259351E-3</v>
      </c>
      <c r="F57" s="38">
        <f t="shared" si="2"/>
        <v>133.03622040293266</v>
      </c>
      <c r="H57" s="37">
        <v>27029</v>
      </c>
      <c r="I57" s="41">
        <f t="shared" si="5"/>
        <v>940.67790521828931</v>
      </c>
      <c r="J57" s="44">
        <f t="shared" si="6"/>
        <v>7.4141867928696481E-2</v>
      </c>
    </row>
    <row r="58" spans="1:10" x14ac:dyDescent="0.35">
      <c r="A58" s="37">
        <v>9010</v>
      </c>
      <c r="B58" s="38">
        <f t="shared" si="0"/>
        <v>4.8600000000000003</v>
      </c>
      <c r="C58" s="38">
        <v>4.8600000000000003</v>
      </c>
      <c r="E58" s="42">
        <f t="shared" si="1"/>
        <v>7.2014648350581306E-3</v>
      </c>
      <c r="F58" s="38">
        <f t="shared" si="2"/>
        <v>133.99427606595344</v>
      </c>
      <c r="H58" s="37">
        <v>27394</v>
      </c>
      <c r="I58" s="41">
        <f t="shared" si="5"/>
        <v>961.89337834100661</v>
      </c>
      <c r="J58" s="44">
        <f t="shared" si="6"/>
        <v>2.2553387301888606E-2</v>
      </c>
    </row>
    <row r="59" spans="1:10" x14ac:dyDescent="0.35">
      <c r="A59" s="37">
        <v>9040</v>
      </c>
      <c r="B59" s="38">
        <f t="shared" si="0"/>
        <v>4.9000000000000004</v>
      </c>
      <c r="C59" s="38">
        <v>4.9000000000000004</v>
      </c>
      <c r="E59" s="42">
        <f t="shared" si="1"/>
        <v>9.3772634133826565E-4</v>
      </c>
      <c r="F59" s="38">
        <f t="shared" si="2"/>
        <v>134.11992602820905</v>
      </c>
      <c r="H59" s="37">
        <v>27759</v>
      </c>
      <c r="I59" s="41">
        <f t="shared" si="5"/>
        <v>983.67062698186191</v>
      </c>
      <c r="J59" s="44">
        <f t="shared" si="6"/>
        <v>2.2639981864117642E-2</v>
      </c>
    </row>
    <row r="60" spans="1:10" x14ac:dyDescent="0.35">
      <c r="A60" s="37">
        <v>9071</v>
      </c>
      <c r="B60" s="38">
        <f t="shared" si="0"/>
        <v>4.9800000000000004</v>
      </c>
      <c r="C60" s="38">
        <v>4.9800000000000004</v>
      </c>
      <c r="E60" s="42">
        <f t="shared" si="1"/>
        <v>-2.117878334404793E-3</v>
      </c>
      <c r="F60" s="38">
        <f t="shared" si="2"/>
        <v>133.83587634266192</v>
      </c>
      <c r="H60" s="37">
        <v>28125</v>
      </c>
      <c r="I60" s="41">
        <f t="shared" si="5"/>
        <v>1047.5367222700229</v>
      </c>
      <c r="J60" s="44">
        <f t="shared" si="6"/>
        <v>6.4926301077137483E-2</v>
      </c>
    </row>
    <row r="61" spans="1:10" x14ac:dyDescent="0.35">
      <c r="A61" s="37">
        <v>9101</v>
      </c>
      <c r="B61" s="38">
        <f t="shared" si="0"/>
        <v>5.0199999999999996</v>
      </c>
      <c r="C61" s="38">
        <v>5.0199999999999996</v>
      </c>
      <c r="E61" s="42">
        <f t="shared" si="1"/>
        <v>1.0552042517294599E-3</v>
      </c>
      <c r="F61" s="38">
        <f t="shared" si="2"/>
        <v>133.97710052841265</v>
      </c>
      <c r="H61" s="37">
        <v>28490</v>
      </c>
      <c r="I61" s="41">
        <f t="shared" si="5"/>
        <v>1137.5915535898926</v>
      </c>
      <c r="J61" s="44">
        <f t="shared" si="6"/>
        <v>8.5968185558898513E-2</v>
      </c>
    </row>
    <row r="62" spans="1:10" x14ac:dyDescent="0.35">
      <c r="A62" s="37">
        <v>9132</v>
      </c>
      <c r="B62" s="38">
        <f t="shared" si="0"/>
        <v>5</v>
      </c>
      <c r="C62" s="38">
        <v>5</v>
      </c>
      <c r="E62" s="42">
        <f t="shared" si="1"/>
        <v>5.7321827387811939E-3</v>
      </c>
      <c r="F62" s="38">
        <f t="shared" si="2"/>
        <v>134.74508175145357</v>
      </c>
      <c r="H62" s="37">
        <v>28855</v>
      </c>
      <c r="I62" s="41">
        <f t="shared" si="5"/>
        <v>1238.2482921803773</v>
      </c>
      <c r="J62" s="44">
        <f t="shared" si="6"/>
        <v>8.8482318871692334E-2</v>
      </c>
    </row>
    <row r="63" spans="1:10" x14ac:dyDescent="0.35">
      <c r="A63" s="37">
        <v>9163</v>
      </c>
      <c r="B63" s="38">
        <f t="shared" si="0"/>
        <v>4.9800000000000004</v>
      </c>
      <c r="C63" s="38">
        <v>4.9800000000000004</v>
      </c>
      <c r="E63" s="42">
        <f t="shared" si="1"/>
        <v>5.7169695836012538E-3</v>
      </c>
      <c r="F63" s="38">
        <f t="shared" si="2"/>
        <v>135.51541528536649</v>
      </c>
      <c r="H63" s="37">
        <v>29220</v>
      </c>
      <c r="I63" s="41">
        <f t="shared" si="5"/>
        <v>1303.1926711507608</v>
      </c>
      <c r="J63" s="44">
        <f t="shared" si="6"/>
        <v>5.2448591595491534E-2</v>
      </c>
    </row>
    <row r="64" spans="1:10" x14ac:dyDescent="0.35">
      <c r="A64" s="37">
        <v>9191</v>
      </c>
      <c r="B64" s="38">
        <f t="shared" si="0"/>
        <v>4.9800000000000004</v>
      </c>
      <c r="C64" s="38">
        <v>4.9800000000000004</v>
      </c>
      <c r="E64" s="42">
        <f t="shared" si="1"/>
        <v>4.15E-3</v>
      </c>
      <c r="F64" s="38">
        <f t="shared" si="2"/>
        <v>136.07780425880077</v>
      </c>
      <c r="H64" s="37">
        <v>29586</v>
      </c>
      <c r="I64" s="41">
        <f t="shared" si="5"/>
        <v>1326.3604080232451</v>
      </c>
      <c r="J64" s="44">
        <f t="shared" si="6"/>
        <v>1.7777675845910279E-2</v>
      </c>
    </row>
    <row r="65" spans="1:10" x14ac:dyDescent="0.35">
      <c r="A65" s="37">
        <v>9222</v>
      </c>
      <c r="B65" s="38">
        <f t="shared" si="0"/>
        <v>5</v>
      </c>
      <c r="C65" s="38">
        <v>5</v>
      </c>
      <c r="E65" s="42">
        <f t="shared" si="1"/>
        <v>2.6011505945521393E-3</v>
      </c>
      <c r="F65" s="38">
        <f t="shared" si="2"/>
        <v>136.43176312025392</v>
      </c>
      <c r="H65" s="37">
        <v>29951</v>
      </c>
      <c r="I65" s="41">
        <f t="shared" si="5"/>
        <v>1499.5813544130858</v>
      </c>
      <c r="J65" s="44">
        <f t="shared" si="6"/>
        <v>0.1305987010333054</v>
      </c>
    </row>
    <row r="66" spans="1:10" x14ac:dyDescent="0.35">
      <c r="A66" s="37">
        <v>9252</v>
      </c>
      <c r="B66" s="38">
        <f t="shared" ref="B66:B129" si="7">C66</f>
        <v>4.9800000000000004</v>
      </c>
      <c r="C66" s="38">
        <v>4.9800000000000004</v>
      </c>
      <c r="E66" s="42">
        <f t="shared" si="1"/>
        <v>5.7169695836012538E-3</v>
      </c>
      <c r="F66" s="38">
        <f t="shared" si="2"/>
        <v>137.21173936024951</v>
      </c>
      <c r="H66" s="37">
        <v>30316</v>
      </c>
      <c r="I66" s="41">
        <f t="shared" si="5"/>
        <v>1687.0717122634053</v>
      </c>
      <c r="J66" s="44">
        <f t="shared" si="6"/>
        <v>0.12502846697750547</v>
      </c>
    </row>
    <row r="67" spans="1:10" x14ac:dyDescent="0.35">
      <c r="A67" s="37">
        <v>9283</v>
      </c>
      <c r="B67" s="38">
        <f t="shared" si="7"/>
        <v>4.83</v>
      </c>
      <c r="C67" s="38">
        <v>4.83</v>
      </c>
      <c r="E67" s="42">
        <f t="shared" ref="E67:E130" si="8">B66/1200+((B66/B67)*(1-(1+B67/200)^(-2*(10-(1/12))))+(1+B67/200)^(-2*(10-(1/12)))-1)</f>
        <v>1.5859507736788139E-2</v>
      </c>
      <c r="F67" s="38">
        <f t="shared" ref="F67:F130" si="9">F66*(1+E67)</f>
        <v>139.38785000221156</v>
      </c>
      <c r="H67" s="37">
        <v>30681</v>
      </c>
      <c r="I67" s="41">
        <f t="shared" ref="I67:I98" si="10">VLOOKUP(H67,A:F,6,FALSE)</f>
        <v>1968.9160443622973</v>
      </c>
      <c r="J67" s="44">
        <f t="shared" si="6"/>
        <v>0.16706126363814411</v>
      </c>
    </row>
    <row r="68" spans="1:10" x14ac:dyDescent="0.35">
      <c r="A68" s="37">
        <v>9313</v>
      </c>
      <c r="B68" s="38">
        <f t="shared" si="7"/>
        <v>4.7300000000000004</v>
      </c>
      <c r="C68" s="38">
        <v>4.7300000000000004</v>
      </c>
      <c r="E68" s="42">
        <f t="shared" si="8"/>
        <v>1.1868201061676908E-2</v>
      </c>
      <c r="F68" s="38">
        <f t="shared" si="9"/>
        <v>141.04213303159267</v>
      </c>
      <c r="H68" s="37">
        <v>31047</v>
      </c>
      <c r="I68" s="41">
        <f t="shared" si="10"/>
        <v>2251.828253115269</v>
      </c>
      <c r="J68" s="44">
        <f t="shared" ref="J68:J99" si="11">I68/I67-1</f>
        <v>0.14368932061021567</v>
      </c>
    </row>
    <row r="69" spans="1:10" x14ac:dyDescent="0.35">
      <c r="A69" s="37">
        <v>9344</v>
      </c>
      <c r="B69" s="38">
        <f t="shared" si="7"/>
        <v>4.7</v>
      </c>
      <c r="C69" s="38">
        <v>4.7</v>
      </c>
      <c r="E69" s="42">
        <f t="shared" si="8"/>
        <v>6.2979593910225578E-3</v>
      </c>
      <c r="F69" s="38">
        <f t="shared" si="9"/>
        <v>141.93041065784885</v>
      </c>
      <c r="H69" s="37">
        <v>31412</v>
      </c>
      <c r="I69" s="41">
        <f t="shared" si="10"/>
        <v>2515.1804233078037</v>
      </c>
      <c r="J69" s="44">
        <f t="shared" si="11"/>
        <v>0.11695038013143444</v>
      </c>
    </row>
    <row r="70" spans="1:10" x14ac:dyDescent="0.35">
      <c r="A70" s="37">
        <v>9375</v>
      </c>
      <c r="B70" s="38">
        <f t="shared" si="7"/>
        <v>4.7</v>
      </c>
      <c r="C70" s="38">
        <v>4.7</v>
      </c>
      <c r="E70" s="42">
        <f t="shared" si="8"/>
        <v>3.9166666666666664E-3</v>
      </c>
      <c r="F70" s="38">
        <f t="shared" si="9"/>
        <v>142.48630476625874</v>
      </c>
      <c r="H70" s="37">
        <v>31777</v>
      </c>
      <c r="I70" s="41">
        <f t="shared" si="10"/>
        <v>3128.1094930039453</v>
      </c>
      <c r="J70" s="44">
        <f t="shared" si="11"/>
        <v>0.24369188946296605</v>
      </c>
    </row>
    <row r="71" spans="1:10" x14ac:dyDescent="0.35">
      <c r="A71" s="37">
        <v>9405</v>
      </c>
      <c r="B71" s="38">
        <f t="shared" si="7"/>
        <v>4.71</v>
      </c>
      <c r="C71" s="38">
        <v>4.71</v>
      </c>
      <c r="E71" s="42">
        <f t="shared" si="8"/>
        <v>3.1316062792470104E-3</v>
      </c>
      <c r="F71" s="38">
        <f t="shared" si="9"/>
        <v>142.93251577297147</v>
      </c>
      <c r="H71" s="37">
        <v>32142</v>
      </c>
      <c r="I71" s="41">
        <f t="shared" si="10"/>
        <v>3289.0462710198722</v>
      </c>
      <c r="J71" s="44">
        <f t="shared" si="11"/>
        <v>5.1448575689522436E-2</v>
      </c>
    </row>
    <row r="72" spans="1:10" x14ac:dyDescent="0.35">
      <c r="A72" s="37">
        <v>9436</v>
      </c>
      <c r="B72" s="38">
        <f t="shared" si="7"/>
        <v>4.68</v>
      </c>
      <c r="C72" s="38">
        <v>4.68</v>
      </c>
      <c r="E72" s="42">
        <f t="shared" si="8"/>
        <v>6.2835181320970868E-3</v>
      </c>
      <c r="F72" s="38">
        <f t="shared" si="9"/>
        <v>143.83063482749719</v>
      </c>
      <c r="H72" s="37">
        <v>32508</v>
      </c>
      <c r="I72" s="41">
        <f t="shared" si="10"/>
        <v>3879.3837512052955</v>
      </c>
      <c r="J72" s="44">
        <f t="shared" si="11"/>
        <v>0.17948591522927115</v>
      </c>
    </row>
    <row r="73" spans="1:10" x14ac:dyDescent="0.35">
      <c r="A73" s="37">
        <v>9466</v>
      </c>
      <c r="B73" s="38">
        <f t="shared" si="7"/>
        <v>4.7</v>
      </c>
      <c r="C73" s="38">
        <v>4.7</v>
      </c>
      <c r="E73" s="42">
        <f t="shared" si="8"/>
        <v>2.3291381837626654E-3</v>
      </c>
      <c r="F73" s="38">
        <f t="shared" si="9"/>
        <v>144.16563625106875</v>
      </c>
      <c r="H73" s="37">
        <v>32873</v>
      </c>
      <c r="I73" s="41">
        <f t="shared" si="10"/>
        <v>3862.2608635972738</v>
      </c>
      <c r="J73" s="44">
        <f t="shared" si="11"/>
        <v>-4.4138163961484622E-3</v>
      </c>
    </row>
    <row r="74" spans="1:10" x14ac:dyDescent="0.35">
      <c r="A74" s="37">
        <v>9497</v>
      </c>
      <c r="B74" s="38">
        <f t="shared" si="7"/>
        <v>4.78</v>
      </c>
      <c r="C74" s="38">
        <v>4.78</v>
      </c>
      <c r="E74" s="42">
        <f t="shared" si="8"/>
        <v>-2.3431239539073575E-3</v>
      </c>
      <c r="F74" s="38">
        <f t="shared" si="9"/>
        <v>143.82783829543857</v>
      </c>
      <c r="H74" s="37">
        <v>33238</v>
      </c>
      <c r="I74" s="41">
        <f t="shared" si="10"/>
        <v>4544.4933999270224</v>
      </c>
      <c r="J74" s="44">
        <f t="shared" si="11"/>
        <v>0.17664071910832124</v>
      </c>
    </row>
    <row r="75" spans="1:10" x14ac:dyDescent="0.35">
      <c r="A75" s="37">
        <v>9528</v>
      </c>
      <c r="B75" s="38">
        <f t="shared" si="7"/>
        <v>4.75</v>
      </c>
      <c r="C75" s="38">
        <v>4.75</v>
      </c>
      <c r="E75" s="42">
        <f t="shared" si="8"/>
        <v>6.3340758445254945E-3</v>
      </c>
      <c r="F75" s="38">
        <f t="shared" si="9"/>
        <v>144.73885473175602</v>
      </c>
      <c r="H75" s="37">
        <v>33603</v>
      </c>
      <c r="I75" s="41">
        <f t="shared" si="10"/>
        <v>5785.614508447944</v>
      </c>
      <c r="J75" s="44">
        <f t="shared" si="11"/>
        <v>0.27310439234895845</v>
      </c>
    </row>
    <row r="76" spans="1:10" x14ac:dyDescent="0.35">
      <c r="A76" s="37">
        <v>9556</v>
      </c>
      <c r="B76" s="38">
        <f t="shared" si="7"/>
        <v>4.7300000000000004</v>
      </c>
      <c r="C76" s="38">
        <v>4.7300000000000004</v>
      </c>
      <c r="E76" s="42">
        <f t="shared" si="8"/>
        <v>5.5269735456687152E-3</v>
      </c>
      <c r="F76" s="38">
        <f t="shared" si="9"/>
        <v>145.5388225528888</v>
      </c>
      <c r="H76" s="37">
        <v>33969</v>
      </c>
      <c r="I76" s="41">
        <f t="shared" si="10"/>
        <v>6419.4604800069737</v>
      </c>
      <c r="J76" s="44">
        <f t="shared" si="11"/>
        <v>0.10955551404842323</v>
      </c>
    </row>
    <row r="77" spans="1:10" x14ac:dyDescent="0.35">
      <c r="A77" s="37">
        <v>9587</v>
      </c>
      <c r="B77" s="38">
        <f t="shared" si="7"/>
        <v>4.71</v>
      </c>
      <c r="C77" s="38">
        <v>4.71</v>
      </c>
      <c r="E77" s="42">
        <f t="shared" si="8"/>
        <v>5.5117874415059791E-3</v>
      </c>
      <c r="F77" s="38">
        <f t="shared" si="9"/>
        <v>146.34100160728738</v>
      </c>
      <c r="H77" s="37">
        <v>34334</v>
      </c>
      <c r="I77" s="41">
        <f t="shared" si="10"/>
        <v>8415.5765440191153</v>
      </c>
      <c r="J77" s="44">
        <f t="shared" si="11"/>
        <v>0.31094763652318225</v>
      </c>
    </row>
    <row r="78" spans="1:10" x14ac:dyDescent="0.35">
      <c r="A78" s="37">
        <v>9617</v>
      </c>
      <c r="B78" s="38">
        <f t="shared" si="7"/>
        <v>4.71</v>
      </c>
      <c r="C78" s="38">
        <v>4.71</v>
      </c>
      <c r="E78" s="42">
        <f t="shared" si="8"/>
        <v>3.9249999999999997E-3</v>
      </c>
      <c r="F78" s="38">
        <f t="shared" si="9"/>
        <v>146.91539003859597</v>
      </c>
      <c r="H78" s="37">
        <v>34699</v>
      </c>
      <c r="I78" s="41">
        <f t="shared" si="10"/>
        <v>7224.2784172716256</v>
      </c>
      <c r="J78" s="44">
        <f t="shared" si="11"/>
        <v>-0.14155870611076982</v>
      </c>
    </row>
    <row r="79" spans="1:10" x14ac:dyDescent="0.35">
      <c r="A79" s="37">
        <v>9648</v>
      </c>
      <c r="B79" s="38">
        <f t="shared" si="7"/>
        <v>4.67</v>
      </c>
      <c r="C79" s="38">
        <v>4.67</v>
      </c>
      <c r="E79" s="42">
        <f t="shared" si="8"/>
        <v>7.0711759719824119E-3</v>
      </c>
      <c r="F79" s="38">
        <f t="shared" si="9"/>
        <v>147.9542546145513</v>
      </c>
      <c r="H79" s="37">
        <v>35064</v>
      </c>
      <c r="I79" s="41">
        <f t="shared" si="10"/>
        <v>9269.9564140713719</v>
      </c>
      <c r="J79" s="44">
        <f t="shared" si="11"/>
        <v>0.28316710384652266</v>
      </c>
    </row>
    <row r="80" spans="1:10" x14ac:dyDescent="0.35">
      <c r="A80" s="37">
        <v>9678</v>
      </c>
      <c r="B80" s="38">
        <f t="shared" si="7"/>
        <v>4.6399999999999997</v>
      </c>
      <c r="C80" s="38">
        <v>4.6399999999999997</v>
      </c>
      <c r="E80" s="42">
        <f t="shared" si="8"/>
        <v>6.2546447658833725E-3</v>
      </c>
      <c r="F80" s="38">
        <f t="shared" si="9"/>
        <v>148.87965591876639</v>
      </c>
      <c r="H80" s="37">
        <v>35430</v>
      </c>
      <c r="I80" s="41">
        <f t="shared" si="10"/>
        <v>11298.394680084824</v>
      </c>
      <c r="J80" s="44">
        <f t="shared" si="11"/>
        <v>0.21881853327102774</v>
      </c>
    </row>
    <row r="81" spans="1:10" x14ac:dyDescent="0.35">
      <c r="A81" s="37">
        <v>9709</v>
      </c>
      <c r="B81" s="38">
        <f t="shared" si="7"/>
        <v>4.58</v>
      </c>
      <c r="C81" s="38">
        <v>4.58</v>
      </c>
      <c r="E81" s="42">
        <f t="shared" si="8"/>
        <v>8.6060486746432994E-3</v>
      </c>
      <c r="F81" s="38">
        <f t="shared" si="9"/>
        <v>150.16092148426745</v>
      </c>
      <c r="H81" s="37">
        <v>35795</v>
      </c>
      <c r="I81" s="41">
        <f t="shared" si="10"/>
        <v>12722.182910706195</v>
      </c>
      <c r="J81" s="44">
        <f t="shared" si="11"/>
        <v>0.12601686088476072</v>
      </c>
    </row>
    <row r="82" spans="1:10" x14ac:dyDescent="0.35">
      <c r="A82" s="37">
        <v>9740</v>
      </c>
      <c r="B82" s="38">
        <f t="shared" si="7"/>
        <v>4.59</v>
      </c>
      <c r="C82" s="38">
        <v>4.59</v>
      </c>
      <c r="E82" s="42">
        <f t="shared" si="8"/>
        <v>3.0271432436713469E-3</v>
      </c>
      <c r="F82" s="38">
        <f t="shared" si="9"/>
        <v>150.615480103202</v>
      </c>
      <c r="H82" s="37">
        <v>36160</v>
      </c>
      <c r="I82" s="41">
        <f t="shared" si="10"/>
        <v>15361.694088249569</v>
      </c>
      <c r="J82" s="44">
        <f t="shared" si="11"/>
        <v>0.20747313539425116</v>
      </c>
    </row>
    <row r="83" spans="1:10" x14ac:dyDescent="0.35">
      <c r="A83" s="37">
        <v>9770</v>
      </c>
      <c r="B83" s="38">
        <f t="shared" si="7"/>
        <v>4.6500000000000004</v>
      </c>
      <c r="C83" s="38">
        <v>4.6500000000000004</v>
      </c>
      <c r="E83" s="42">
        <f t="shared" si="8"/>
        <v>-8.9872392384434752E-4</v>
      </c>
      <c r="F83" s="38">
        <f t="shared" si="9"/>
        <v>150.48011836793194</v>
      </c>
      <c r="H83" s="37">
        <v>36525</v>
      </c>
      <c r="I83" s="41">
        <f t="shared" si="10"/>
        <v>14300.057582555011</v>
      </c>
      <c r="J83" s="44">
        <f t="shared" si="11"/>
        <v>-6.9109337784992286E-2</v>
      </c>
    </row>
    <row r="84" spans="1:10" x14ac:dyDescent="0.35">
      <c r="A84" s="37">
        <v>9801</v>
      </c>
      <c r="B84" s="38">
        <f t="shared" si="7"/>
        <v>4.7</v>
      </c>
      <c r="C84" s="38">
        <v>4.7</v>
      </c>
      <c r="E84" s="42">
        <f t="shared" si="8"/>
        <v>-5.2154540593224701E-5</v>
      </c>
      <c r="F84" s="38">
        <f t="shared" si="9"/>
        <v>150.47227014649005</v>
      </c>
      <c r="H84" s="37">
        <v>36891</v>
      </c>
      <c r="I84" s="41">
        <f t="shared" si="10"/>
        <v>16118.285717949017</v>
      </c>
      <c r="J84" s="44">
        <f t="shared" si="11"/>
        <v>0.12714830866220472</v>
      </c>
    </row>
    <row r="85" spans="1:10" x14ac:dyDescent="0.35">
      <c r="A85" s="37">
        <v>9831</v>
      </c>
      <c r="B85" s="38">
        <f t="shared" si="7"/>
        <v>4.7300000000000004</v>
      </c>
      <c r="C85" s="38">
        <v>4.7300000000000004</v>
      </c>
      <c r="E85" s="42">
        <f t="shared" si="8"/>
        <v>1.5637063481635941E-3</v>
      </c>
      <c r="F85" s="38">
        <f t="shared" si="9"/>
        <v>150.7075645905407</v>
      </c>
      <c r="H85" s="37">
        <v>37256</v>
      </c>
      <c r="I85" s="41">
        <f t="shared" si="10"/>
        <v>16319.548741052937</v>
      </c>
      <c r="J85" s="44">
        <f t="shared" si="11"/>
        <v>1.2486627090857239E-2</v>
      </c>
    </row>
    <row r="86" spans="1:10" x14ac:dyDescent="0.35">
      <c r="A86" s="37">
        <v>9862</v>
      </c>
      <c r="B86" s="38">
        <f t="shared" si="7"/>
        <v>4.7300000000000004</v>
      </c>
      <c r="C86" s="38">
        <v>4.7300000000000004</v>
      </c>
      <c r="E86" s="42">
        <f t="shared" si="8"/>
        <v>3.9416666666666671E-3</v>
      </c>
      <c r="F86" s="38">
        <f t="shared" si="9"/>
        <v>151.30160357430177</v>
      </c>
      <c r="H86" s="37">
        <v>37621</v>
      </c>
      <c r="I86" s="41">
        <f t="shared" si="10"/>
        <v>18073.639238344495</v>
      </c>
      <c r="J86" s="44">
        <f t="shared" si="11"/>
        <v>0.10748400737815889</v>
      </c>
    </row>
    <row r="87" spans="1:10" x14ac:dyDescent="0.35">
      <c r="A87" s="37">
        <v>9893</v>
      </c>
      <c r="B87" s="38">
        <f t="shared" si="7"/>
        <v>4.68</v>
      </c>
      <c r="C87" s="38">
        <v>4.68</v>
      </c>
      <c r="E87" s="42">
        <f t="shared" si="8"/>
        <v>7.8725302201620335E-3</v>
      </c>
      <c r="F87" s="38">
        <f t="shared" si="9"/>
        <v>152.49273002079943</v>
      </c>
      <c r="H87" s="37">
        <v>37986</v>
      </c>
      <c r="I87" s="41">
        <f t="shared" si="10"/>
        <v>18808.734372523973</v>
      </c>
      <c r="J87" s="44">
        <f t="shared" si="11"/>
        <v>4.0672225692096609E-2</v>
      </c>
    </row>
    <row r="88" spans="1:10" x14ac:dyDescent="0.35">
      <c r="A88" s="37">
        <v>9921</v>
      </c>
      <c r="B88" s="38">
        <f t="shared" si="7"/>
        <v>4.6399999999999997</v>
      </c>
      <c r="C88" s="38">
        <v>4.6399999999999997</v>
      </c>
      <c r="E88" s="42">
        <f t="shared" si="8"/>
        <v>7.0506374656222745E-3</v>
      </c>
      <c r="F88" s="38">
        <f t="shared" si="9"/>
        <v>153.56790097631909</v>
      </c>
      <c r="H88" s="37">
        <v>38352</v>
      </c>
      <c r="I88" s="41">
        <f t="shared" si="10"/>
        <v>20873.860970189864</v>
      </c>
      <c r="J88" s="44">
        <f t="shared" si="11"/>
        <v>0.10979614878727051</v>
      </c>
    </row>
    <row r="89" spans="1:10" x14ac:dyDescent="0.35">
      <c r="A89" s="37">
        <v>9952</v>
      </c>
      <c r="B89" s="38">
        <f t="shared" si="7"/>
        <v>4.59</v>
      </c>
      <c r="C89" s="38">
        <v>4.59</v>
      </c>
      <c r="E89" s="42">
        <f t="shared" si="8"/>
        <v>7.814283781643264E-3</v>
      </c>
      <c r="F89" s="38">
        <f t="shared" si="9"/>
        <v>154.76792413429934</v>
      </c>
      <c r="H89" s="37">
        <v>38717</v>
      </c>
      <c r="I89" s="41">
        <f t="shared" si="10"/>
        <v>22842.921623099533</v>
      </c>
      <c r="J89" s="44">
        <f t="shared" si="11"/>
        <v>9.4331405949368952E-2</v>
      </c>
    </row>
    <row r="90" spans="1:10" x14ac:dyDescent="0.35">
      <c r="A90" s="37">
        <v>9982</v>
      </c>
      <c r="B90" s="38">
        <f t="shared" si="7"/>
        <v>4.5599999999999996</v>
      </c>
      <c r="C90" s="38">
        <v>4.5599999999999996</v>
      </c>
      <c r="E90" s="42">
        <f t="shared" si="8"/>
        <v>6.1969347800679194E-3</v>
      </c>
      <c r="F90" s="38">
        <f t="shared" si="9"/>
        <v>155.72701086620609</v>
      </c>
      <c r="H90" s="37">
        <v>39082</v>
      </c>
      <c r="I90" s="41">
        <f t="shared" si="10"/>
        <v>22785.520623120898</v>
      </c>
      <c r="J90" s="44">
        <f t="shared" si="11"/>
        <v>-2.5128571960160162E-3</v>
      </c>
    </row>
    <row r="91" spans="1:10" x14ac:dyDescent="0.35">
      <c r="A91" s="37">
        <v>10013</v>
      </c>
      <c r="B91" s="38">
        <f t="shared" si="7"/>
        <v>4.5199999999999996</v>
      </c>
      <c r="C91" s="38">
        <v>4.5199999999999996</v>
      </c>
      <c r="E91" s="42">
        <f t="shared" si="8"/>
        <v>6.9685754322234856E-3</v>
      </c>
      <c r="F91" s="38">
        <f t="shared" si="9"/>
        <v>156.81220628826193</v>
      </c>
      <c r="H91" s="37">
        <v>39447</v>
      </c>
      <c r="I91" s="41">
        <f t="shared" si="10"/>
        <v>22725.77073162048</v>
      </c>
      <c r="J91" s="44">
        <f t="shared" si="11"/>
        <v>-2.6222745790495106E-3</v>
      </c>
    </row>
    <row r="92" spans="1:10" x14ac:dyDescent="0.35">
      <c r="A92" s="37">
        <v>10043</v>
      </c>
      <c r="B92" s="38">
        <f t="shared" si="7"/>
        <v>4.5599999999999996</v>
      </c>
      <c r="C92" s="38">
        <v>4.5599999999999996</v>
      </c>
      <c r="E92" s="42">
        <f t="shared" si="8"/>
        <v>6.0408695990951493E-4</v>
      </c>
      <c r="F92" s="38">
        <f t="shared" si="9"/>
        <v>156.90693449723531</v>
      </c>
      <c r="H92" s="37">
        <v>39813</v>
      </c>
      <c r="I92" s="41">
        <f t="shared" si="10"/>
        <v>27698.1191352592</v>
      </c>
      <c r="J92" s="44">
        <f t="shared" si="11"/>
        <v>0.21879778962656826</v>
      </c>
    </row>
    <row r="93" spans="1:10" x14ac:dyDescent="0.35">
      <c r="A93" s="37">
        <v>10074</v>
      </c>
      <c r="B93" s="38">
        <f t="shared" si="7"/>
        <v>4.55</v>
      </c>
      <c r="C93" s="38">
        <v>4.55</v>
      </c>
      <c r="E93" s="42">
        <f t="shared" si="8"/>
        <v>4.5910192741347184E-3</v>
      </c>
      <c r="F93" s="38">
        <f t="shared" si="9"/>
        <v>157.6272972577575</v>
      </c>
      <c r="H93" s="37">
        <v>40178</v>
      </c>
      <c r="I93" s="41">
        <f t="shared" si="10"/>
        <v>26501.17802115405</v>
      </c>
      <c r="J93" s="44">
        <f t="shared" si="11"/>
        <v>-4.3213804816857215E-2</v>
      </c>
    </row>
    <row r="94" spans="1:10" x14ac:dyDescent="0.35">
      <c r="A94" s="37">
        <v>10105</v>
      </c>
      <c r="B94" s="38">
        <f t="shared" si="7"/>
        <v>4.53</v>
      </c>
      <c r="C94" s="38">
        <v>4.53</v>
      </c>
      <c r="E94" s="42">
        <f t="shared" si="8"/>
        <v>5.3752041458816919E-3</v>
      </c>
      <c r="F94" s="38">
        <f t="shared" si="9"/>
        <v>158.47457615948153</v>
      </c>
      <c r="H94" s="37">
        <v>40543</v>
      </c>
      <c r="I94" s="41">
        <f t="shared" si="10"/>
        <v>27298.744679673375</v>
      </c>
      <c r="J94" s="44">
        <f t="shared" si="11"/>
        <v>3.0095517183525988E-2</v>
      </c>
    </row>
    <row r="95" spans="1:10" x14ac:dyDescent="0.35">
      <c r="A95" s="37">
        <v>10135</v>
      </c>
      <c r="B95" s="38">
        <f t="shared" si="7"/>
        <v>4.5199999999999996</v>
      </c>
      <c r="C95" s="38">
        <v>4.5199999999999996</v>
      </c>
      <c r="E95" s="42">
        <f t="shared" si="8"/>
        <v>4.5671438580558166E-3</v>
      </c>
      <c r="F95" s="38">
        <f t="shared" si="9"/>
        <v>159.19835234664632</v>
      </c>
      <c r="H95" s="37">
        <v>40908</v>
      </c>
      <c r="I95" s="41">
        <f t="shared" si="10"/>
        <v>32386.875251093785</v>
      </c>
      <c r="J95" s="44">
        <f t="shared" si="11"/>
        <v>0.18638697973570295</v>
      </c>
    </row>
    <row r="96" spans="1:10" x14ac:dyDescent="0.35">
      <c r="A96" s="37">
        <v>10166</v>
      </c>
      <c r="B96" s="38">
        <f t="shared" si="7"/>
        <v>4.55</v>
      </c>
      <c r="C96" s="38">
        <v>4.55</v>
      </c>
      <c r="E96" s="42">
        <f t="shared" si="8"/>
        <v>1.3936088442622879E-3</v>
      </c>
      <c r="F96" s="38">
        <f t="shared" si="9"/>
        <v>159.42021257846858</v>
      </c>
      <c r="H96" s="37">
        <v>41274</v>
      </c>
      <c r="I96" s="41">
        <f t="shared" si="10"/>
        <v>33123.04108875271</v>
      </c>
      <c r="J96" s="44">
        <f t="shared" si="11"/>
        <v>2.2730375559589122E-2</v>
      </c>
    </row>
    <row r="97" spans="1:10" x14ac:dyDescent="0.35">
      <c r="A97" s="37">
        <v>10196</v>
      </c>
      <c r="B97" s="38">
        <f t="shared" si="7"/>
        <v>4.58</v>
      </c>
      <c r="C97" s="38">
        <v>4.58</v>
      </c>
      <c r="E97" s="42">
        <f t="shared" si="8"/>
        <v>1.4219756626783499E-3</v>
      </c>
      <c r="F97" s="38">
        <f t="shared" si="9"/>
        <v>159.64690424089417</v>
      </c>
      <c r="H97" s="37">
        <v>41639</v>
      </c>
      <c r="I97" s="41">
        <f t="shared" si="10"/>
        <v>30910.361083483374</v>
      </c>
      <c r="J97" s="44">
        <f t="shared" si="11"/>
        <v>-6.6801837407999276E-2</v>
      </c>
    </row>
    <row r="98" spans="1:10" x14ac:dyDescent="0.35">
      <c r="A98" s="37">
        <v>10227</v>
      </c>
      <c r="B98" s="38">
        <f t="shared" si="7"/>
        <v>4.58</v>
      </c>
      <c r="C98" s="38">
        <v>4.58</v>
      </c>
      <c r="E98" s="42">
        <f t="shared" si="8"/>
        <v>3.8166666666666666E-3</v>
      </c>
      <c r="F98" s="38">
        <f t="shared" si="9"/>
        <v>160.2562232587469</v>
      </c>
      <c r="H98" s="37">
        <v>42004</v>
      </c>
      <c r="I98" s="41">
        <f t="shared" si="10"/>
        <v>36312.692705606372</v>
      </c>
      <c r="J98" s="44">
        <f t="shared" si="11"/>
        <v>0.1747741350394536</v>
      </c>
    </row>
    <row r="99" spans="1:10" x14ac:dyDescent="0.35">
      <c r="A99" s="37">
        <v>10258</v>
      </c>
      <c r="B99" s="38">
        <f t="shared" si="7"/>
        <v>4.49</v>
      </c>
      <c r="C99" s="38">
        <v>4.49</v>
      </c>
      <c r="E99" s="42">
        <f t="shared" si="8"/>
        <v>1.0956103495663425E-2</v>
      </c>
      <c r="F99" s="38">
        <f t="shared" si="9"/>
        <v>162.01200702659386</v>
      </c>
      <c r="H99" s="37">
        <v>42369</v>
      </c>
      <c r="I99" s="41">
        <f t="shared" ref="I99:I106" si="12">VLOOKUP(H99,A:F,6,FALSE)</f>
        <v>36337.97123240248</v>
      </c>
      <c r="J99" s="44">
        <f t="shared" si="11"/>
        <v>6.9613473726781727E-4</v>
      </c>
    </row>
    <row r="100" spans="1:10" x14ac:dyDescent="0.35">
      <c r="A100" s="37">
        <v>10287</v>
      </c>
      <c r="B100" s="38">
        <f t="shared" si="7"/>
        <v>4.59</v>
      </c>
      <c r="C100" s="38">
        <v>4.59</v>
      </c>
      <c r="E100" s="42">
        <f t="shared" si="8"/>
        <v>-4.1535675632867509E-3</v>
      </c>
      <c r="F100" s="38">
        <f t="shared" si="9"/>
        <v>161.33907920934521</v>
      </c>
      <c r="H100" s="37">
        <v>42735</v>
      </c>
      <c r="I100" s="41">
        <f t="shared" si="12"/>
        <v>38075.91748307502</v>
      </c>
      <c r="J100" s="44">
        <f t="shared" ref="J100:J106" si="13">I100/I99-1</f>
        <v>4.7827277961044246E-2</v>
      </c>
    </row>
    <row r="101" spans="1:10" x14ac:dyDescent="0.35">
      <c r="A101" s="37">
        <v>10318</v>
      </c>
      <c r="B101" s="38">
        <f t="shared" si="7"/>
        <v>4.6100000000000003</v>
      </c>
      <c r="C101" s="38">
        <v>4.6100000000000003</v>
      </c>
      <c r="E101" s="42">
        <f t="shared" si="8"/>
        <v>2.247445932058311E-3</v>
      </c>
      <c r="F101" s="38">
        <f t="shared" si="9"/>
        <v>161.70168006659628</v>
      </c>
      <c r="H101" s="37">
        <v>43100</v>
      </c>
      <c r="I101" s="41">
        <f t="shared" si="12"/>
        <v>37465.935623780599</v>
      </c>
      <c r="J101" s="44">
        <f t="shared" si="13"/>
        <v>-1.602014868231505E-2</v>
      </c>
    </row>
    <row r="102" spans="1:10" x14ac:dyDescent="0.35">
      <c r="A102" s="37">
        <v>10348</v>
      </c>
      <c r="B102" s="38">
        <f t="shared" si="7"/>
        <v>4.6100000000000003</v>
      </c>
      <c r="C102" s="38">
        <v>4.6100000000000003</v>
      </c>
      <c r="E102" s="42">
        <f t="shared" si="8"/>
        <v>3.8416666666666668E-3</v>
      </c>
      <c r="F102" s="38">
        <f t="shared" si="9"/>
        <v>162.32288402085214</v>
      </c>
      <c r="H102" s="37">
        <v>43465</v>
      </c>
      <c r="I102" s="41">
        <f t="shared" si="12"/>
        <v>38852.054115028928</v>
      </c>
      <c r="J102" s="44">
        <f t="shared" si="13"/>
        <v>3.699676701436827E-2</v>
      </c>
    </row>
    <row r="103" spans="1:10" x14ac:dyDescent="0.35">
      <c r="A103" s="37">
        <v>10379</v>
      </c>
      <c r="B103" s="38">
        <f t="shared" si="7"/>
        <v>4.6399999999999997</v>
      </c>
      <c r="C103" s="38">
        <v>4.6399999999999997</v>
      </c>
      <c r="E103" s="42">
        <f t="shared" si="8"/>
        <v>1.4786885674500719E-3</v>
      </c>
      <c r="F103" s="38">
        <f t="shared" si="9"/>
        <v>162.56290901368931</v>
      </c>
      <c r="H103" s="37">
        <v>43830</v>
      </c>
      <c r="I103" s="41">
        <f t="shared" si="12"/>
        <v>40061.84248729008</v>
      </c>
      <c r="J103" s="44">
        <f t="shared" si="13"/>
        <v>3.1138337465487442E-2</v>
      </c>
    </row>
    <row r="104" spans="1:10" x14ac:dyDescent="0.35">
      <c r="A104" s="37">
        <v>10409</v>
      </c>
      <c r="B104" s="38">
        <f t="shared" si="7"/>
        <v>4.6500000000000004</v>
      </c>
      <c r="C104" s="38">
        <v>4.6500000000000004</v>
      </c>
      <c r="E104" s="42">
        <f t="shared" si="8"/>
        <v>3.0793793460259602E-3</v>
      </c>
      <c r="F104" s="38">
        <f t="shared" si="9"/>
        <v>163.06350187813595</v>
      </c>
      <c r="H104" s="37">
        <v>44196</v>
      </c>
      <c r="I104" s="41">
        <f t="shared" si="12"/>
        <v>40525.802649972553</v>
      </c>
      <c r="J104" s="44">
        <f t="shared" si="13"/>
        <v>1.1581098967918591E-2</v>
      </c>
    </row>
    <row r="105" spans="1:10" x14ac:dyDescent="0.35">
      <c r="A105" s="37">
        <v>10440</v>
      </c>
      <c r="B105" s="38">
        <f t="shared" si="7"/>
        <v>4.6500000000000004</v>
      </c>
      <c r="C105" s="38">
        <v>4.6500000000000004</v>
      </c>
      <c r="E105" s="42">
        <f t="shared" si="8"/>
        <v>3.8750000000000004E-3</v>
      </c>
      <c r="F105" s="38">
        <f t="shared" si="9"/>
        <v>163.69537294791374</v>
      </c>
      <c r="H105" s="37">
        <v>44561</v>
      </c>
      <c r="I105" s="41">
        <f t="shared" si="12"/>
        <v>39786.393798826975</v>
      </c>
      <c r="J105" s="44">
        <f t="shared" si="13"/>
        <v>-1.8245384490764183E-2</v>
      </c>
    </row>
    <row r="106" spans="1:10" ht="15" thickBot="1" x14ac:dyDescent="0.4">
      <c r="A106" s="37">
        <v>10471</v>
      </c>
      <c r="B106" s="38">
        <f t="shared" si="7"/>
        <v>4.6500000000000004</v>
      </c>
      <c r="C106" s="38">
        <v>4.6500000000000004</v>
      </c>
      <c r="E106" s="42">
        <f t="shared" si="8"/>
        <v>3.8750000000000004E-3</v>
      </c>
      <c r="F106" s="38">
        <f t="shared" si="9"/>
        <v>164.32969251808692</v>
      </c>
      <c r="H106" s="37">
        <v>44926</v>
      </c>
      <c r="I106" s="41">
        <f t="shared" si="12"/>
        <v>32735.402283976266</v>
      </c>
      <c r="J106" s="48">
        <f t="shared" si="13"/>
        <v>-0.17722117642787205</v>
      </c>
    </row>
    <row r="107" spans="1:10" x14ac:dyDescent="0.35">
      <c r="A107" s="37">
        <v>10501</v>
      </c>
      <c r="B107" s="38">
        <f t="shared" si="7"/>
        <v>4.6399999999999997</v>
      </c>
      <c r="C107" s="38">
        <v>4.6399999999999997</v>
      </c>
      <c r="E107" s="42">
        <f t="shared" si="8"/>
        <v>4.6626593664055686E-3</v>
      </c>
      <c r="F107" s="38">
        <f t="shared" si="9"/>
        <v>165.09590589808494</v>
      </c>
      <c r="J107" s="23"/>
    </row>
    <row r="108" spans="1:10" x14ac:dyDescent="0.35">
      <c r="A108" s="37">
        <v>10532</v>
      </c>
      <c r="B108" s="38">
        <f t="shared" si="7"/>
        <v>4.62</v>
      </c>
      <c r="C108" s="38">
        <v>4.62</v>
      </c>
      <c r="E108" s="42">
        <f t="shared" si="8"/>
        <v>5.4434751123903866E-3</v>
      </c>
      <c r="F108" s="38">
        <f t="shared" si="9"/>
        <v>165.9946013529987</v>
      </c>
      <c r="J108" s="23"/>
    </row>
    <row r="109" spans="1:10" x14ac:dyDescent="0.35">
      <c r="A109" s="37">
        <v>10562</v>
      </c>
      <c r="B109" s="38">
        <f t="shared" si="7"/>
        <v>4.62</v>
      </c>
      <c r="C109" s="38">
        <v>4.62</v>
      </c>
      <c r="E109" s="42">
        <f t="shared" si="8"/>
        <v>3.8500000000000001E-3</v>
      </c>
      <c r="F109" s="38">
        <f t="shared" si="9"/>
        <v>166.63368056820772</v>
      </c>
      <c r="J109" s="23"/>
    </row>
    <row r="110" spans="1:10" x14ac:dyDescent="0.35">
      <c r="A110" s="37">
        <v>10593</v>
      </c>
      <c r="B110" s="38">
        <f t="shared" si="7"/>
        <v>4.6500000000000004</v>
      </c>
      <c r="C110" s="38">
        <v>4.6500000000000004</v>
      </c>
      <c r="E110" s="42">
        <f t="shared" si="8"/>
        <v>1.488138038077882E-3</v>
      </c>
      <c r="F110" s="38">
        <f t="shared" si="9"/>
        <v>166.88165448668619</v>
      </c>
      <c r="J110" s="23"/>
    </row>
    <row r="111" spans="1:10" x14ac:dyDescent="0.35">
      <c r="A111" s="37">
        <v>10624</v>
      </c>
      <c r="B111" s="38">
        <f t="shared" si="7"/>
        <v>4.6100000000000003</v>
      </c>
      <c r="C111" s="38">
        <v>4.6100000000000003</v>
      </c>
      <c r="E111" s="42">
        <f t="shared" si="8"/>
        <v>7.0301081358833777E-3</v>
      </c>
      <c r="F111" s="38">
        <f t="shared" si="9"/>
        <v>168.05485056362272</v>
      </c>
      <c r="J111" s="23"/>
    </row>
    <row r="112" spans="1:10" x14ac:dyDescent="0.35">
      <c r="A112" s="37">
        <v>10652</v>
      </c>
      <c r="B112" s="38">
        <f t="shared" si="7"/>
        <v>4.5999999999999996</v>
      </c>
      <c r="C112" s="38">
        <v>4.5999999999999996</v>
      </c>
      <c r="E112" s="42">
        <f t="shared" si="8"/>
        <v>4.6308167672789793E-3</v>
      </c>
      <c r="F112" s="38">
        <f t="shared" si="9"/>
        <v>168.83308178343532</v>
      </c>
      <c r="J112" s="23"/>
    </row>
    <row r="113" spans="1:10" x14ac:dyDescent="0.35">
      <c r="A113" s="37">
        <v>10683</v>
      </c>
      <c r="B113" s="38">
        <f t="shared" si="7"/>
        <v>4.62</v>
      </c>
      <c r="C113" s="38">
        <v>4.62</v>
      </c>
      <c r="E113" s="42">
        <f t="shared" si="8"/>
        <v>2.2565248876095013E-3</v>
      </c>
      <c r="F113" s="38">
        <f t="shared" si="9"/>
        <v>169.21405783433144</v>
      </c>
      <c r="J113" s="23"/>
    </row>
    <row r="114" spans="1:10" x14ac:dyDescent="0.35">
      <c r="A114" s="37">
        <v>10713</v>
      </c>
      <c r="B114" s="38">
        <f t="shared" si="7"/>
        <v>4.62</v>
      </c>
      <c r="C114" s="38">
        <v>4.62</v>
      </c>
      <c r="E114" s="42">
        <f t="shared" si="8"/>
        <v>3.8500000000000001E-3</v>
      </c>
      <c r="F114" s="38">
        <f t="shared" si="9"/>
        <v>169.86553195699361</v>
      </c>
      <c r="J114" s="23"/>
    </row>
    <row r="115" spans="1:10" x14ac:dyDescent="0.35">
      <c r="A115" s="37">
        <v>10744</v>
      </c>
      <c r="B115" s="38">
        <f t="shared" si="7"/>
        <v>4.5599999999999996</v>
      </c>
      <c r="C115" s="38">
        <v>4.5599999999999996</v>
      </c>
      <c r="E115" s="42">
        <f t="shared" si="8"/>
        <v>8.5938695601358375E-3</v>
      </c>
      <c r="F115" s="38">
        <f t="shared" si="9"/>
        <v>171.32533418139508</v>
      </c>
      <c r="J115" s="23"/>
    </row>
    <row r="116" spans="1:10" x14ac:dyDescent="0.35">
      <c r="A116" s="37">
        <v>10774</v>
      </c>
      <c r="B116" s="38">
        <f t="shared" si="7"/>
        <v>4.5599999999999996</v>
      </c>
      <c r="C116" s="38">
        <v>4.5599999999999996</v>
      </c>
      <c r="E116" s="42">
        <f t="shared" si="8"/>
        <v>3.7999999999999996E-3</v>
      </c>
      <c r="F116" s="38">
        <f t="shared" si="9"/>
        <v>171.9763704512844</v>
      </c>
      <c r="J116" s="23"/>
    </row>
    <row r="117" spans="1:10" x14ac:dyDescent="0.35">
      <c r="A117" s="37">
        <v>10805</v>
      </c>
      <c r="B117" s="38">
        <f t="shared" si="7"/>
        <v>4.55</v>
      </c>
      <c r="C117" s="38">
        <v>4.55</v>
      </c>
      <c r="E117" s="42">
        <f t="shared" si="8"/>
        <v>4.5910192741347184E-3</v>
      </c>
      <c r="F117" s="38">
        <f t="shared" si="9"/>
        <v>172.76591728272197</v>
      </c>
      <c r="J117" s="23"/>
    </row>
    <row r="118" spans="1:10" x14ac:dyDescent="0.35">
      <c r="A118" s="37">
        <v>10836</v>
      </c>
      <c r="B118" s="38">
        <f t="shared" si="7"/>
        <v>4.5199999999999996</v>
      </c>
      <c r="C118" s="38">
        <v>4.5199999999999996</v>
      </c>
      <c r="E118" s="42">
        <f t="shared" si="8"/>
        <v>6.1680982408341151E-3</v>
      </c>
      <c r="F118" s="38">
        <f t="shared" si="9"/>
        <v>173.83155443318961</v>
      </c>
      <c r="J118" s="23"/>
    </row>
    <row r="119" spans="1:10" x14ac:dyDescent="0.35">
      <c r="A119" s="37">
        <v>10866</v>
      </c>
      <c r="B119" s="38">
        <f t="shared" si="7"/>
        <v>4.5199999999999996</v>
      </c>
      <c r="C119" s="38">
        <v>4.5199999999999996</v>
      </c>
      <c r="E119" s="42">
        <f t="shared" si="8"/>
        <v>3.7666666666666664E-3</v>
      </c>
      <c r="F119" s="38">
        <f t="shared" si="9"/>
        <v>174.48631995488796</v>
      </c>
      <c r="J119" s="23"/>
    </row>
    <row r="120" spans="1:10" x14ac:dyDescent="0.35">
      <c r="A120" s="37">
        <v>10897</v>
      </c>
      <c r="B120" s="38">
        <f t="shared" si="7"/>
        <v>4.5599999999999996</v>
      </c>
      <c r="C120" s="38">
        <v>4.5599999999999996</v>
      </c>
      <c r="E120" s="42">
        <f t="shared" si="8"/>
        <v>6.0408695990951493E-4</v>
      </c>
      <c r="F120" s="38">
        <f t="shared" si="9"/>
        <v>174.59172486545532</v>
      </c>
      <c r="J120" s="23"/>
    </row>
    <row r="121" spans="1:10" x14ac:dyDescent="0.35">
      <c r="A121" s="37">
        <v>10927</v>
      </c>
      <c r="B121" s="38">
        <f t="shared" si="7"/>
        <v>4.5</v>
      </c>
      <c r="C121" s="38">
        <v>4.5</v>
      </c>
      <c r="E121" s="42">
        <f t="shared" si="8"/>
        <v>8.5573692045783651E-3</v>
      </c>
      <c r="F121" s="38">
        <f t="shared" si="9"/>
        <v>176.08577071519318</v>
      </c>
      <c r="J121" s="23"/>
    </row>
    <row r="122" spans="1:10" x14ac:dyDescent="0.35">
      <c r="A122" s="37">
        <v>10958</v>
      </c>
      <c r="B122" s="38">
        <f t="shared" si="7"/>
        <v>4.46</v>
      </c>
      <c r="C122" s="38">
        <v>4.46</v>
      </c>
      <c r="E122" s="42">
        <f t="shared" si="8"/>
        <v>6.9275999279992638E-3</v>
      </c>
      <c r="F122" s="38">
        <f t="shared" si="9"/>
        <v>177.30562248772142</v>
      </c>
      <c r="J122" s="23"/>
    </row>
    <row r="123" spans="1:10" x14ac:dyDescent="0.35">
      <c r="A123" s="37">
        <v>10989</v>
      </c>
      <c r="B123" s="38">
        <f t="shared" si="7"/>
        <v>4.3</v>
      </c>
      <c r="C123" s="38">
        <v>4.3</v>
      </c>
      <c r="E123" s="42">
        <f t="shared" si="8"/>
        <v>1.6524058138700802E-2</v>
      </c>
      <c r="F123" s="38">
        <f t="shared" si="9"/>
        <v>180.23543090202705</v>
      </c>
      <c r="J123" s="23"/>
    </row>
    <row r="124" spans="1:10" x14ac:dyDescent="0.35">
      <c r="A124" s="37">
        <v>11017</v>
      </c>
      <c r="B124" s="38">
        <f t="shared" si="7"/>
        <v>4.22</v>
      </c>
      <c r="C124" s="38">
        <v>4.22</v>
      </c>
      <c r="E124" s="42">
        <f t="shared" si="8"/>
        <v>1.0011477869884162E-2</v>
      </c>
      <c r="F124" s="38">
        <f t="shared" si="9"/>
        <v>182.03985392987173</v>
      </c>
      <c r="J124" s="23"/>
    </row>
    <row r="125" spans="1:10" x14ac:dyDescent="0.35">
      <c r="A125" s="37">
        <v>11048</v>
      </c>
      <c r="B125" s="38">
        <f t="shared" si="7"/>
        <v>4.16</v>
      </c>
      <c r="C125" s="38">
        <v>4.16</v>
      </c>
      <c r="E125" s="42">
        <f t="shared" si="8"/>
        <v>8.3515939696537349E-3</v>
      </c>
      <c r="F125" s="38">
        <f t="shared" si="9"/>
        <v>183.56017687618908</v>
      </c>
      <c r="J125" s="23"/>
    </row>
    <row r="126" spans="1:10" x14ac:dyDescent="0.35">
      <c r="A126" s="37">
        <v>11078</v>
      </c>
      <c r="B126" s="38">
        <f t="shared" si="7"/>
        <v>4.1500000000000004</v>
      </c>
      <c r="C126" s="38">
        <v>4.1500000000000004</v>
      </c>
      <c r="E126" s="42">
        <f t="shared" si="8"/>
        <v>4.2728726688980243E-3</v>
      </c>
      <c r="F126" s="38">
        <f t="shared" si="9"/>
        <v>184.34450613906145</v>
      </c>
      <c r="J126" s="23"/>
    </row>
    <row r="127" spans="1:10" x14ac:dyDescent="0.35">
      <c r="A127" s="37">
        <v>11109</v>
      </c>
      <c r="B127" s="38">
        <f t="shared" si="7"/>
        <v>4.2</v>
      </c>
      <c r="C127" s="38">
        <v>4.2</v>
      </c>
      <c r="E127" s="42">
        <f t="shared" si="8"/>
        <v>-5.6309029722357478E-4</v>
      </c>
      <c r="F127" s="38">
        <f t="shared" si="9"/>
        <v>184.24070353630808</v>
      </c>
      <c r="J127" s="23"/>
    </row>
    <row r="128" spans="1:10" x14ac:dyDescent="0.35">
      <c r="A128" s="37">
        <v>11139</v>
      </c>
      <c r="B128" s="38">
        <f t="shared" si="7"/>
        <v>4.21</v>
      </c>
      <c r="C128" s="38">
        <v>4.21</v>
      </c>
      <c r="E128" s="42">
        <f t="shared" si="8"/>
        <v>2.6960987354359115E-3</v>
      </c>
      <c r="F128" s="38">
        <f t="shared" si="9"/>
        <v>184.73743466412813</v>
      </c>
      <c r="J128" s="23"/>
    </row>
    <row r="129" spans="1:10" x14ac:dyDescent="0.35">
      <c r="A129" s="37">
        <v>11170</v>
      </c>
      <c r="B129" s="38">
        <f t="shared" si="7"/>
        <v>4.2699999999999996</v>
      </c>
      <c r="C129" s="38">
        <v>4.2699999999999996</v>
      </c>
      <c r="E129" s="42">
        <f t="shared" si="8"/>
        <v>-1.301302863412681E-3</v>
      </c>
      <c r="F129" s="38">
        <f t="shared" si="9"/>
        <v>184.49703531142018</v>
      </c>
      <c r="J129" s="23"/>
    </row>
    <row r="130" spans="1:10" x14ac:dyDescent="0.35">
      <c r="A130" s="37">
        <v>11201</v>
      </c>
      <c r="B130" s="38">
        <f t="shared" ref="B130:B193" si="14">C130</f>
        <v>4.24</v>
      </c>
      <c r="C130" s="38">
        <v>4.24</v>
      </c>
      <c r="E130" s="42">
        <f t="shared" si="8"/>
        <v>5.96659072343542E-3</v>
      </c>
      <c r="F130" s="38">
        <f t="shared" si="9"/>
        <v>185.59785361081063</v>
      </c>
      <c r="J130" s="23"/>
    </row>
    <row r="131" spans="1:10" x14ac:dyDescent="0.35">
      <c r="A131" s="37">
        <v>11231</v>
      </c>
      <c r="B131" s="38">
        <f t="shared" si="14"/>
        <v>4.16</v>
      </c>
      <c r="C131" s="38">
        <v>4.16</v>
      </c>
      <c r="E131" s="42">
        <f t="shared" ref="E131:E194" si="15">B130/1200+((B130/B131)*(1-(1+B131/200)^(-2*(10-(1/12))))+(1+B131/200)^(-2*(10-(1/12)))-1)</f>
        <v>9.9799030706494984E-3</v>
      </c>
      <c r="F131" s="38">
        <f t="shared" ref="F131:F194" si="16">F130*(1+E131)</f>
        <v>187.45010219996712</v>
      </c>
      <c r="J131" s="23"/>
    </row>
    <row r="132" spans="1:10" x14ac:dyDescent="0.35">
      <c r="A132" s="37">
        <v>11262</v>
      </c>
      <c r="B132" s="38">
        <f t="shared" si="14"/>
        <v>4.04</v>
      </c>
      <c r="C132" s="38">
        <v>4.04</v>
      </c>
      <c r="E132" s="42">
        <f t="shared" si="15"/>
        <v>1.3192141062549449E-2</v>
      </c>
      <c r="F132" s="38">
        <f t="shared" si="16"/>
        <v>189.9229703903784</v>
      </c>
      <c r="J132" s="23"/>
    </row>
    <row r="133" spans="1:10" x14ac:dyDescent="0.35">
      <c r="A133" s="37">
        <v>11292</v>
      </c>
      <c r="B133" s="38">
        <f t="shared" si="14"/>
        <v>4.0599999999999996</v>
      </c>
      <c r="C133" s="38">
        <v>4.0599999999999996</v>
      </c>
      <c r="E133" s="42">
        <f t="shared" si="15"/>
        <v>1.7473045963864275E-3</v>
      </c>
      <c r="F133" s="38">
        <f t="shared" si="16"/>
        <v>190.25482366950089</v>
      </c>
      <c r="J133" s="23"/>
    </row>
    <row r="134" spans="1:10" x14ac:dyDescent="0.35">
      <c r="A134" s="37">
        <v>11323</v>
      </c>
      <c r="B134" s="38">
        <f t="shared" si="14"/>
        <v>4.1100000000000003</v>
      </c>
      <c r="C134" s="38">
        <v>4.1100000000000003</v>
      </c>
      <c r="E134" s="42">
        <f t="shared" si="15"/>
        <v>-6.554056579417154E-4</v>
      </c>
      <c r="F134" s="38">
        <f t="shared" si="16"/>
        <v>190.13012958161718</v>
      </c>
      <c r="J134" s="23"/>
    </row>
    <row r="135" spans="1:10" x14ac:dyDescent="0.35">
      <c r="A135" s="37">
        <v>11354</v>
      </c>
      <c r="B135" s="38">
        <f t="shared" si="14"/>
        <v>4.04</v>
      </c>
      <c r="C135" s="38">
        <v>4.04</v>
      </c>
      <c r="E135" s="42">
        <f t="shared" si="15"/>
        <v>9.0981933975981984E-3</v>
      </c>
      <c r="F135" s="38">
        <f t="shared" si="16"/>
        <v>191.85997027126115</v>
      </c>
      <c r="J135" s="23"/>
    </row>
    <row r="136" spans="1:10" x14ac:dyDescent="0.35">
      <c r="A136" s="37">
        <v>11382</v>
      </c>
      <c r="B136" s="38">
        <f t="shared" si="14"/>
        <v>4.01</v>
      </c>
      <c r="C136" s="38">
        <v>4.01</v>
      </c>
      <c r="E136" s="42">
        <f t="shared" si="15"/>
        <v>5.8015295324186748E-3</v>
      </c>
      <c r="F136" s="38">
        <f t="shared" si="16"/>
        <v>192.97305155487885</v>
      </c>
      <c r="J136" s="23"/>
    </row>
    <row r="137" spans="1:10" x14ac:dyDescent="0.35">
      <c r="A137" s="37">
        <v>11413</v>
      </c>
      <c r="B137" s="38">
        <f t="shared" si="14"/>
        <v>4.07</v>
      </c>
      <c r="C137" s="38">
        <v>4.07</v>
      </c>
      <c r="E137" s="42">
        <f t="shared" si="15"/>
        <v>-1.5140964572412305E-3</v>
      </c>
      <c r="F137" s="38">
        <f t="shared" si="16"/>
        <v>192.68087174117659</v>
      </c>
      <c r="J137" s="23"/>
    </row>
    <row r="138" spans="1:10" x14ac:dyDescent="0.35">
      <c r="A138" s="37">
        <v>11443</v>
      </c>
      <c r="B138" s="38">
        <f t="shared" si="14"/>
        <v>4.08</v>
      </c>
      <c r="C138" s="38">
        <v>4.08</v>
      </c>
      <c r="E138" s="42">
        <f t="shared" si="15"/>
        <v>2.582759726728708E-3</v>
      </c>
      <c r="F138" s="38">
        <f t="shared" si="16"/>
        <v>193.17852013682068</v>
      </c>
      <c r="J138" s="23"/>
    </row>
    <row r="139" spans="1:10" x14ac:dyDescent="0.35">
      <c r="A139" s="37">
        <v>11474</v>
      </c>
      <c r="B139" s="38">
        <f t="shared" si="14"/>
        <v>4.07</v>
      </c>
      <c r="C139" s="38">
        <v>4.07</v>
      </c>
      <c r="E139" s="42">
        <f t="shared" si="15"/>
        <v>4.2092938539845387E-3</v>
      </c>
      <c r="F139" s="38">
        <f t="shared" si="16"/>
        <v>193.99166529435445</v>
      </c>
      <c r="J139" s="23"/>
    </row>
    <row r="140" spans="1:10" x14ac:dyDescent="0.35">
      <c r="A140" s="37">
        <v>11504</v>
      </c>
      <c r="B140" s="38">
        <f t="shared" si="14"/>
        <v>3.95</v>
      </c>
      <c r="C140" s="38">
        <v>3.95</v>
      </c>
      <c r="E140" s="42">
        <f t="shared" si="15"/>
        <v>1.3159159307277499E-2</v>
      </c>
      <c r="F140" s="38">
        <f t="shared" si="16"/>
        <v>196.54443252224692</v>
      </c>
      <c r="J140" s="23"/>
    </row>
    <row r="141" spans="1:10" x14ac:dyDescent="0.35">
      <c r="A141" s="37">
        <v>11535</v>
      </c>
      <c r="B141" s="38">
        <f t="shared" si="14"/>
        <v>4.0199999999999996</v>
      </c>
      <c r="C141" s="38">
        <v>4.0199999999999996</v>
      </c>
      <c r="E141" s="42">
        <f t="shared" si="15"/>
        <v>-2.3869603800803756E-3</v>
      </c>
      <c r="F141" s="38">
        <f t="shared" si="16"/>
        <v>196.07528874889096</v>
      </c>
      <c r="J141" s="23"/>
    </row>
    <row r="142" spans="1:10" x14ac:dyDescent="0.35">
      <c r="A142" s="37">
        <v>11566</v>
      </c>
      <c r="B142" s="38">
        <f t="shared" si="14"/>
        <v>4.18</v>
      </c>
      <c r="C142" s="38">
        <v>4.18</v>
      </c>
      <c r="E142" s="42">
        <f t="shared" si="15"/>
        <v>-9.5308390756863801E-3</v>
      </c>
      <c r="F142" s="38">
        <f t="shared" si="16"/>
        <v>194.20652672510653</v>
      </c>
      <c r="J142" s="23"/>
    </row>
    <row r="143" spans="1:10" x14ac:dyDescent="0.35">
      <c r="A143" s="37">
        <v>11596</v>
      </c>
      <c r="B143" s="38">
        <f t="shared" si="14"/>
        <v>4.24</v>
      </c>
      <c r="C143" s="38">
        <v>4.24</v>
      </c>
      <c r="E143" s="42">
        <f t="shared" si="15"/>
        <v>-1.3331814468708399E-3</v>
      </c>
      <c r="F143" s="38">
        <f t="shared" si="16"/>
        <v>193.94761418681537</v>
      </c>
      <c r="J143" s="23"/>
    </row>
    <row r="144" spans="1:10" x14ac:dyDescent="0.35">
      <c r="A144" s="37">
        <v>11627</v>
      </c>
      <c r="B144" s="38">
        <f t="shared" si="14"/>
        <v>4.55</v>
      </c>
      <c r="C144" s="38">
        <v>4.55</v>
      </c>
      <c r="E144" s="42">
        <f t="shared" si="15"/>
        <v>-2.0988264164844506E-2</v>
      </c>
      <c r="F144" s="38">
        <f t="shared" si="16"/>
        <v>189.87699042612115</v>
      </c>
      <c r="J144" s="23"/>
    </row>
    <row r="145" spans="1:10" x14ac:dyDescent="0.35">
      <c r="A145" s="37">
        <v>11657</v>
      </c>
      <c r="B145" s="38">
        <f t="shared" si="14"/>
        <v>4.62</v>
      </c>
      <c r="C145" s="38">
        <v>4.62</v>
      </c>
      <c r="E145" s="42">
        <f t="shared" si="15"/>
        <v>-1.7271628933666892E-3</v>
      </c>
      <c r="F145" s="38">
        <f t="shared" si="16"/>
        <v>189.54904193395302</v>
      </c>
      <c r="J145" s="23"/>
    </row>
    <row r="146" spans="1:10" x14ac:dyDescent="0.35">
      <c r="A146" s="37">
        <v>11688</v>
      </c>
      <c r="B146" s="38">
        <f t="shared" si="14"/>
        <v>4.8</v>
      </c>
      <c r="C146" s="38">
        <v>4.8</v>
      </c>
      <c r="E146" s="42">
        <f t="shared" si="15"/>
        <v>-1.0221267469050409E-2</v>
      </c>
      <c r="F146" s="38">
        <f t="shared" si="16"/>
        <v>187.61161047784384</v>
      </c>
      <c r="J146" s="23"/>
    </row>
    <row r="147" spans="1:10" x14ac:dyDescent="0.35">
      <c r="A147" s="37">
        <v>11719</v>
      </c>
      <c r="B147" s="38">
        <f t="shared" si="14"/>
        <v>4.6399999999999997</v>
      </c>
      <c r="C147" s="38">
        <v>4.6399999999999997</v>
      </c>
      <c r="E147" s="42">
        <f t="shared" si="15"/>
        <v>1.6602549862488877E-2</v>
      </c>
      <c r="F147" s="38">
        <f t="shared" si="16"/>
        <v>190.72644159558408</v>
      </c>
      <c r="J147" s="23"/>
    </row>
    <row r="148" spans="1:10" x14ac:dyDescent="0.35">
      <c r="A148" s="37">
        <v>11748</v>
      </c>
      <c r="B148" s="38">
        <f t="shared" si="14"/>
        <v>4.46</v>
      </c>
      <c r="C148" s="38">
        <v>4.46</v>
      </c>
      <c r="E148" s="42">
        <f t="shared" si="15"/>
        <v>1.8165866342663133E-2</v>
      </c>
      <c r="F148" s="38">
        <f t="shared" si="16"/>
        <v>194.19115264162122</v>
      </c>
      <c r="J148" s="23"/>
    </row>
    <row r="149" spans="1:10" x14ac:dyDescent="0.35">
      <c r="A149" s="37">
        <v>11779</v>
      </c>
      <c r="B149" s="38">
        <f t="shared" si="14"/>
        <v>4.5199999999999996</v>
      </c>
      <c r="C149" s="38">
        <v>4.5199999999999996</v>
      </c>
      <c r="E149" s="42">
        <f t="shared" si="15"/>
        <v>-1.0361964816684513E-3</v>
      </c>
      <c r="F149" s="38">
        <f t="shared" si="16"/>
        <v>193.98993245248283</v>
      </c>
      <c r="J149" s="23"/>
    </row>
    <row r="150" spans="1:10" x14ac:dyDescent="0.35">
      <c r="A150" s="37">
        <v>11809</v>
      </c>
      <c r="B150" s="38">
        <f t="shared" si="14"/>
        <v>4.66</v>
      </c>
      <c r="C150" s="38">
        <v>4.66</v>
      </c>
      <c r="E150" s="42">
        <f t="shared" si="15"/>
        <v>-7.2501507473621569E-3</v>
      </c>
      <c r="F150" s="38">
        <f t="shared" si="16"/>
        <v>192.58347619873174</v>
      </c>
      <c r="J150" s="23"/>
    </row>
    <row r="151" spans="1:10" x14ac:dyDescent="0.35">
      <c r="A151" s="37">
        <v>11840</v>
      </c>
      <c r="B151" s="38">
        <f t="shared" si="14"/>
        <v>4.42</v>
      </c>
      <c r="C151" s="38">
        <v>4.42</v>
      </c>
      <c r="E151" s="42">
        <f t="shared" si="15"/>
        <v>2.2985154988310757E-2</v>
      </c>
      <c r="F151" s="38">
        <f t="shared" si="16"/>
        <v>197.01003724734724</v>
      </c>
      <c r="J151" s="23"/>
    </row>
    <row r="152" spans="1:10" x14ac:dyDescent="0.35">
      <c r="A152" s="37">
        <v>11870</v>
      </c>
      <c r="B152" s="38">
        <f t="shared" si="14"/>
        <v>4.29</v>
      </c>
      <c r="C152" s="38">
        <v>4.29</v>
      </c>
      <c r="E152" s="42">
        <f t="shared" si="15"/>
        <v>1.4094293111647522E-2</v>
      </c>
      <c r="F152" s="38">
        <f t="shared" si="16"/>
        <v>199.78675445824794</v>
      </c>
      <c r="J152" s="23"/>
    </row>
    <row r="153" spans="1:10" x14ac:dyDescent="0.35">
      <c r="A153" s="37">
        <v>11901</v>
      </c>
      <c r="B153" s="38">
        <f t="shared" si="14"/>
        <v>4.26</v>
      </c>
      <c r="C153" s="38">
        <v>4.26</v>
      </c>
      <c r="E153" s="42">
        <f t="shared" si="15"/>
        <v>5.9809637398237133E-3</v>
      </c>
      <c r="F153" s="38">
        <f t="shared" si="16"/>
        <v>200.9816717923598</v>
      </c>
      <c r="J153" s="23"/>
    </row>
    <row r="154" spans="1:10" x14ac:dyDescent="0.35">
      <c r="A154" s="37">
        <v>11932</v>
      </c>
      <c r="B154" s="38">
        <f t="shared" si="14"/>
        <v>4.2699999999999996</v>
      </c>
      <c r="C154" s="38">
        <v>4.2699999999999996</v>
      </c>
      <c r="E154" s="42">
        <f t="shared" si="15"/>
        <v>2.7483939672089974E-3</v>
      </c>
      <c r="F154" s="38">
        <f t="shared" si="16"/>
        <v>201.53404860663352</v>
      </c>
      <c r="J154" s="23"/>
    </row>
    <row r="155" spans="1:10" x14ac:dyDescent="0.35">
      <c r="A155" s="37">
        <v>11962</v>
      </c>
      <c r="B155" s="38">
        <f t="shared" si="14"/>
        <v>4.2</v>
      </c>
      <c r="C155" s="38">
        <v>4.2</v>
      </c>
      <c r="E155" s="42">
        <f t="shared" si="15"/>
        <v>9.1883264161130053E-3</v>
      </c>
      <c r="F155" s="38">
        <f t="shared" si="16"/>
        <v>203.38580922919206</v>
      </c>
      <c r="J155" s="23"/>
    </row>
    <row r="156" spans="1:10" x14ac:dyDescent="0.35">
      <c r="A156" s="37">
        <v>11993</v>
      </c>
      <c r="B156" s="38">
        <f t="shared" si="14"/>
        <v>4.07</v>
      </c>
      <c r="C156" s="38">
        <v>4.07</v>
      </c>
      <c r="E156" s="42">
        <f t="shared" si="15"/>
        <v>1.4020820101800332E-2</v>
      </c>
      <c r="F156" s="38">
        <f t="shared" si="16"/>
        <v>206.23744507165367</v>
      </c>
      <c r="J156" s="23"/>
    </row>
    <row r="157" spans="1:10" x14ac:dyDescent="0.35">
      <c r="A157" s="37">
        <v>12023</v>
      </c>
      <c r="B157" s="38">
        <f t="shared" si="14"/>
        <v>4</v>
      </c>
      <c r="C157" s="38">
        <v>4</v>
      </c>
      <c r="E157" s="42">
        <f t="shared" si="15"/>
        <v>9.0757348724452708E-3</v>
      </c>
      <c r="F157" s="38">
        <f t="shared" si="16"/>
        <v>208.10920144389451</v>
      </c>
      <c r="J157" s="23"/>
    </row>
    <row r="158" spans="1:10" x14ac:dyDescent="0.35">
      <c r="A158" s="37">
        <v>12054</v>
      </c>
      <c r="B158" s="38">
        <f t="shared" si="14"/>
        <v>4.01</v>
      </c>
      <c r="C158" s="38">
        <v>4.01</v>
      </c>
      <c r="E158" s="42">
        <f t="shared" si="15"/>
        <v>2.5217123780826643E-3</v>
      </c>
      <c r="F158" s="38">
        <f t="shared" si="16"/>
        <v>208.63399299316848</v>
      </c>
      <c r="J158" s="23"/>
    </row>
    <row r="159" spans="1:10" x14ac:dyDescent="0.35">
      <c r="A159" s="37">
        <v>12085</v>
      </c>
      <c r="B159" s="38">
        <f t="shared" si="14"/>
        <v>4.01</v>
      </c>
      <c r="C159" s="38">
        <v>4.01</v>
      </c>
      <c r="E159" s="42">
        <f t="shared" si="15"/>
        <v>3.3416666666666664E-3</v>
      </c>
      <c r="F159" s="38">
        <f t="shared" si="16"/>
        <v>209.3311782530873</v>
      </c>
      <c r="J159" s="23"/>
    </row>
    <row r="160" spans="1:10" x14ac:dyDescent="0.35">
      <c r="A160" s="37">
        <v>12113</v>
      </c>
      <c r="B160" s="38">
        <f t="shared" si="14"/>
        <v>4.12</v>
      </c>
      <c r="C160" s="38">
        <v>4.12</v>
      </c>
      <c r="E160" s="42">
        <f t="shared" si="15"/>
        <v>-5.5393147882710977E-3</v>
      </c>
      <c r="F160" s="38">
        <f t="shared" si="16"/>
        <v>208.17162696174375</v>
      </c>
      <c r="J160" s="23"/>
    </row>
    <row r="161" spans="1:10" x14ac:dyDescent="0.35">
      <c r="A161" s="37">
        <v>12144</v>
      </c>
      <c r="B161" s="38">
        <f t="shared" si="14"/>
        <v>4.2</v>
      </c>
      <c r="C161" s="38">
        <v>4.2</v>
      </c>
      <c r="E161" s="42">
        <f t="shared" si="15"/>
        <v>-3.0009444755578311E-3</v>
      </c>
      <c r="F161" s="38">
        <f t="shared" si="16"/>
        <v>207.54691546784503</v>
      </c>
      <c r="J161" s="23"/>
    </row>
    <row r="162" spans="1:10" x14ac:dyDescent="0.35">
      <c r="A162" s="37">
        <v>12174</v>
      </c>
      <c r="B162" s="38">
        <f t="shared" si="14"/>
        <v>4.2699999999999996</v>
      </c>
      <c r="C162" s="38">
        <v>4.2699999999999996</v>
      </c>
      <c r="E162" s="42">
        <f t="shared" si="15"/>
        <v>-2.1112422295370167E-3</v>
      </c>
      <c r="F162" s="38">
        <f t="shared" si="16"/>
        <v>207.10873365529915</v>
      </c>
      <c r="J162" s="23"/>
    </row>
    <row r="163" spans="1:10" x14ac:dyDescent="0.35">
      <c r="A163" s="37">
        <v>12205</v>
      </c>
      <c r="B163" s="38">
        <f t="shared" si="14"/>
        <v>4.22</v>
      </c>
      <c r="C163" s="38">
        <v>4.22</v>
      </c>
      <c r="E163" s="42">
        <f t="shared" si="15"/>
        <v>7.5759236686776567E-3</v>
      </c>
      <c r="F163" s="38">
        <f t="shared" si="16"/>
        <v>208.6777736125882</v>
      </c>
      <c r="J163" s="23"/>
    </row>
    <row r="164" spans="1:10" x14ac:dyDescent="0.35">
      <c r="A164" s="37">
        <v>12235</v>
      </c>
      <c r="B164" s="38">
        <f t="shared" si="14"/>
        <v>4.16</v>
      </c>
      <c r="C164" s="38">
        <v>4.16</v>
      </c>
      <c r="E164" s="42">
        <f t="shared" si="15"/>
        <v>8.3515939696537349E-3</v>
      </c>
      <c r="F164" s="38">
        <f t="shared" si="16"/>
        <v>210.42056564829184</v>
      </c>
      <c r="J164" s="23"/>
    </row>
    <row r="165" spans="1:10" x14ac:dyDescent="0.35">
      <c r="A165" s="37">
        <v>12266</v>
      </c>
      <c r="B165" s="38">
        <f t="shared" si="14"/>
        <v>4.09</v>
      </c>
      <c r="C165" s="38">
        <v>4.09</v>
      </c>
      <c r="E165" s="42">
        <f t="shared" si="15"/>
        <v>9.1263087161292319E-3</v>
      </c>
      <c r="F165" s="38">
        <f t="shared" si="16"/>
        <v>212.3409286906207</v>
      </c>
      <c r="J165" s="23"/>
    </row>
    <row r="166" spans="1:10" x14ac:dyDescent="0.35">
      <c r="A166" s="37">
        <v>12297</v>
      </c>
      <c r="B166" s="38">
        <f t="shared" si="14"/>
        <v>4</v>
      </c>
      <c r="C166" s="38">
        <v>4</v>
      </c>
      <c r="E166" s="42">
        <f t="shared" si="15"/>
        <v>1.0716421026477282E-2</v>
      </c>
      <c r="F166" s="38">
        <f t="shared" si="16"/>
        <v>214.61646348362257</v>
      </c>
      <c r="J166" s="23"/>
    </row>
    <row r="167" spans="1:10" x14ac:dyDescent="0.35">
      <c r="A167" s="37">
        <v>12327</v>
      </c>
      <c r="B167" s="38">
        <f t="shared" si="14"/>
        <v>3.88</v>
      </c>
      <c r="C167" s="38">
        <v>3.88</v>
      </c>
      <c r="E167" s="42">
        <f t="shared" si="15"/>
        <v>1.313368801115803E-2</v>
      </c>
      <c r="F167" s="38">
        <f t="shared" si="16"/>
        <v>217.43516915707457</v>
      </c>
      <c r="J167" s="23"/>
    </row>
    <row r="168" spans="1:10" x14ac:dyDescent="0.35">
      <c r="A168" s="37">
        <v>12358</v>
      </c>
      <c r="B168" s="38">
        <f t="shared" si="14"/>
        <v>3.78</v>
      </c>
      <c r="C168" s="38">
        <v>3.78</v>
      </c>
      <c r="E168" s="42">
        <f t="shared" si="15"/>
        <v>1.1439647851644886E-2</v>
      </c>
      <c r="F168" s="38">
        <f t="shared" si="16"/>
        <v>219.92255092279436</v>
      </c>
      <c r="J168" s="23"/>
    </row>
    <row r="169" spans="1:10" x14ac:dyDescent="0.35">
      <c r="A169" s="37">
        <v>12388</v>
      </c>
      <c r="B169" s="38">
        <f t="shared" si="14"/>
        <v>3.82</v>
      </c>
      <c r="C169" s="38">
        <v>3.82</v>
      </c>
      <c r="E169" s="42">
        <f t="shared" si="15"/>
        <v>-1.2621636062702668E-4</v>
      </c>
      <c r="F169" s="38">
        <f t="shared" si="16"/>
        <v>219.89479309879707</v>
      </c>
      <c r="J169" s="23"/>
    </row>
    <row r="170" spans="1:10" x14ac:dyDescent="0.35">
      <c r="A170" s="37">
        <v>12419</v>
      </c>
      <c r="B170" s="38">
        <f t="shared" si="14"/>
        <v>3.71</v>
      </c>
      <c r="C170" s="38">
        <v>3.71</v>
      </c>
      <c r="E170" s="42">
        <f t="shared" si="15"/>
        <v>1.2240759467409896E-2</v>
      </c>
      <c r="F170" s="38">
        <f t="shared" si="16"/>
        <v>222.58647236925529</v>
      </c>
      <c r="J170" s="23"/>
    </row>
    <row r="171" spans="1:10" x14ac:dyDescent="0.35">
      <c r="A171" s="37">
        <v>12450</v>
      </c>
      <c r="B171" s="38">
        <f t="shared" si="14"/>
        <v>3.66</v>
      </c>
      <c r="C171" s="38">
        <v>3.66</v>
      </c>
      <c r="E171" s="42">
        <f t="shared" si="15"/>
        <v>7.2186159531905728E-3</v>
      </c>
      <c r="F171" s="38">
        <f t="shared" si="16"/>
        <v>224.19323862966442</v>
      </c>
      <c r="J171" s="23"/>
    </row>
    <row r="172" spans="1:10" x14ac:dyDescent="0.35">
      <c r="A172" s="37">
        <v>12478</v>
      </c>
      <c r="B172" s="38">
        <f t="shared" si="14"/>
        <v>3.72</v>
      </c>
      <c r="C172" s="38">
        <v>3.72</v>
      </c>
      <c r="E172" s="42">
        <f t="shared" si="15"/>
        <v>-1.8880342353810834E-3</v>
      </c>
      <c r="F172" s="38">
        <f t="shared" si="16"/>
        <v>223.76995411979064</v>
      </c>
      <c r="J172" s="23"/>
    </row>
    <row r="173" spans="1:10" x14ac:dyDescent="0.35">
      <c r="A173" s="37">
        <v>12509</v>
      </c>
      <c r="B173" s="38">
        <f t="shared" si="14"/>
        <v>3.7</v>
      </c>
      <c r="C173" s="38">
        <v>3.7</v>
      </c>
      <c r="E173" s="42">
        <f t="shared" si="15"/>
        <v>4.7475986418120762E-3</v>
      </c>
      <c r="F173" s="38">
        <f t="shared" si="16"/>
        <v>224.83232405004813</v>
      </c>
      <c r="J173" s="23"/>
    </row>
    <row r="174" spans="1:10" x14ac:dyDescent="0.35">
      <c r="A174" s="37">
        <v>12539</v>
      </c>
      <c r="B174" s="38">
        <f t="shared" si="14"/>
        <v>3.68</v>
      </c>
      <c r="C174" s="38">
        <v>3.68</v>
      </c>
      <c r="E174" s="42">
        <f t="shared" si="15"/>
        <v>4.7325214082034675E-3</v>
      </c>
      <c r="F174" s="38">
        <f t="shared" si="16"/>
        <v>225.89634783687112</v>
      </c>
      <c r="J174" s="23"/>
    </row>
    <row r="175" spans="1:10" x14ac:dyDescent="0.35">
      <c r="A175" s="37">
        <v>12570</v>
      </c>
      <c r="B175" s="38">
        <f t="shared" si="14"/>
        <v>3.6</v>
      </c>
      <c r="C175" s="38">
        <v>3.6</v>
      </c>
      <c r="E175" s="42">
        <f t="shared" si="15"/>
        <v>9.6889383083974597E-3</v>
      </c>
      <c r="F175" s="38">
        <f t="shared" si="16"/>
        <v>228.08504361515489</v>
      </c>
      <c r="J175" s="23"/>
    </row>
    <row r="176" spans="1:10" x14ac:dyDescent="0.35">
      <c r="A176" s="37">
        <v>12600</v>
      </c>
      <c r="B176" s="38">
        <f t="shared" si="14"/>
        <v>3.61</v>
      </c>
      <c r="C176" s="38">
        <v>3.61</v>
      </c>
      <c r="E176" s="42">
        <f t="shared" si="15"/>
        <v>2.172615753926241E-3</v>
      </c>
      <c r="F176" s="38">
        <f t="shared" si="16"/>
        <v>228.58058477414809</v>
      </c>
      <c r="J176" s="23"/>
    </row>
    <row r="177" spans="1:10" x14ac:dyDescent="0.35">
      <c r="A177" s="37">
        <v>12631</v>
      </c>
      <c r="B177" s="38">
        <f t="shared" si="14"/>
        <v>3.61</v>
      </c>
      <c r="C177" s="38">
        <v>3.61</v>
      </c>
      <c r="E177" s="42">
        <f t="shared" si="15"/>
        <v>3.0083333333333333E-3</v>
      </c>
      <c r="F177" s="38">
        <f t="shared" si="16"/>
        <v>229.26823136667699</v>
      </c>
      <c r="J177" s="23"/>
    </row>
    <row r="178" spans="1:10" x14ac:dyDescent="0.35">
      <c r="A178" s="37">
        <v>12662</v>
      </c>
      <c r="B178" s="38">
        <f t="shared" si="14"/>
        <v>3.55</v>
      </c>
      <c r="C178" s="38">
        <v>3.55</v>
      </c>
      <c r="E178" s="42">
        <f t="shared" si="15"/>
        <v>7.9870533562705331E-3</v>
      </c>
      <c r="F178" s="38">
        <f t="shared" si="16"/>
        <v>231.09940896350039</v>
      </c>
      <c r="J178" s="23"/>
    </row>
    <row r="179" spans="1:10" x14ac:dyDescent="0.35">
      <c r="A179" s="37">
        <v>12692</v>
      </c>
      <c r="B179" s="38">
        <f t="shared" si="14"/>
        <v>3.36</v>
      </c>
      <c r="C179" s="38">
        <v>3.36</v>
      </c>
      <c r="E179" s="42">
        <f t="shared" si="15"/>
        <v>1.8870088623366303E-2</v>
      </c>
      <c r="F179" s="38">
        <f t="shared" si="16"/>
        <v>235.46027529144922</v>
      </c>
      <c r="J179" s="23"/>
    </row>
    <row r="180" spans="1:10" x14ac:dyDescent="0.35">
      <c r="A180" s="37">
        <v>12723</v>
      </c>
      <c r="B180" s="38">
        <f t="shared" si="14"/>
        <v>3.15</v>
      </c>
      <c r="C180" s="38">
        <v>3.15</v>
      </c>
      <c r="E180" s="42">
        <f t="shared" si="15"/>
        <v>2.056729716293124E-2</v>
      </c>
      <c r="F180" s="38">
        <f t="shared" si="16"/>
        <v>240.30305674343404</v>
      </c>
      <c r="J180" s="23"/>
    </row>
    <row r="181" spans="1:10" x14ac:dyDescent="0.35">
      <c r="A181" s="37">
        <v>12753</v>
      </c>
      <c r="B181" s="38">
        <f t="shared" si="14"/>
        <v>3.01</v>
      </c>
      <c r="C181" s="38">
        <v>3.01</v>
      </c>
      <c r="E181" s="42">
        <f t="shared" si="15"/>
        <v>1.4551127115806872E-2</v>
      </c>
      <c r="F181" s="38">
        <f t="shared" si="16"/>
        <v>243.79973706842472</v>
      </c>
      <c r="J181" s="23"/>
    </row>
    <row r="182" spans="1:10" x14ac:dyDescent="0.35">
      <c r="A182" s="37">
        <v>12784</v>
      </c>
      <c r="B182" s="38">
        <f t="shared" si="14"/>
        <v>3.01</v>
      </c>
      <c r="C182" s="38">
        <v>3.01</v>
      </c>
      <c r="E182" s="42">
        <f t="shared" si="15"/>
        <v>2.5083333333333333E-3</v>
      </c>
      <c r="F182" s="38">
        <f t="shared" si="16"/>
        <v>244.41126807557134</v>
      </c>
    </row>
    <row r="183" spans="1:10" x14ac:dyDescent="0.35">
      <c r="A183" s="37">
        <v>12815</v>
      </c>
      <c r="B183" s="38">
        <f t="shared" si="14"/>
        <v>3.01</v>
      </c>
      <c r="C183" s="38">
        <v>3.01</v>
      </c>
      <c r="D183" s="38"/>
      <c r="E183" s="42">
        <f t="shared" si="15"/>
        <v>2.5083333333333333E-3</v>
      </c>
      <c r="F183" s="38">
        <f t="shared" si="16"/>
        <v>245.02433300632757</v>
      </c>
    </row>
    <row r="184" spans="1:10" x14ac:dyDescent="0.35">
      <c r="A184" s="37">
        <v>12843</v>
      </c>
      <c r="B184" s="38">
        <f t="shared" si="14"/>
        <v>3.02</v>
      </c>
      <c r="C184" s="38">
        <v>3.02</v>
      </c>
      <c r="D184" s="38"/>
      <c r="E184" s="42">
        <f t="shared" si="15"/>
        <v>1.6568836019845699E-3</v>
      </c>
      <c r="F184" s="38">
        <f t="shared" si="16"/>
        <v>245.43030980577296</v>
      </c>
    </row>
    <row r="185" spans="1:10" x14ac:dyDescent="0.35">
      <c r="A185" s="37">
        <v>12874</v>
      </c>
      <c r="B185" s="38">
        <f t="shared" si="14"/>
        <v>3.09</v>
      </c>
      <c r="C185" s="38">
        <v>3.09</v>
      </c>
      <c r="D185" s="38"/>
      <c r="E185" s="42">
        <f t="shared" si="15"/>
        <v>-3.4231303913545012E-3</v>
      </c>
      <c r="F185" s="38">
        <f t="shared" si="16"/>
        <v>244.59016985331726</v>
      </c>
    </row>
    <row r="186" spans="1:10" x14ac:dyDescent="0.35">
      <c r="A186" s="37">
        <v>12904</v>
      </c>
      <c r="B186" s="38">
        <f t="shared" si="14"/>
        <v>3.14</v>
      </c>
      <c r="C186" s="38">
        <v>3.14</v>
      </c>
      <c r="D186" s="38"/>
      <c r="E186" s="42">
        <f t="shared" si="15"/>
        <v>-1.6573724613637647E-3</v>
      </c>
      <c r="F186" s="38">
        <f t="shared" si="16"/>
        <v>244.18479284148208</v>
      </c>
    </row>
    <row r="187" spans="1:10" x14ac:dyDescent="0.35">
      <c r="A187" s="37">
        <v>12935</v>
      </c>
      <c r="B187" s="38">
        <f t="shared" si="14"/>
        <v>3.13</v>
      </c>
      <c r="C187" s="38">
        <v>3.13</v>
      </c>
      <c r="D187" s="38"/>
      <c r="E187" s="42">
        <f t="shared" si="15"/>
        <v>3.4635541699985059E-3</v>
      </c>
      <c r="F187" s="38">
        <f t="shared" si="16"/>
        <v>245.03054009897843</v>
      </c>
    </row>
    <row r="188" spans="1:10" x14ac:dyDescent="0.35">
      <c r="A188" s="37">
        <v>12965</v>
      </c>
      <c r="B188" s="38">
        <f t="shared" si="14"/>
        <v>3.19</v>
      </c>
      <c r="C188" s="38">
        <v>3.19</v>
      </c>
      <c r="D188" s="38"/>
      <c r="E188" s="42">
        <f t="shared" si="15"/>
        <v>-2.4581492202959592E-3</v>
      </c>
      <c r="F188" s="38">
        <f t="shared" si="16"/>
        <v>244.42821846788544</v>
      </c>
    </row>
    <row r="189" spans="1:10" x14ac:dyDescent="0.35">
      <c r="A189" s="37">
        <v>12996</v>
      </c>
      <c r="B189" s="38">
        <f t="shared" si="14"/>
        <v>3.22</v>
      </c>
      <c r="C189" s="38">
        <v>3.22</v>
      </c>
      <c r="D189" s="38"/>
      <c r="E189" s="42">
        <f t="shared" si="15"/>
        <v>1.2879102960984675E-4</v>
      </c>
      <c r="F189" s="38">
        <f t="shared" si="16"/>
        <v>244.45969862980763</v>
      </c>
    </row>
    <row r="190" spans="1:10" x14ac:dyDescent="0.35">
      <c r="A190" s="37">
        <v>13027</v>
      </c>
      <c r="B190" s="38">
        <f t="shared" si="14"/>
        <v>3.21</v>
      </c>
      <c r="C190" s="38">
        <v>3.21</v>
      </c>
      <c r="D190" s="38"/>
      <c r="E190" s="42">
        <f t="shared" si="15"/>
        <v>3.5269248113933465E-3</v>
      </c>
      <c r="F190" s="38">
        <f t="shared" si="16"/>
        <v>245.32188960629085</v>
      </c>
    </row>
    <row r="191" spans="1:10" x14ac:dyDescent="0.35">
      <c r="A191" s="37">
        <v>13057</v>
      </c>
      <c r="B191" s="38">
        <f t="shared" si="14"/>
        <v>3.27</v>
      </c>
      <c r="C191" s="38">
        <v>3.27</v>
      </c>
      <c r="D191" s="38"/>
      <c r="E191" s="42">
        <f t="shared" si="15"/>
        <v>-2.3717890630538916E-3</v>
      </c>
      <c r="F191" s="38">
        <f t="shared" si="16"/>
        <v>244.74003783159495</v>
      </c>
    </row>
    <row r="192" spans="1:10" x14ac:dyDescent="0.35">
      <c r="A192" s="37">
        <v>13088</v>
      </c>
      <c r="B192" s="38">
        <f t="shared" si="14"/>
        <v>3.35</v>
      </c>
      <c r="C192" s="38">
        <v>3.35</v>
      </c>
      <c r="D192" s="38"/>
      <c r="E192" s="42">
        <f t="shared" si="15"/>
        <v>-3.9779401989098236E-3</v>
      </c>
      <c r="F192" s="38">
        <f t="shared" si="16"/>
        <v>243.76647659682192</v>
      </c>
    </row>
    <row r="193" spans="1:6" x14ac:dyDescent="0.35">
      <c r="A193" s="37">
        <v>13118</v>
      </c>
      <c r="B193" s="38">
        <f t="shared" si="14"/>
        <v>3.33</v>
      </c>
      <c r="C193" s="38">
        <v>3.33</v>
      </c>
      <c r="D193" s="38"/>
      <c r="E193" s="42">
        <f t="shared" si="15"/>
        <v>4.4690302981777192E-3</v>
      </c>
      <c r="F193" s="38">
        <f t="shared" si="16"/>
        <v>244.85587636641316</v>
      </c>
    </row>
    <row r="194" spans="1:6" x14ac:dyDescent="0.35">
      <c r="A194" s="37">
        <v>13149</v>
      </c>
      <c r="B194" s="38">
        <f t="shared" ref="B194:B257" si="17">C194</f>
        <v>3.32</v>
      </c>
      <c r="C194" s="38">
        <v>3.32</v>
      </c>
      <c r="D194" s="38"/>
      <c r="E194" s="42">
        <f t="shared" si="15"/>
        <v>3.6140893869922868E-3</v>
      </c>
      <c r="F194" s="38">
        <f t="shared" si="16"/>
        <v>245.7408073905317</v>
      </c>
    </row>
    <row r="195" spans="1:6" x14ac:dyDescent="0.35">
      <c r="A195" s="37">
        <v>13180</v>
      </c>
      <c r="B195" s="38">
        <f t="shared" si="17"/>
        <v>3.25</v>
      </c>
      <c r="C195" s="38">
        <v>3.25</v>
      </c>
      <c r="D195" s="38"/>
      <c r="E195" s="42">
        <f t="shared" ref="E195:E258" si="18">B194/1200+((B194/B195)*(1-(1+B195/200)^(-2*(10-(1/12))))+(1+B195/200)^(-2*(10-(1/12)))-1)</f>
        <v>8.6603191568851157E-3</v>
      </c>
      <c r="F195" s="38">
        <f t="shared" ref="F195:F258" si="19">F194*(1+E195)</f>
        <v>247.86900121240433</v>
      </c>
    </row>
    <row r="196" spans="1:6" x14ac:dyDescent="0.35">
      <c r="A196" s="37">
        <v>13209</v>
      </c>
      <c r="B196" s="38">
        <f t="shared" si="17"/>
        <v>3.23</v>
      </c>
      <c r="C196" s="38">
        <v>3.23</v>
      </c>
      <c r="D196" s="38"/>
      <c r="E196" s="42">
        <f t="shared" si="18"/>
        <v>4.3938740219260572E-3</v>
      </c>
      <c r="F196" s="38">
        <f t="shared" si="19"/>
        <v>248.95810637767227</v>
      </c>
    </row>
    <row r="197" spans="1:6" x14ac:dyDescent="0.35">
      <c r="A197" s="37">
        <v>13240</v>
      </c>
      <c r="B197" s="38">
        <f t="shared" si="17"/>
        <v>3.21</v>
      </c>
      <c r="C197" s="38">
        <v>3.21</v>
      </c>
      <c r="D197" s="38"/>
      <c r="E197" s="42">
        <f t="shared" si="18"/>
        <v>4.3788496227866926E-3</v>
      </c>
      <c r="F197" s="38">
        <f t="shared" si="19"/>
        <v>250.04825648787386</v>
      </c>
    </row>
    <row r="198" spans="1:6" x14ac:dyDescent="0.35">
      <c r="A198" s="37">
        <v>13270</v>
      </c>
      <c r="B198" s="38">
        <f t="shared" si="17"/>
        <v>3.13</v>
      </c>
      <c r="C198" s="38">
        <v>3.13</v>
      </c>
      <c r="D198" s="38"/>
      <c r="E198" s="42">
        <f t="shared" si="18"/>
        <v>9.4501000266540465E-3</v>
      </c>
      <c r="F198" s="38">
        <f t="shared" si="19"/>
        <v>252.41123752317472</v>
      </c>
    </row>
    <row r="199" spans="1:6" x14ac:dyDescent="0.35">
      <c r="A199" s="37">
        <v>13301</v>
      </c>
      <c r="B199" s="38">
        <f t="shared" si="17"/>
        <v>3.14</v>
      </c>
      <c r="C199" s="38">
        <v>3.14</v>
      </c>
      <c r="D199" s="38"/>
      <c r="E199" s="42">
        <f t="shared" si="18"/>
        <v>1.7618588410606246E-3</v>
      </c>
      <c r="F199" s="38">
        <f t="shared" si="19"/>
        <v>252.85595049358798</v>
      </c>
    </row>
    <row r="200" spans="1:6" x14ac:dyDescent="0.35">
      <c r="A200" s="37">
        <v>13331</v>
      </c>
      <c r="B200" s="38">
        <f t="shared" si="17"/>
        <v>3.15</v>
      </c>
      <c r="C200" s="38">
        <v>3.15</v>
      </c>
      <c r="D200" s="38"/>
      <c r="E200" s="42">
        <f t="shared" si="18"/>
        <v>1.7706048970033803E-3</v>
      </c>
      <c r="F200" s="38">
        <f t="shared" si="19"/>
        <v>253.30365847776838</v>
      </c>
    </row>
    <row r="201" spans="1:6" x14ac:dyDescent="0.35">
      <c r="A201" s="37">
        <v>13362</v>
      </c>
      <c r="B201" s="38">
        <f t="shared" si="17"/>
        <v>3.14</v>
      </c>
      <c r="C201" s="38">
        <v>3.14</v>
      </c>
      <c r="D201" s="38"/>
      <c r="E201" s="42">
        <f t="shared" si="18"/>
        <v>3.4714744922727083E-3</v>
      </c>
      <c r="F201" s="38">
        <f t="shared" si="19"/>
        <v>254.18299566697334</v>
      </c>
    </row>
    <row r="202" spans="1:6" x14ac:dyDescent="0.35">
      <c r="A202" s="37">
        <v>13393</v>
      </c>
      <c r="B202" s="38">
        <f t="shared" si="17"/>
        <v>3.08</v>
      </c>
      <c r="C202" s="38">
        <v>3.08</v>
      </c>
      <c r="D202" s="38"/>
      <c r="E202" s="42">
        <f t="shared" si="18"/>
        <v>7.7104080292639925E-3</v>
      </c>
      <c r="F202" s="38">
        <f t="shared" si="19"/>
        <v>256.14285027766635</v>
      </c>
    </row>
    <row r="203" spans="1:6" x14ac:dyDescent="0.35">
      <c r="A203" s="37">
        <v>13423</v>
      </c>
      <c r="B203" s="38">
        <f t="shared" si="17"/>
        <v>3.04</v>
      </c>
      <c r="C203" s="38">
        <v>3.04</v>
      </c>
      <c r="D203" s="38"/>
      <c r="E203" s="42">
        <f t="shared" si="18"/>
        <v>5.9691371574995319E-3</v>
      </c>
      <c r="F203" s="38">
        <f t="shared" si="19"/>
        <v>257.67180208288659</v>
      </c>
    </row>
    <row r="204" spans="1:6" x14ac:dyDescent="0.35">
      <c r="A204" s="37">
        <v>13454</v>
      </c>
      <c r="B204" s="38">
        <f t="shared" si="17"/>
        <v>3.06</v>
      </c>
      <c r="C204" s="38">
        <v>3.06</v>
      </c>
      <c r="D204" s="38"/>
      <c r="E204" s="42">
        <f t="shared" si="18"/>
        <v>8.337599783505025E-4</v>
      </c>
      <c r="F204" s="38">
        <f t="shared" si="19"/>
        <v>257.88663851901276</v>
      </c>
    </row>
    <row r="205" spans="1:6" x14ac:dyDescent="0.35">
      <c r="A205" s="37">
        <v>13484</v>
      </c>
      <c r="B205" s="38">
        <f t="shared" si="17"/>
        <v>3.03</v>
      </c>
      <c r="C205" s="38">
        <v>3.03</v>
      </c>
      <c r="D205" s="38"/>
      <c r="E205" s="42">
        <f t="shared" si="18"/>
        <v>5.1031005944388065E-3</v>
      </c>
      <c r="F205" s="38">
        <f t="shared" si="19"/>
        <v>259.20265997733696</v>
      </c>
    </row>
    <row r="206" spans="1:6" x14ac:dyDescent="0.35">
      <c r="A206" s="37">
        <v>13515</v>
      </c>
      <c r="B206" s="38">
        <f t="shared" si="17"/>
        <v>3.03</v>
      </c>
      <c r="C206" s="38">
        <v>3.03</v>
      </c>
      <c r="D206" s="38"/>
      <c r="E206" s="42">
        <f t="shared" si="18"/>
        <v>2.5249999999999999E-3</v>
      </c>
      <c r="F206" s="38">
        <f t="shared" si="19"/>
        <v>259.85714669377978</v>
      </c>
    </row>
    <row r="207" spans="1:6" x14ac:dyDescent="0.35">
      <c r="A207" s="37">
        <v>13546</v>
      </c>
      <c r="B207" s="38">
        <f t="shared" si="17"/>
        <v>3.03</v>
      </c>
      <c r="C207" s="38">
        <v>3.03</v>
      </c>
      <c r="D207" s="38"/>
      <c r="E207" s="42">
        <f t="shared" si="18"/>
        <v>2.5249999999999999E-3</v>
      </c>
      <c r="F207" s="38">
        <f t="shared" si="19"/>
        <v>260.51328598918161</v>
      </c>
    </row>
    <row r="208" spans="1:6" x14ac:dyDescent="0.35">
      <c r="A208" s="37">
        <v>13574</v>
      </c>
      <c r="B208" s="38">
        <f t="shared" si="17"/>
        <v>3.01</v>
      </c>
      <c r="C208" s="38">
        <v>3.01</v>
      </c>
      <c r="D208" s="38"/>
      <c r="E208" s="42">
        <f t="shared" si="18"/>
        <v>4.2287324451152353E-3</v>
      </c>
      <c r="F208" s="38">
        <f t="shared" si="19"/>
        <v>261.61492697402764</v>
      </c>
    </row>
    <row r="209" spans="1:6" x14ac:dyDescent="0.35">
      <c r="A209" s="37">
        <v>13605</v>
      </c>
      <c r="B209" s="38">
        <f t="shared" si="17"/>
        <v>3.05</v>
      </c>
      <c r="C209" s="38">
        <v>3.05</v>
      </c>
      <c r="D209" s="38"/>
      <c r="E209" s="42">
        <f t="shared" si="18"/>
        <v>-8.9247468583742015E-4</v>
      </c>
      <c r="F209" s="38">
        <f t="shared" si="19"/>
        <v>261.38144227426613</v>
      </c>
    </row>
    <row r="210" spans="1:6" x14ac:dyDescent="0.35">
      <c r="A210" s="37">
        <v>13635</v>
      </c>
      <c r="B210" s="38">
        <f t="shared" si="17"/>
        <v>3.08</v>
      </c>
      <c r="C210" s="38">
        <v>3.08</v>
      </c>
      <c r="D210" s="38"/>
      <c r="E210" s="42">
        <f t="shared" si="18"/>
        <v>-5.2040146321075641E-6</v>
      </c>
      <c r="F210" s="38">
        <f t="shared" si="19"/>
        <v>261.38008204141596</v>
      </c>
    </row>
    <row r="211" spans="1:6" x14ac:dyDescent="0.35">
      <c r="A211" s="37">
        <v>13666</v>
      </c>
      <c r="B211" s="38">
        <f t="shared" si="17"/>
        <v>3.1</v>
      </c>
      <c r="C211" s="38">
        <v>3.1</v>
      </c>
      <c r="D211" s="38"/>
      <c r="E211" s="42">
        <f t="shared" si="18"/>
        <v>8.7041012745842604E-4</v>
      </c>
      <c r="F211" s="38">
        <f t="shared" si="19"/>
        <v>261.60758991194069</v>
      </c>
    </row>
    <row r="212" spans="1:6" x14ac:dyDescent="0.35">
      <c r="A212" s="37">
        <v>13696</v>
      </c>
      <c r="B212" s="38">
        <f t="shared" si="17"/>
        <v>3.06</v>
      </c>
      <c r="C212" s="38">
        <v>3.06</v>
      </c>
      <c r="D212" s="38"/>
      <c r="E212" s="42">
        <f t="shared" si="18"/>
        <v>5.9824800432989947E-3</v>
      </c>
      <c r="F212" s="38">
        <f t="shared" si="19"/>
        <v>263.17265209776446</v>
      </c>
    </row>
    <row r="213" spans="1:6" x14ac:dyDescent="0.35">
      <c r="A213" s="37">
        <v>13727</v>
      </c>
      <c r="B213" s="38">
        <f t="shared" si="17"/>
        <v>3.06</v>
      </c>
      <c r="C213" s="38">
        <v>3.06</v>
      </c>
      <c r="D213" s="38"/>
      <c r="E213" s="42">
        <f t="shared" si="18"/>
        <v>2.5500000000000002E-3</v>
      </c>
      <c r="F213" s="38">
        <f t="shared" si="19"/>
        <v>263.84374236061376</v>
      </c>
    </row>
    <row r="214" spans="1:6" x14ac:dyDescent="0.35">
      <c r="A214" s="37">
        <v>13758</v>
      </c>
      <c r="B214" s="38">
        <f t="shared" si="17"/>
        <v>3.04</v>
      </c>
      <c r="C214" s="38">
        <v>3.04</v>
      </c>
      <c r="D214" s="38"/>
      <c r="E214" s="42">
        <f t="shared" si="18"/>
        <v>4.2512352454164327E-3</v>
      </c>
      <c r="F214" s="38">
        <f t="shared" si="19"/>
        <v>264.96540417741977</v>
      </c>
    </row>
    <row r="215" spans="1:6" x14ac:dyDescent="0.35">
      <c r="A215" s="37">
        <v>13788</v>
      </c>
      <c r="B215" s="38">
        <f t="shared" si="17"/>
        <v>3.03</v>
      </c>
      <c r="C215" s="38">
        <v>3.03</v>
      </c>
      <c r="D215" s="38"/>
      <c r="E215" s="42">
        <f t="shared" si="18"/>
        <v>3.3843668648130833E-3</v>
      </c>
      <c r="F215" s="38">
        <f t="shared" si="19"/>
        <v>265.86214431163961</v>
      </c>
    </row>
    <row r="216" spans="1:6" x14ac:dyDescent="0.35">
      <c r="A216" s="37">
        <v>13819</v>
      </c>
      <c r="B216" s="38">
        <f t="shared" si="17"/>
        <v>3.02</v>
      </c>
      <c r="C216" s="38">
        <v>3.02</v>
      </c>
      <c r="D216" s="38"/>
      <c r="E216" s="42">
        <f t="shared" si="18"/>
        <v>3.3764497313485413E-3</v>
      </c>
      <c r="F216" s="38">
        <f t="shared" si="19"/>
        <v>266.75981447737644</v>
      </c>
    </row>
    <row r="217" spans="1:6" x14ac:dyDescent="0.35">
      <c r="A217" s="37">
        <v>13849</v>
      </c>
      <c r="B217" s="38">
        <f t="shared" si="17"/>
        <v>3.01</v>
      </c>
      <c r="C217" s="38">
        <v>3.01</v>
      </c>
      <c r="D217" s="38"/>
      <c r="E217" s="42">
        <f t="shared" si="18"/>
        <v>3.3685328892242845E-3</v>
      </c>
      <c r="F217" s="38">
        <f t="shared" si="19"/>
        <v>267.65840368596685</v>
      </c>
    </row>
    <row r="218" spans="1:6" x14ac:dyDescent="0.35">
      <c r="A218" s="37">
        <v>13880</v>
      </c>
      <c r="B218" s="38">
        <f t="shared" si="17"/>
        <v>2.98</v>
      </c>
      <c r="C218" s="38">
        <v>2.98</v>
      </c>
      <c r="D218" s="38"/>
      <c r="E218" s="42">
        <f t="shared" si="18"/>
        <v>5.0676856732754221E-3</v>
      </c>
      <c r="F218" s="38">
        <f t="shared" si="19"/>
        <v>269.01481234365798</v>
      </c>
    </row>
    <row r="219" spans="1:6" x14ac:dyDescent="0.35">
      <c r="A219" s="37">
        <v>13911</v>
      </c>
      <c r="B219" s="38">
        <f t="shared" si="17"/>
        <v>2.72</v>
      </c>
      <c r="C219" s="38">
        <v>2.72</v>
      </c>
      <c r="D219" s="38"/>
      <c r="E219" s="42">
        <f t="shared" si="18"/>
        <v>2.4949213047962878E-2</v>
      </c>
      <c r="F219" s="38">
        <f t="shared" si="19"/>
        <v>275.72652020987766</v>
      </c>
    </row>
    <row r="220" spans="1:6" x14ac:dyDescent="0.35">
      <c r="A220" s="37">
        <v>13939</v>
      </c>
      <c r="B220" s="38">
        <f t="shared" si="17"/>
        <v>2.34</v>
      </c>
      <c r="C220" s="38">
        <v>2.34</v>
      </c>
      <c r="D220" s="38"/>
      <c r="E220" s="42">
        <f t="shared" si="18"/>
        <v>3.5723679205010433E-2</v>
      </c>
      <c r="F220" s="38">
        <f t="shared" si="19"/>
        <v>285.57648596616917</v>
      </c>
    </row>
    <row r="221" spans="1:6" x14ac:dyDescent="0.35">
      <c r="A221" s="37">
        <v>13970</v>
      </c>
      <c r="B221" s="38">
        <f t="shared" si="17"/>
        <v>2.31</v>
      </c>
      <c r="C221" s="38">
        <v>2.31</v>
      </c>
      <c r="D221" s="38"/>
      <c r="E221" s="42">
        <f t="shared" si="18"/>
        <v>4.5952778182597395E-3</v>
      </c>
      <c r="F221" s="38">
        <f t="shared" si="19"/>
        <v>286.88878925754602</v>
      </c>
    </row>
    <row r="222" spans="1:6" x14ac:dyDescent="0.35">
      <c r="A222" s="37">
        <v>14000</v>
      </c>
      <c r="B222" s="38">
        <f t="shared" si="17"/>
        <v>2.46</v>
      </c>
      <c r="C222" s="38">
        <v>2.46</v>
      </c>
      <c r="D222" s="38"/>
      <c r="E222" s="42">
        <f t="shared" si="18"/>
        <v>-1.1203436232466401E-2</v>
      </c>
      <c r="F222" s="38">
        <f t="shared" si="19"/>
        <v>283.67464900128959</v>
      </c>
    </row>
    <row r="223" spans="1:6" x14ac:dyDescent="0.35">
      <c r="A223" s="37">
        <v>14031</v>
      </c>
      <c r="B223" s="38">
        <f t="shared" si="17"/>
        <v>2.2799999999999998</v>
      </c>
      <c r="C223" s="38">
        <v>2.2799999999999998</v>
      </c>
      <c r="D223" s="38"/>
      <c r="E223" s="42">
        <f t="shared" si="18"/>
        <v>1.7945325325293807E-2</v>
      </c>
      <c r="F223" s="38">
        <f t="shared" si="19"/>
        <v>288.76528286415629</v>
      </c>
    </row>
    <row r="224" spans="1:6" x14ac:dyDescent="0.35">
      <c r="A224" s="37">
        <v>14061</v>
      </c>
      <c r="B224" s="38">
        <f t="shared" si="17"/>
        <v>2.1800000000000002</v>
      </c>
      <c r="C224" s="38">
        <v>2.1800000000000002</v>
      </c>
      <c r="D224" s="38"/>
      <c r="E224" s="42">
        <f t="shared" si="18"/>
        <v>1.0774749998750707E-2</v>
      </c>
      <c r="F224" s="38">
        <f t="shared" si="19"/>
        <v>291.8766565953361</v>
      </c>
    </row>
    <row r="225" spans="1:6" x14ac:dyDescent="0.35">
      <c r="A225" s="37">
        <v>14092</v>
      </c>
      <c r="B225" s="38">
        <f t="shared" si="17"/>
        <v>2.2200000000000002</v>
      </c>
      <c r="C225" s="38">
        <v>2.2200000000000002</v>
      </c>
      <c r="D225" s="38"/>
      <c r="E225" s="42">
        <f t="shared" si="18"/>
        <v>-1.7261761981756326E-3</v>
      </c>
      <c r="F225" s="38">
        <f t="shared" si="19"/>
        <v>291.37282605791813</v>
      </c>
    </row>
    <row r="226" spans="1:6" x14ac:dyDescent="0.35">
      <c r="A226" s="37">
        <v>14123</v>
      </c>
      <c r="B226" s="38">
        <f t="shared" si="17"/>
        <v>2.2400000000000002</v>
      </c>
      <c r="C226" s="38">
        <v>2.2400000000000002</v>
      </c>
      <c r="D226" s="38"/>
      <c r="E226" s="42">
        <f t="shared" si="18"/>
        <v>8.0339111684239566E-5</v>
      </c>
      <c r="F226" s="38">
        <f t="shared" si="19"/>
        <v>291.39623469193253</v>
      </c>
    </row>
    <row r="227" spans="1:6" x14ac:dyDescent="0.35">
      <c r="A227" s="37">
        <v>14153</v>
      </c>
      <c r="B227" s="38">
        <f t="shared" si="17"/>
        <v>2.23</v>
      </c>
      <c r="C227" s="38">
        <v>2.23</v>
      </c>
      <c r="D227" s="38"/>
      <c r="E227" s="42">
        <f t="shared" si="18"/>
        <v>2.7519370912534149E-3</v>
      </c>
      <c r="F227" s="38">
        <f t="shared" si="19"/>
        <v>292.19813879843286</v>
      </c>
    </row>
    <row r="228" spans="1:6" x14ac:dyDescent="0.35">
      <c r="A228" s="37">
        <v>14184</v>
      </c>
      <c r="B228" s="38">
        <f t="shared" si="17"/>
        <v>2.2999999999999998</v>
      </c>
      <c r="C228" s="38">
        <v>2.2999999999999998</v>
      </c>
      <c r="D228" s="38"/>
      <c r="E228" s="42">
        <f t="shared" si="18"/>
        <v>-4.3170462413734852E-3</v>
      </c>
      <c r="F228" s="38">
        <f t="shared" si="19"/>
        <v>290.93670592159674</v>
      </c>
    </row>
    <row r="229" spans="1:6" x14ac:dyDescent="0.35">
      <c r="A229" s="37">
        <v>14214</v>
      </c>
      <c r="B229" s="38">
        <f t="shared" si="17"/>
        <v>2.3199999999999998</v>
      </c>
      <c r="C229" s="38">
        <v>2.3199999999999998</v>
      </c>
      <c r="D229" s="38"/>
      <c r="E229" s="42">
        <f t="shared" si="18"/>
        <v>1.5402312162159375E-4</v>
      </c>
      <c r="F229" s="38">
        <f t="shared" si="19"/>
        <v>290.98151690123706</v>
      </c>
    </row>
    <row r="230" spans="1:6" x14ac:dyDescent="0.35">
      <c r="A230" s="37">
        <v>14245</v>
      </c>
      <c r="B230" s="38">
        <f t="shared" si="17"/>
        <v>2.46</v>
      </c>
      <c r="C230" s="38">
        <v>2.46</v>
      </c>
      <c r="D230" s="38"/>
      <c r="E230" s="42">
        <f t="shared" si="18"/>
        <v>-1.0319873816968647E-2</v>
      </c>
      <c r="F230" s="38">
        <f t="shared" si="19"/>
        <v>287.97862436374618</v>
      </c>
    </row>
    <row r="231" spans="1:6" x14ac:dyDescent="0.35">
      <c r="A231" s="37">
        <v>14276</v>
      </c>
      <c r="B231" s="38">
        <f t="shared" si="17"/>
        <v>2.42</v>
      </c>
      <c r="C231" s="38">
        <v>2.42</v>
      </c>
      <c r="D231" s="38"/>
      <c r="E231" s="42">
        <f t="shared" si="18"/>
        <v>5.5578548594507095E-3</v>
      </c>
      <c r="F231" s="38">
        <f t="shared" si="19"/>
        <v>289.5791677605842</v>
      </c>
    </row>
    <row r="232" spans="1:6" x14ac:dyDescent="0.35">
      <c r="A232" s="37">
        <v>14304</v>
      </c>
      <c r="B232" s="38">
        <f t="shared" si="17"/>
        <v>2.33</v>
      </c>
      <c r="C232" s="38">
        <v>2.33</v>
      </c>
      <c r="D232" s="38"/>
      <c r="E232" s="42">
        <f t="shared" si="18"/>
        <v>9.9446278970171109E-3</v>
      </c>
      <c r="F232" s="38">
        <f t="shared" si="19"/>
        <v>292.45892483069105</v>
      </c>
    </row>
    <row r="233" spans="1:6" x14ac:dyDescent="0.35">
      <c r="A233" s="37">
        <v>14335</v>
      </c>
      <c r="B233" s="38">
        <f t="shared" si="17"/>
        <v>2.27</v>
      </c>
      <c r="C233" s="38">
        <v>2.27</v>
      </c>
      <c r="D233" s="38"/>
      <c r="E233" s="42">
        <f t="shared" si="18"/>
        <v>7.2427408712815635E-3</v>
      </c>
      <c r="F233" s="38">
        <f t="shared" si="19"/>
        <v>294.57712903873335</v>
      </c>
    </row>
    <row r="234" spans="1:6" x14ac:dyDescent="0.35">
      <c r="A234" s="37">
        <v>14365</v>
      </c>
      <c r="B234" s="38">
        <f t="shared" si="17"/>
        <v>2.5499999999999998</v>
      </c>
      <c r="C234" s="38">
        <v>2.5499999999999998</v>
      </c>
      <c r="D234" s="38"/>
      <c r="E234" s="42">
        <f t="shared" si="18"/>
        <v>-2.250596509915799E-2</v>
      </c>
      <c r="F234" s="38">
        <f t="shared" si="19"/>
        <v>287.94738645357745</v>
      </c>
    </row>
    <row r="235" spans="1:6" x14ac:dyDescent="0.35">
      <c r="A235" s="37">
        <v>14396</v>
      </c>
      <c r="B235" s="38">
        <f t="shared" si="17"/>
        <v>2.52</v>
      </c>
      <c r="C235" s="38">
        <v>2.52</v>
      </c>
      <c r="D235" s="38"/>
      <c r="E235" s="42">
        <f t="shared" si="18"/>
        <v>4.7429088577087396E-3</v>
      </c>
      <c r="F235" s="38">
        <f t="shared" si="19"/>
        <v>289.31309466334221</v>
      </c>
    </row>
    <row r="236" spans="1:6" x14ac:dyDescent="0.35">
      <c r="A236" s="37">
        <v>14426</v>
      </c>
      <c r="B236" s="38">
        <f t="shared" si="17"/>
        <v>2.56</v>
      </c>
      <c r="C236" s="38">
        <v>2.56</v>
      </c>
      <c r="D236" s="38"/>
      <c r="E236" s="42">
        <f t="shared" si="18"/>
        <v>-1.3836553326793586E-3</v>
      </c>
      <c r="F236" s="38">
        <f t="shared" si="19"/>
        <v>288.91278505709732</v>
      </c>
    </row>
    <row r="237" spans="1:6" x14ac:dyDescent="0.35">
      <c r="A237" s="37">
        <v>14457</v>
      </c>
      <c r="B237" s="38">
        <f t="shared" si="17"/>
        <v>2.85</v>
      </c>
      <c r="C237" s="38">
        <v>2.85</v>
      </c>
      <c r="D237" s="38"/>
      <c r="E237" s="42">
        <f t="shared" si="18"/>
        <v>-2.2765193839884942E-2</v>
      </c>
      <c r="F237" s="38">
        <f t="shared" si="19"/>
        <v>282.33562950245147</v>
      </c>
    </row>
    <row r="238" spans="1:6" x14ac:dyDescent="0.35">
      <c r="A238" s="37">
        <v>14488</v>
      </c>
      <c r="B238" s="38">
        <f t="shared" si="17"/>
        <v>3.04</v>
      </c>
      <c r="C238" s="38">
        <v>3.04</v>
      </c>
      <c r="D238" s="38"/>
      <c r="E238" s="42">
        <f t="shared" si="18"/>
        <v>-1.3786734831455998E-2</v>
      </c>
      <c r="F238" s="38">
        <f t="shared" si="19"/>
        <v>278.44314304502899</v>
      </c>
    </row>
    <row r="239" spans="1:6" x14ac:dyDescent="0.35">
      <c r="A239" s="37">
        <v>14518</v>
      </c>
      <c r="B239" s="38">
        <f t="shared" si="17"/>
        <v>3.32</v>
      </c>
      <c r="C239" s="38">
        <v>3.32</v>
      </c>
      <c r="D239" s="38"/>
      <c r="E239" s="42">
        <f t="shared" si="18"/>
        <v>-2.0961169502449917E-2</v>
      </c>
      <c r="F239" s="38">
        <f t="shared" si="19"/>
        <v>272.60664912686724</v>
      </c>
    </row>
    <row r="240" spans="1:6" x14ac:dyDescent="0.35">
      <c r="A240" s="37">
        <v>14549</v>
      </c>
      <c r="B240" s="38">
        <f t="shared" si="17"/>
        <v>3.51</v>
      </c>
      <c r="C240" s="38">
        <v>3.51</v>
      </c>
      <c r="D240" s="38"/>
      <c r="E240" s="42">
        <f t="shared" si="18"/>
        <v>-1.3029816673185951E-2</v>
      </c>
      <c r="F240" s="38">
        <f t="shared" si="19"/>
        <v>269.05463446485265</v>
      </c>
    </row>
    <row r="241" spans="1:10" x14ac:dyDescent="0.35">
      <c r="A241" s="37">
        <v>14579</v>
      </c>
      <c r="B241" s="38">
        <f t="shared" si="17"/>
        <v>3.64</v>
      </c>
      <c r="C241" s="38">
        <v>3.64</v>
      </c>
      <c r="D241" s="38"/>
      <c r="E241" s="42">
        <f t="shared" si="18"/>
        <v>-7.8154281704115418E-3</v>
      </c>
      <c r="F241" s="38">
        <f t="shared" si="19"/>
        <v>266.95185729527623</v>
      </c>
      <c r="J241" s="49"/>
    </row>
    <row r="242" spans="1:10" x14ac:dyDescent="0.35">
      <c r="A242" s="37">
        <v>14610</v>
      </c>
      <c r="B242" s="38">
        <f t="shared" si="17"/>
        <v>3.75</v>
      </c>
      <c r="C242" s="38">
        <v>3.75</v>
      </c>
      <c r="D242" s="38"/>
      <c r="E242" s="42">
        <f t="shared" si="18"/>
        <v>-6.0066574590065241E-3</v>
      </c>
      <c r="F242" s="38">
        <f t="shared" si="19"/>
        <v>265.34836893045792</v>
      </c>
      <c r="J242" s="49"/>
    </row>
    <row r="243" spans="1:10" x14ac:dyDescent="0.35">
      <c r="A243" s="37">
        <v>14641</v>
      </c>
      <c r="B243" s="38">
        <f t="shared" si="17"/>
        <v>4</v>
      </c>
      <c r="C243" s="38">
        <v>4</v>
      </c>
      <c r="D243" s="38"/>
      <c r="E243" s="42">
        <f t="shared" si="18"/>
        <v>-1.7175243592066392E-2</v>
      </c>
      <c r="F243" s="38">
        <f t="shared" si="19"/>
        <v>260.79094605731984</v>
      </c>
      <c r="J243" s="49"/>
    </row>
    <row r="244" spans="1:10" x14ac:dyDescent="0.35">
      <c r="A244" s="37">
        <v>14670</v>
      </c>
      <c r="B244" s="38">
        <f t="shared" si="17"/>
        <v>4.01</v>
      </c>
      <c r="C244" s="38">
        <v>4.01</v>
      </c>
      <c r="D244" s="38"/>
      <c r="E244" s="42">
        <f t="shared" si="18"/>
        <v>2.5217123780826643E-3</v>
      </c>
      <c r="F244" s="38">
        <f t="shared" si="19"/>
        <v>261.44858581408448</v>
      </c>
      <c r="J244" s="49"/>
    </row>
    <row r="245" spans="1:10" x14ac:dyDescent="0.35">
      <c r="A245" s="37">
        <v>14701</v>
      </c>
      <c r="B245" s="38">
        <f t="shared" si="17"/>
        <v>4.05</v>
      </c>
      <c r="C245" s="38">
        <v>4.05</v>
      </c>
      <c r="D245" s="38"/>
      <c r="E245" s="42">
        <f t="shared" si="18"/>
        <v>1.0139273217000394E-4</v>
      </c>
      <c r="F245" s="38">
        <f t="shared" si="19"/>
        <v>261.47509480052219</v>
      </c>
      <c r="J245" s="49"/>
    </row>
    <row r="246" spans="1:10" x14ac:dyDescent="0.35">
      <c r="A246" s="37">
        <v>14731</v>
      </c>
      <c r="B246" s="38">
        <f t="shared" si="17"/>
        <v>4.2699999999999996</v>
      </c>
      <c r="C246" s="38">
        <v>4.2699999999999996</v>
      </c>
      <c r="D246" s="38"/>
      <c r="E246" s="42">
        <f t="shared" si="18"/>
        <v>-1.4260332721402053E-2</v>
      </c>
      <c r="F246" s="38">
        <f t="shared" si="19"/>
        <v>257.74637295030658</v>
      </c>
      <c r="J246" s="49"/>
    </row>
    <row r="247" spans="1:10" x14ac:dyDescent="0.35">
      <c r="A247" s="37">
        <v>14762</v>
      </c>
      <c r="B247" s="38">
        <f t="shared" si="17"/>
        <v>4.33</v>
      </c>
      <c r="C247" s="38">
        <v>4.33</v>
      </c>
      <c r="D247" s="38"/>
      <c r="E247" s="42">
        <f t="shared" si="18"/>
        <v>-1.2375882277697562E-3</v>
      </c>
      <c r="F247" s="38">
        <f t="shared" si="19"/>
        <v>257.42738907339293</v>
      </c>
      <c r="J247" s="49"/>
    </row>
    <row r="248" spans="1:10" x14ac:dyDescent="0.35">
      <c r="A248" s="37">
        <v>14792</v>
      </c>
      <c r="B248" s="38">
        <f t="shared" si="17"/>
        <v>4.0599999999999996</v>
      </c>
      <c r="C248" s="38">
        <v>4.0599999999999996</v>
      </c>
      <c r="D248" s="38"/>
      <c r="E248" s="42">
        <f t="shared" si="18"/>
        <v>2.5469721282116116E-2</v>
      </c>
      <c r="F248" s="38">
        <f t="shared" si="19"/>
        <v>263.98399292347511</v>
      </c>
      <c r="J248" s="49"/>
    </row>
    <row r="249" spans="1:10" x14ac:dyDescent="0.35">
      <c r="A249" s="37">
        <v>14823</v>
      </c>
      <c r="B249" s="38">
        <f t="shared" si="17"/>
        <v>3.89</v>
      </c>
      <c r="C249" s="38">
        <v>3.89</v>
      </c>
      <c r="D249" s="38"/>
      <c r="E249" s="42">
        <f t="shared" si="18"/>
        <v>1.7260504669534032E-2</v>
      </c>
      <c r="F249" s="38">
        <f t="shared" si="19"/>
        <v>268.54048986601299</v>
      </c>
      <c r="J249" s="49"/>
    </row>
    <row r="250" spans="1:10" x14ac:dyDescent="0.35">
      <c r="A250" s="37">
        <v>14854</v>
      </c>
      <c r="B250" s="38">
        <f t="shared" si="17"/>
        <v>3.77</v>
      </c>
      <c r="C250" s="38">
        <v>3.77</v>
      </c>
      <c r="D250" s="38"/>
      <c r="E250" s="42">
        <f t="shared" si="18"/>
        <v>1.3093984373924474E-2</v>
      </c>
      <c r="F250" s="38">
        <f t="shared" si="19"/>
        <v>272.05675484408459</v>
      </c>
      <c r="J250" s="49"/>
    </row>
    <row r="251" spans="1:10" x14ac:dyDescent="0.35">
      <c r="A251" s="37">
        <v>14884</v>
      </c>
      <c r="B251" s="38">
        <f t="shared" si="17"/>
        <v>3.66</v>
      </c>
      <c r="C251" s="38">
        <v>3.66</v>
      </c>
      <c r="D251" s="38"/>
      <c r="E251" s="42">
        <f t="shared" si="18"/>
        <v>1.2220955097019662E-2</v>
      </c>
      <c r="F251" s="38">
        <f t="shared" si="19"/>
        <v>275.38154822887503</v>
      </c>
      <c r="J251" s="49"/>
    </row>
    <row r="252" spans="1:10" x14ac:dyDescent="0.35">
      <c r="A252" s="37">
        <v>14915</v>
      </c>
      <c r="B252" s="38">
        <f t="shared" si="17"/>
        <v>3.62</v>
      </c>
      <c r="C252" s="38">
        <v>3.62</v>
      </c>
      <c r="D252" s="38"/>
      <c r="E252" s="42">
        <f t="shared" si="18"/>
        <v>6.3579392574648654E-3</v>
      </c>
      <c r="F252" s="38">
        <f t="shared" si="19"/>
        <v>277.13240738514082</v>
      </c>
      <c r="J252" s="49"/>
    </row>
    <row r="253" spans="1:10" x14ac:dyDescent="0.35">
      <c r="A253" s="37">
        <v>14945</v>
      </c>
      <c r="B253" s="38">
        <f t="shared" si="17"/>
        <v>3.64</v>
      </c>
      <c r="C253" s="38">
        <v>3.64</v>
      </c>
      <c r="D253" s="38"/>
      <c r="E253" s="42">
        <f t="shared" si="18"/>
        <v>1.3642931019879337E-3</v>
      </c>
      <c r="F253" s="38">
        <f t="shared" si="19"/>
        <v>277.51049721687366</v>
      </c>
      <c r="J253" s="49"/>
    </row>
    <row r="254" spans="1:10" x14ac:dyDescent="0.35">
      <c r="A254" s="37">
        <v>14976</v>
      </c>
      <c r="B254" s="38">
        <f t="shared" si="17"/>
        <v>3.66</v>
      </c>
      <c r="C254" s="38">
        <v>3.66</v>
      </c>
      <c r="D254" s="38"/>
      <c r="E254" s="42">
        <f t="shared" si="18"/>
        <v>1.3825536187236378E-3</v>
      </c>
      <c r="F254" s="38">
        <f t="shared" si="19"/>
        <v>277.89417035903466</v>
      </c>
      <c r="J254" s="49"/>
    </row>
    <row r="255" spans="1:10" x14ac:dyDescent="0.35">
      <c r="A255" s="37">
        <v>15007</v>
      </c>
      <c r="B255" s="38">
        <f t="shared" si="17"/>
        <v>3.62</v>
      </c>
      <c r="C255" s="38">
        <v>3.62</v>
      </c>
      <c r="D255" s="38"/>
      <c r="E255" s="42">
        <f t="shared" si="18"/>
        <v>6.3579392574648654E-3</v>
      </c>
      <c r="F255" s="38">
        <f t="shared" si="19"/>
        <v>279.66100461418097</v>
      </c>
      <c r="J255" s="49"/>
    </row>
    <row r="256" spans="1:10" x14ac:dyDescent="0.35">
      <c r="A256" s="37">
        <v>15035</v>
      </c>
      <c r="B256" s="38">
        <f t="shared" si="17"/>
        <v>3.61</v>
      </c>
      <c r="C256" s="38">
        <v>3.61</v>
      </c>
      <c r="D256" s="38"/>
      <c r="E256" s="42">
        <f t="shared" si="18"/>
        <v>3.8440509127404257E-3</v>
      </c>
      <c r="F256" s="38">
        <f t="shared" si="19"/>
        <v>280.73603575422601</v>
      </c>
      <c r="J256" s="49"/>
    </row>
    <row r="257" spans="1:10" x14ac:dyDescent="0.35">
      <c r="A257" s="37">
        <v>15066</v>
      </c>
      <c r="B257" s="38">
        <f t="shared" si="17"/>
        <v>3.6</v>
      </c>
      <c r="C257" s="38">
        <v>3.6</v>
      </c>
      <c r="D257" s="38"/>
      <c r="E257" s="42">
        <f t="shared" si="18"/>
        <v>3.8361172885497657E-3</v>
      </c>
      <c r="F257" s="38">
        <f t="shared" si="19"/>
        <v>281.81297211450169</v>
      </c>
      <c r="J257" s="49"/>
    </row>
    <row r="258" spans="1:10" x14ac:dyDescent="0.35">
      <c r="A258" s="37">
        <v>15096</v>
      </c>
      <c r="B258" s="38">
        <f t="shared" ref="B258:B321" si="20">C258</f>
        <v>3.53</v>
      </c>
      <c r="C258" s="38">
        <v>3.53</v>
      </c>
      <c r="D258" s="38"/>
      <c r="E258" s="42">
        <f t="shared" si="18"/>
        <v>8.8141279468206789E-3</v>
      </c>
      <c r="F258" s="38">
        <f t="shared" si="19"/>
        <v>284.29690770779268</v>
      </c>
      <c r="J258" s="49"/>
    </row>
    <row r="259" spans="1:10" x14ac:dyDescent="0.35">
      <c r="A259" s="37">
        <v>15127</v>
      </c>
      <c r="B259" s="38">
        <f t="shared" si="20"/>
        <v>3.44</v>
      </c>
      <c r="C259" s="38">
        <v>3.44</v>
      </c>
      <c r="D259" s="38"/>
      <c r="E259" s="42">
        <f t="shared" ref="E259:E322" si="21">B258/1200+((B258/B259)*(1-(1+B259/200)^(-2*(10-(1/12))))+(1+B259/200)^(-2*(10-(1/12)))-1)</f>
        <v>1.0449621651059273E-2</v>
      </c>
      <c r="F259" s="38">
        <f t="shared" ref="F259:F322" si="22">F258*(1+E259)</f>
        <v>287.2677028299052</v>
      </c>
      <c r="J259" s="49"/>
    </row>
    <row r="260" spans="1:10" x14ac:dyDescent="0.35">
      <c r="A260" s="37">
        <v>15157</v>
      </c>
      <c r="B260" s="38">
        <f t="shared" si="20"/>
        <v>3.41</v>
      </c>
      <c r="C260" s="38">
        <v>3.41</v>
      </c>
      <c r="D260" s="38"/>
      <c r="E260" s="42">
        <f t="shared" si="21"/>
        <v>5.3729610104738916E-3</v>
      </c>
      <c r="F260" s="38">
        <f t="shared" si="22"/>
        <v>288.81118099677866</v>
      </c>
      <c r="J260" s="49"/>
    </row>
    <row r="261" spans="1:10" x14ac:dyDescent="0.35">
      <c r="A261" s="37">
        <v>15188</v>
      </c>
      <c r="B261" s="38">
        <f t="shared" si="20"/>
        <v>3.38</v>
      </c>
      <c r="C261" s="38">
        <v>3.38</v>
      </c>
      <c r="D261" s="38"/>
      <c r="E261" s="42">
        <f t="shared" si="21"/>
        <v>5.3516113085343786E-3</v>
      </c>
      <c r="F261" s="38">
        <f t="shared" si="22"/>
        <v>290.35678617903216</v>
      </c>
      <c r="J261" s="49"/>
    </row>
    <row r="262" spans="1:10" x14ac:dyDescent="0.35">
      <c r="A262" s="37">
        <v>15219</v>
      </c>
      <c r="B262" s="38">
        <f t="shared" si="20"/>
        <v>3.25</v>
      </c>
      <c r="C262" s="38">
        <v>3.25</v>
      </c>
      <c r="D262" s="38"/>
      <c r="E262" s="42">
        <f t="shared" si="21"/>
        <v>1.3762021291358039E-2</v>
      </c>
      <c r="F262" s="38">
        <f t="shared" si="22"/>
        <v>294.35268245251831</v>
      </c>
      <c r="J262" s="49"/>
    </row>
    <row r="263" spans="1:10" x14ac:dyDescent="0.35">
      <c r="A263" s="37">
        <v>15249</v>
      </c>
      <c r="B263" s="38">
        <f t="shared" si="20"/>
        <v>3.21</v>
      </c>
      <c r="C263" s="38">
        <v>3.21</v>
      </c>
      <c r="D263" s="38"/>
      <c r="E263" s="42">
        <f t="shared" si="21"/>
        <v>6.082699245573385E-3</v>
      </c>
      <c r="F263" s="38">
        <f t="shared" si="22"/>
        <v>296.14314129200471</v>
      </c>
      <c r="J263" s="49"/>
    </row>
    <row r="264" spans="1:10" x14ac:dyDescent="0.35">
      <c r="A264" s="37">
        <v>15280</v>
      </c>
      <c r="B264" s="38">
        <f t="shared" si="20"/>
        <v>3.21</v>
      </c>
      <c r="C264" s="38">
        <v>3.21</v>
      </c>
      <c r="D264" s="38"/>
      <c r="E264" s="42">
        <f t="shared" si="21"/>
        <v>2.6749999999999999E-3</v>
      </c>
      <c r="F264" s="38">
        <f t="shared" si="22"/>
        <v>296.9353241949608</v>
      </c>
      <c r="J264" s="49"/>
    </row>
    <row r="265" spans="1:10" x14ac:dyDescent="0.35">
      <c r="A265" s="37">
        <v>15310</v>
      </c>
      <c r="B265" s="38">
        <f t="shared" si="20"/>
        <v>3.21</v>
      </c>
      <c r="C265" s="38">
        <v>3.21</v>
      </c>
      <c r="D265" s="38"/>
      <c r="E265" s="42">
        <f t="shared" si="21"/>
        <v>2.6749999999999999E-3</v>
      </c>
      <c r="F265" s="38">
        <f t="shared" si="22"/>
        <v>297.7296261871823</v>
      </c>
      <c r="J265" s="49"/>
    </row>
    <row r="266" spans="1:10" x14ac:dyDescent="0.35">
      <c r="A266" s="37">
        <v>15341</v>
      </c>
      <c r="B266" s="38">
        <f t="shared" si="20"/>
        <v>3.22</v>
      </c>
      <c r="C266" s="38">
        <v>3.22</v>
      </c>
      <c r="D266" s="38"/>
      <c r="E266" s="42">
        <f t="shared" si="21"/>
        <v>1.831819232092097E-3</v>
      </c>
      <c r="F266" s="38">
        <f t="shared" si="22"/>
        <v>298.27501304239559</v>
      </c>
      <c r="J266" s="49"/>
    </row>
    <row r="267" spans="1:10" x14ac:dyDescent="0.35">
      <c r="A267" s="37">
        <v>15372</v>
      </c>
      <c r="B267" s="38">
        <f t="shared" si="20"/>
        <v>3.23</v>
      </c>
      <c r="C267" s="38">
        <v>3.23</v>
      </c>
      <c r="D267" s="38"/>
      <c r="E267" s="42">
        <f t="shared" si="21"/>
        <v>1.8405629890369717E-3</v>
      </c>
      <c r="F267" s="38">
        <f t="shared" si="22"/>
        <v>298.82400699195597</v>
      </c>
      <c r="J267" s="49"/>
    </row>
    <row r="268" spans="1:10" x14ac:dyDescent="0.35">
      <c r="A268" s="37">
        <v>15400</v>
      </c>
      <c r="B268" s="38">
        <f t="shared" si="20"/>
        <v>3.23</v>
      </c>
      <c r="C268" s="38">
        <v>3.23</v>
      </c>
      <c r="D268" s="38"/>
      <c r="E268" s="42">
        <f t="shared" si="21"/>
        <v>2.6916666666666669E-3</v>
      </c>
      <c r="F268" s="38">
        <f t="shared" si="22"/>
        <v>299.62834161077603</v>
      </c>
      <c r="J268" s="49"/>
    </row>
    <row r="269" spans="1:10" x14ac:dyDescent="0.35">
      <c r="A269" s="37">
        <v>15431</v>
      </c>
      <c r="B269" s="38">
        <f t="shared" si="20"/>
        <v>3.23</v>
      </c>
      <c r="C269" s="38">
        <v>3.23</v>
      </c>
      <c r="D269" s="38"/>
      <c r="E269" s="42">
        <f t="shared" si="21"/>
        <v>2.6916666666666669E-3</v>
      </c>
      <c r="F269" s="38">
        <f t="shared" si="22"/>
        <v>300.43484123027838</v>
      </c>
      <c r="J269" s="49"/>
    </row>
    <row r="270" spans="1:10" x14ac:dyDescent="0.35">
      <c r="A270" s="37">
        <v>15461</v>
      </c>
      <c r="B270" s="38">
        <f t="shared" si="20"/>
        <v>3.23</v>
      </c>
      <c r="C270" s="38">
        <v>3.23</v>
      </c>
      <c r="D270" s="38"/>
      <c r="E270" s="42">
        <f t="shared" si="21"/>
        <v>2.6916666666666669E-3</v>
      </c>
      <c r="F270" s="38">
        <f t="shared" si="22"/>
        <v>301.24351167792327</v>
      </c>
      <c r="J270" s="49"/>
    </row>
    <row r="271" spans="1:10" x14ac:dyDescent="0.35">
      <c r="A271" s="37">
        <v>15492</v>
      </c>
      <c r="B271" s="38">
        <f t="shared" si="20"/>
        <v>3.23</v>
      </c>
      <c r="C271" s="38">
        <v>3.23</v>
      </c>
      <c r="D271" s="38"/>
      <c r="E271" s="42">
        <f t="shared" si="21"/>
        <v>2.6916666666666669E-3</v>
      </c>
      <c r="F271" s="38">
        <f t="shared" si="22"/>
        <v>302.05435879685638</v>
      </c>
      <c r="J271" s="49"/>
    </row>
    <row r="272" spans="1:10" x14ac:dyDescent="0.35">
      <c r="A272" s="37">
        <v>15522</v>
      </c>
      <c r="B272" s="38">
        <f t="shared" si="20"/>
        <v>3.23</v>
      </c>
      <c r="C272" s="38">
        <v>3.23</v>
      </c>
      <c r="D272" s="38"/>
      <c r="E272" s="42">
        <f t="shared" si="21"/>
        <v>2.6916666666666669E-3</v>
      </c>
      <c r="F272" s="38">
        <f t="shared" si="22"/>
        <v>302.86738844595129</v>
      </c>
      <c r="J272" s="49"/>
    </row>
    <row r="273" spans="1:10" x14ac:dyDescent="0.35">
      <c r="A273" s="37">
        <v>15553</v>
      </c>
      <c r="B273" s="38">
        <f t="shared" si="20"/>
        <v>3.24</v>
      </c>
      <c r="C273" s="38">
        <v>3.24</v>
      </c>
      <c r="D273" s="38"/>
      <c r="E273" s="42">
        <f t="shared" si="21"/>
        <v>1.8493064596785316E-3</v>
      </c>
      <c r="F273" s="38">
        <f t="shared" si="22"/>
        <v>303.42748306383032</v>
      </c>
      <c r="J273" s="49"/>
    </row>
    <row r="274" spans="1:10" x14ac:dyDescent="0.35">
      <c r="A274" s="37">
        <v>15584</v>
      </c>
      <c r="B274" s="38">
        <f t="shared" si="20"/>
        <v>3.23</v>
      </c>
      <c r="C274" s="38">
        <v>3.23</v>
      </c>
      <c r="D274" s="38"/>
      <c r="E274" s="42">
        <f t="shared" si="21"/>
        <v>3.542770344296362E-3</v>
      </c>
      <c r="F274" s="38">
        <f t="shared" si="22"/>
        <v>304.50245695247332</v>
      </c>
      <c r="J274" s="49"/>
    </row>
    <row r="275" spans="1:10" x14ac:dyDescent="0.35">
      <c r="A275" s="37">
        <v>15614</v>
      </c>
      <c r="B275" s="38">
        <f t="shared" si="20"/>
        <v>3.24</v>
      </c>
      <c r="C275" s="38">
        <v>3.24</v>
      </c>
      <c r="D275" s="38"/>
      <c r="E275" s="42">
        <f t="shared" si="21"/>
        <v>1.8493064596785316E-3</v>
      </c>
      <c r="F275" s="38">
        <f t="shared" si="22"/>
        <v>305.06557531310352</v>
      </c>
      <c r="J275" s="49"/>
    </row>
    <row r="276" spans="1:10" x14ac:dyDescent="0.35">
      <c r="A276" s="37">
        <v>15645</v>
      </c>
      <c r="B276" s="38">
        <f t="shared" si="20"/>
        <v>3.23</v>
      </c>
      <c r="C276" s="38">
        <v>3.23</v>
      </c>
      <c r="D276" s="38"/>
      <c r="E276" s="42">
        <f t="shared" si="21"/>
        <v>3.542770344296362E-3</v>
      </c>
      <c r="F276" s="38">
        <f t="shared" si="22"/>
        <v>306.14635258638845</v>
      </c>
      <c r="J276" s="49"/>
    </row>
    <row r="277" spans="1:10" x14ac:dyDescent="0.35">
      <c r="A277" s="37">
        <v>15675</v>
      </c>
      <c r="B277" s="38">
        <f t="shared" si="20"/>
        <v>3.23</v>
      </c>
      <c r="C277" s="38">
        <v>3.23</v>
      </c>
      <c r="D277" s="38"/>
      <c r="E277" s="42">
        <f t="shared" si="21"/>
        <v>2.6916666666666669E-3</v>
      </c>
      <c r="F277" s="38">
        <f t="shared" si="22"/>
        <v>306.97039651876685</v>
      </c>
      <c r="J277" s="49"/>
    </row>
    <row r="278" spans="1:10" x14ac:dyDescent="0.35">
      <c r="A278" s="37">
        <v>15706</v>
      </c>
      <c r="B278" s="38">
        <f t="shared" si="20"/>
        <v>3.24</v>
      </c>
      <c r="C278" s="38">
        <v>3.24</v>
      </c>
      <c r="D278" s="38"/>
      <c r="E278" s="42">
        <f t="shared" si="21"/>
        <v>1.8493064596785316E-3</v>
      </c>
      <c r="F278" s="38">
        <f t="shared" si="22"/>
        <v>307.53807885597905</v>
      </c>
      <c r="J278" s="49"/>
    </row>
    <row r="279" spans="1:10" x14ac:dyDescent="0.35">
      <c r="A279" s="37">
        <v>15737</v>
      </c>
      <c r="B279" s="38">
        <f t="shared" si="20"/>
        <v>3.24</v>
      </c>
      <c r="C279" s="38">
        <v>3.24</v>
      </c>
      <c r="D279" s="38"/>
      <c r="E279" s="42">
        <f t="shared" si="21"/>
        <v>2.7000000000000001E-3</v>
      </c>
      <c r="F279" s="38">
        <f t="shared" si="22"/>
        <v>308.3684316688902</v>
      </c>
      <c r="J279" s="49"/>
    </row>
    <row r="280" spans="1:10" x14ac:dyDescent="0.35">
      <c r="A280" s="37">
        <v>15765</v>
      </c>
      <c r="B280" s="38">
        <f t="shared" si="20"/>
        <v>3.25</v>
      </c>
      <c r="C280" s="38">
        <v>3.25</v>
      </c>
      <c r="D280" s="38"/>
      <c r="E280" s="42">
        <f t="shared" si="21"/>
        <v>1.8580496442544758E-3</v>
      </c>
      <c r="F280" s="38">
        <f t="shared" si="22"/>
        <v>308.94139552365186</v>
      </c>
      <c r="J280" s="49"/>
    </row>
    <row r="281" spans="1:10" x14ac:dyDescent="0.35">
      <c r="A281" s="37">
        <v>15796</v>
      </c>
      <c r="B281" s="38">
        <f t="shared" si="20"/>
        <v>3.25</v>
      </c>
      <c r="C281" s="38">
        <v>3.25</v>
      </c>
      <c r="D281" s="38"/>
      <c r="E281" s="42">
        <f t="shared" si="21"/>
        <v>2.7083333333333334E-3</v>
      </c>
      <c r="F281" s="38">
        <f t="shared" si="22"/>
        <v>309.77811180319509</v>
      </c>
      <c r="J281" s="49"/>
    </row>
    <row r="282" spans="1:10" x14ac:dyDescent="0.35">
      <c r="A282" s="37">
        <v>15826</v>
      </c>
      <c r="B282" s="38">
        <f t="shared" si="20"/>
        <v>3.26</v>
      </c>
      <c r="C282" s="38">
        <v>3.26</v>
      </c>
      <c r="D282" s="38"/>
      <c r="E282" s="42">
        <f t="shared" si="21"/>
        <v>1.866792543001837E-3</v>
      </c>
      <c r="F282" s="38">
        <f t="shared" si="22"/>
        <v>310.35640327229447</v>
      </c>
      <c r="J282" s="49"/>
    </row>
    <row r="283" spans="1:10" x14ac:dyDescent="0.35">
      <c r="A283" s="37">
        <v>15857</v>
      </c>
      <c r="B283" s="38">
        <f t="shared" si="20"/>
        <v>3.26</v>
      </c>
      <c r="C283" s="38">
        <v>3.26</v>
      </c>
      <c r="D283" s="38"/>
      <c r="E283" s="42">
        <f t="shared" si="21"/>
        <v>2.7166666666666663E-3</v>
      </c>
      <c r="F283" s="38">
        <f t="shared" si="22"/>
        <v>311.1995381678509</v>
      </c>
      <c r="J283" s="49"/>
    </row>
    <row r="284" spans="1:10" x14ac:dyDescent="0.35">
      <c r="A284" s="37">
        <v>15887</v>
      </c>
      <c r="B284" s="38">
        <f t="shared" si="20"/>
        <v>3.28</v>
      </c>
      <c r="C284" s="38">
        <v>3.28</v>
      </c>
      <c r="D284" s="38"/>
      <c r="E284" s="42">
        <f t="shared" si="21"/>
        <v>1.0352216345838818E-3</v>
      </c>
      <c r="F284" s="38">
        <f t="shared" si="22"/>
        <v>311.5216986624348</v>
      </c>
      <c r="J284" s="49"/>
    </row>
    <row r="285" spans="1:10" x14ac:dyDescent="0.35">
      <c r="A285" s="37">
        <v>15918</v>
      </c>
      <c r="B285" s="38">
        <f t="shared" si="20"/>
        <v>3.29</v>
      </c>
      <c r="C285" s="38">
        <v>3.29</v>
      </c>
      <c r="D285" s="38"/>
      <c r="E285" s="42">
        <f t="shared" si="21"/>
        <v>1.8930195266411943E-3</v>
      </c>
      <c r="F285" s="38">
        <f t="shared" si="22"/>
        <v>312.1114153209752</v>
      </c>
      <c r="J285" s="49"/>
    </row>
    <row r="286" spans="1:10" x14ac:dyDescent="0.35">
      <c r="A286" s="37">
        <v>15949</v>
      </c>
      <c r="B286" s="38">
        <f t="shared" si="20"/>
        <v>3.29</v>
      </c>
      <c r="C286" s="38">
        <v>3.29</v>
      </c>
      <c r="D286" s="38"/>
      <c r="E286" s="42">
        <f t="shared" si="21"/>
        <v>2.7416666666666666E-3</v>
      </c>
      <c r="F286" s="38">
        <f t="shared" si="22"/>
        <v>312.96712078464685</v>
      </c>
      <c r="J286" s="49"/>
    </row>
    <row r="287" spans="1:10" x14ac:dyDescent="0.35">
      <c r="A287" s="37">
        <v>15979</v>
      </c>
      <c r="B287" s="38">
        <f t="shared" si="20"/>
        <v>3.29</v>
      </c>
      <c r="C287" s="38">
        <v>3.29</v>
      </c>
      <c r="D287" s="38"/>
      <c r="E287" s="42">
        <f t="shared" si="21"/>
        <v>2.7416666666666666E-3</v>
      </c>
      <c r="F287" s="38">
        <f t="shared" si="22"/>
        <v>313.82517230746475</v>
      </c>
      <c r="J287" s="49"/>
    </row>
    <row r="288" spans="1:10" x14ac:dyDescent="0.35">
      <c r="A288" s="37">
        <v>16010</v>
      </c>
      <c r="B288" s="38">
        <f t="shared" si="20"/>
        <v>3.29</v>
      </c>
      <c r="C288" s="38">
        <v>3.29</v>
      </c>
      <c r="D288" s="38"/>
      <c r="E288" s="42">
        <f t="shared" si="21"/>
        <v>2.7416666666666666E-3</v>
      </c>
      <c r="F288" s="38">
        <f t="shared" si="22"/>
        <v>314.68557632154102</v>
      </c>
      <c r="J288" s="49"/>
    </row>
    <row r="289" spans="1:10" x14ac:dyDescent="0.35">
      <c r="A289" s="37">
        <v>16040</v>
      </c>
      <c r="B289" s="38">
        <f t="shared" si="20"/>
        <v>3.3</v>
      </c>
      <c r="C289" s="38">
        <v>3.3</v>
      </c>
      <c r="D289" s="38"/>
      <c r="E289" s="42">
        <f t="shared" si="21"/>
        <v>1.9017612844418851E-3</v>
      </c>
      <c r="F289" s="38">
        <f t="shared" si="22"/>
        <v>315.2840331673616</v>
      </c>
      <c r="J289" s="49"/>
    </row>
    <row r="290" spans="1:10" x14ac:dyDescent="0.35">
      <c r="A290" s="37">
        <v>16071</v>
      </c>
      <c r="B290" s="38">
        <f t="shared" si="20"/>
        <v>3.29</v>
      </c>
      <c r="C290" s="38">
        <v>3.29</v>
      </c>
      <c r="D290" s="38"/>
      <c r="E290" s="42">
        <f t="shared" si="21"/>
        <v>3.5903138066919167E-3</v>
      </c>
      <c r="F290" s="38">
        <f t="shared" si="22"/>
        <v>316.41600178467189</v>
      </c>
      <c r="J290" s="49"/>
    </row>
    <row r="291" spans="1:10" x14ac:dyDescent="0.35">
      <c r="A291" s="37">
        <v>16102</v>
      </c>
      <c r="B291" s="38">
        <f t="shared" si="20"/>
        <v>3.28</v>
      </c>
      <c r="C291" s="38">
        <v>3.28</v>
      </c>
      <c r="D291" s="38"/>
      <c r="E291" s="42">
        <f t="shared" si="21"/>
        <v>3.5823891827080588E-3</v>
      </c>
      <c r="F291" s="38">
        <f t="shared" si="22"/>
        <v>317.54952704670103</v>
      </c>
      <c r="J291" s="49"/>
    </row>
    <row r="292" spans="1:10" x14ac:dyDescent="0.35">
      <c r="A292" s="37">
        <v>16131</v>
      </c>
      <c r="B292" s="38">
        <f t="shared" si="20"/>
        <v>3.27</v>
      </c>
      <c r="C292" s="38">
        <v>3.27</v>
      </c>
      <c r="D292" s="38"/>
      <c r="E292" s="42">
        <f t="shared" si="21"/>
        <v>3.5744648438423522E-3</v>
      </c>
      <c r="F292" s="38">
        <f t="shared" si="22"/>
        <v>318.6845966673082</v>
      </c>
      <c r="J292" s="49"/>
    </row>
    <row r="293" spans="1:10" x14ac:dyDescent="0.35">
      <c r="A293" s="37">
        <v>16162</v>
      </c>
      <c r="B293" s="38">
        <f t="shared" si="20"/>
        <v>3.27</v>
      </c>
      <c r="C293" s="38">
        <v>3.27</v>
      </c>
      <c r="D293" s="38"/>
      <c r="E293" s="42">
        <f t="shared" si="21"/>
        <v>2.725E-3</v>
      </c>
      <c r="F293" s="38">
        <f t="shared" si="22"/>
        <v>319.55301219322666</v>
      </c>
      <c r="J293" s="49"/>
    </row>
    <row r="294" spans="1:10" x14ac:dyDescent="0.35">
      <c r="A294" s="37">
        <v>16192</v>
      </c>
      <c r="B294" s="38">
        <f t="shared" si="20"/>
        <v>3.29</v>
      </c>
      <c r="C294" s="38">
        <v>3.29</v>
      </c>
      <c r="D294" s="38"/>
      <c r="E294" s="42">
        <f t="shared" si="21"/>
        <v>1.0443723866158331E-3</v>
      </c>
      <c r="F294" s="38">
        <f t="shared" si="22"/>
        <v>319.88674453522117</v>
      </c>
      <c r="J294" s="49"/>
    </row>
    <row r="295" spans="1:10" x14ac:dyDescent="0.35">
      <c r="A295" s="37">
        <v>16223</v>
      </c>
      <c r="B295" s="38">
        <f t="shared" si="20"/>
        <v>3.3</v>
      </c>
      <c r="C295" s="38">
        <v>3.3</v>
      </c>
      <c r="D295" s="38"/>
      <c r="E295" s="42">
        <f t="shared" si="21"/>
        <v>1.9017612844418851E-3</v>
      </c>
      <c r="F295" s="38">
        <f t="shared" si="22"/>
        <v>320.4950927613844</v>
      </c>
      <c r="J295" s="49"/>
    </row>
    <row r="296" spans="1:10" x14ac:dyDescent="0.35">
      <c r="A296" s="37">
        <v>16253</v>
      </c>
      <c r="B296" s="38">
        <f t="shared" si="20"/>
        <v>3.3</v>
      </c>
      <c r="C296" s="38">
        <v>3.3</v>
      </c>
      <c r="D296" s="38"/>
      <c r="E296" s="42">
        <f t="shared" si="21"/>
        <v>2.7499999999999998E-3</v>
      </c>
      <c r="F296" s="38">
        <f t="shared" si="22"/>
        <v>321.37645426647822</v>
      </c>
      <c r="J296" s="49"/>
    </row>
    <row r="297" spans="1:10" x14ac:dyDescent="0.35">
      <c r="A297" s="37">
        <v>16284</v>
      </c>
      <c r="B297" s="38">
        <f t="shared" si="20"/>
        <v>3.3</v>
      </c>
      <c r="C297" s="38">
        <v>3.3</v>
      </c>
      <c r="D297" s="38"/>
      <c r="E297" s="42">
        <f t="shared" si="21"/>
        <v>2.7499999999999998E-3</v>
      </c>
      <c r="F297" s="38">
        <f t="shared" si="22"/>
        <v>322.26023951571102</v>
      </c>
      <c r="J297" s="49"/>
    </row>
    <row r="298" spans="1:10" x14ac:dyDescent="0.35">
      <c r="A298" s="37">
        <v>16315</v>
      </c>
      <c r="B298" s="38">
        <f t="shared" si="20"/>
        <v>3.28</v>
      </c>
      <c r="C298" s="38">
        <v>3.28</v>
      </c>
      <c r="D298" s="38"/>
      <c r="E298" s="42">
        <f t="shared" si="21"/>
        <v>4.4314450320827843E-3</v>
      </c>
      <c r="F298" s="38">
        <f t="shared" si="22"/>
        <v>323.68831805315074</v>
      </c>
      <c r="J298" s="49"/>
    </row>
    <row r="299" spans="1:10" x14ac:dyDescent="0.35">
      <c r="A299" s="37">
        <v>16345</v>
      </c>
      <c r="B299" s="38">
        <f t="shared" si="20"/>
        <v>3.28</v>
      </c>
      <c r="C299" s="38">
        <v>3.28</v>
      </c>
      <c r="D299" s="38"/>
      <c r="E299" s="42">
        <f t="shared" si="21"/>
        <v>2.7333333333333333E-3</v>
      </c>
      <c r="F299" s="38">
        <f t="shared" si="22"/>
        <v>324.57306612249602</v>
      </c>
      <c r="J299" s="49"/>
    </row>
    <row r="300" spans="1:10" x14ac:dyDescent="0.35">
      <c r="A300" s="37">
        <v>16376</v>
      </c>
      <c r="B300" s="38">
        <f t="shared" si="20"/>
        <v>3.27</v>
      </c>
      <c r="C300" s="38">
        <v>3.27</v>
      </c>
      <c r="D300" s="38"/>
      <c r="E300" s="42">
        <f t="shared" si="21"/>
        <v>3.5744648438423522E-3</v>
      </c>
      <c r="F300" s="38">
        <f t="shared" si="22"/>
        <v>325.73324113660897</v>
      </c>
      <c r="J300" s="49"/>
    </row>
    <row r="301" spans="1:10" x14ac:dyDescent="0.35">
      <c r="A301" s="37">
        <v>16406</v>
      </c>
      <c r="B301" s="38">
        <f t="shared" si="20"/>
        <v>3.26</v>
      </c>
      <c r="C301" s="38">
        <v>3.26</v>
      </c>
      <c r="D301" s="38"/>
      <c r="E301" s="42">
        <f t="shared" si="21"/>
        <v>3.5665407903314964E-3</v>
      </c>
      <c r="F301" s="38">
        <f t="shared" si="22"/>
        <v>326.89498202788963</v>
      </c>
      <c r="J301" s="49"/>
    </row>
    <row r="302" spans="1:10" x14ac:dyDescent="0.35">
      <c r="A302" s="37">
        <v>16437</v>
      </c>
      <c r="B302" s="38">
        <f t="shared" si="20"/>
        <v>3.24</v>
      </c>
      <c r="C302" s="38">
        <v>3.24</v>
      </c>
      <c r="D302" s="38"/>
      <c r="E302" s="42">
        <f t="shared" si="21"/>
        <v>4.4013870806427144E-3</v>
      </c>
      <c r="F302" s="38">
        <f t="shared" si="22"/>
        <v>328.33377337851414</v>
      </c>
      <c r="J302" s="49"/>
    </row>
    <row r="303" spans="1:10" x14ac:dyDescent="0.35">
      <c r="A303" s="37">
        <v>16468</v>
      </c>
      <c r="B303" s="38">
        <f t="shared" si="20"/>
        <v>3.23</v>
      </c>
      <c r="C303" s="38">
        <v>3.23</v>
      </c>
      <c r="D303" s="38"/>
      <c r="E303" s="42">
        <f t="shared" si="21"/>
        <v>3.542770344296362E-3</v>
      </c>
      <c r="F303" s="38">
        <f t="shared" si="22"/>
        <v>329.49698453387043</v>
      </c>
      <c r="J303" s="49"/>
    </row>
    <row r="304" spans="1:10" x14ac:dyDescent="0.35">
      <c r="A304" s="37">
        <v>16496</v>
      </c>
      <c r="B304" s="38">
        <f t="shared" si="20"/>
        <v>3.09</v>
      </c>
      <c r="C304" s="38">
        <v>3.09</v>
      </c>
      <c r="D304" s="38"/>
      <c r="E304" s="42">
        <f t="shared" si="21"/>
        <v>1.4571260782709003E-2</v>
      </c>
      <c r="F304" s="38">
        <f t="shared" si="22"/>
        <v>334.29817102262973</v>
      </c>
      <c r="J304" s="49"/>
    </row>
    <row r="305" spans="1:10" x14ac:dyDescent="0.35">
      <c r="A305" s="37">
        <v>16527</v>
      </c>
      <c r="B305" s="38">
        <f t="shared" si="20"/>
        <v>3.02</v>
      </c>
      <c r="C305" s="38">
        <v>3.02</v>
      </c>
      <c r="D305" s="38"/>
      <c r="E305" s="42">
        <f t="shared" si="21"/>
        <v>8.535148119440901E-3</v>
      </c>
      <c r="F305" s="38">
        <f t="shared" si="22"/>
        <v>337.15145542836603</v>
      </c>
      <c r="J305" s="49"/>
    </row>
    <row r="306" spans="1:10" x14ac:dyDescent="0.35">
      <c r="A306" s="37">
        <v>16557</v>
      </c>
      <c r="B306" s="38">
        <f t="shared" si="20"/>
        <v>3.02</v>
      </c>
      <c r="C306" s="38">
        <v>3.02</v>
      </c>
      <c r="D306" s="38"/>
      <c r="E306" s="42">
        <f t="shared" si="21"/>
        <v>2.5166666666666666E-3</v>
      </c>
      <c r="F306" s="38">
        <f t="shared" si="22"/>
        <v>337.9999532578608</v>
      </c>
      <c r="J306" s="49"/>
    </row>
    <row r="307" spans="1:10" x14ac:dyDescent="0.35">
      <c r="A307" s="37">
        <v>16588</v>
      </c>
      <c r="B307" s="38">
        <f t="shared" si="20"/>
        <v>3.02</v>
      </c>
      <c r="C307" s="38">
        <v>3.02</v>
      </c>
      <c r="D307" s="38"/>
      <c r="E307" s="42">
        <f t="shared" si="21"/>
        <v>2.5166666666666666E-3</v>
      </c>
      <c r="F307" s="38">
        <f t="shared" si="22"/>
        <v>338.85058647355976</v>
      </c>
      <c r="J307" s="49"/>
    </row>
    <row r="308" spans="1:10" x14ac:dyDescent="0.35">
      <c r="A308" s="37">
        <v>16618</v>
      </c>
      <c r="B308" s="38">
        <f t="shared" si="20"/>
        <v>3.02</v>
      </c>
      <c r="C308" s="38">
        <v>3.02</v>
      </c>
      <c r="D308" s="38"/>
      <c r="E308" s="42">
        <f t="shared" si="21"/>
        <v>2.5166666666666666E-3</v>
      </c>
      <c r="F308" s="38">
        <f t="shared" si="22"/>
        <v>339.70336044951824</v>
      </c>
      <c r="J308" s="49"/>
    </row>
    <row r="309" spans="1:10" x14ac:dyDescent="0.35">
      <c r="A309" s="37">
        <v>16649</v>
      </c>
      <c r="B309" s="38">
        <f t="shared" si="20"/>
        <v>3.02</v>
      </c>
      <c r="C309" s="38">
        <v>3.02</v>
      </c>
      <c r="D309" s="38"/>
      <c r="E309" s="42">
        <f t="shared" si="21"/>
        <v>2.5166666666666666E-3</v>
      </c>
      <c r="F309" s="38">
        <f t="shared" si="22"/>
        <v>340.55828057331621</v>
      </c>
      <c r="J309" s="49"/>
    </row>
    <row r="310" spans="1:10" x14ac:dyDescent="0.35">
      <c r="A310" s="37">
        <v>16680</v>
      </c>
      <c r="B310" s="38">
        <f t="shared" si="20"/>
        <v>3.02</v>
      </c>
      <c r="C310" s="38">
        <v>3.02</v>
      </c>
      <c r="D310" s="38"/>
      <c r="E310" s="42">
        <f t="shared" si="21"/>
        <v>2.5166666666666666E-3</v>
      </c>
      <c r="F310" s="38">
        <f t="shared" si="22"/>
        <v>341.41535224609243</v>
      </c>
      <c r="J310" s="49"/>
    </row>
    <row r="311" spans="1:10" x14ac:dyDescent="0.35">
      <c r="A311" s="37">
        <v>16710</v>
      </c>
      <c r="B311" s="38">
        <f t="shared" si="20"/>
        <v>3.02</v>
      </c>
      <c r="C311" s="38">
        <v>3.02</v>
      </c>
      <c r="D311" s="38"/>
      <c r="E311" s="42">
        <f t="shared" si="21"/>
        <v>2.5166666666666666E-3</v>
      </c>
      <c r="F311" s="38">
        <f t="shared" si="22"/>
        <v>342.27458088257845</v>
      </c>
      <c r="J311" s="49"/>
    </row>
    <row r="312" spans="1:10" x14ac:dyDescent="0.35">
      <c r="A312" s="37">
        <v>16741</v>
      </c>
      <c r="B312" s="38">
        <f t="shared" si="20"/>
        <v>3.01</v>
      </c>
      <c r="C312" s="38">
        <v>3.01</v>
      </c>
      <c r="D312" s="38"/>
      <c r="E312" s="42">
        <f t="shared" si="21"/>
        <v>3.3685328892242845E-3</v>
      </c>
      <c r="F312" s="38">
        <f t="shared" si="22"/>
        <v>343.4275440654269</v>
      </c>
      <c r="J312" s="49"/>
    </row>
    <row r="313" spans="1:10" x14ac:dyDescent="0.35">
      <c r="A313" s="37">
        <v>16771</v>
      </c>
      <c r="B313" s="38">
        <f t="shared" si="20"/>
        <v>3.01</v>
      </c>
      <c r="C313" s="38">
        <v>3.01</v>
      </c>
      <c r="D313" s="38"/>
      <c r="E313" s="42">
        <f t="shared" si="21"/>
        <v>2.5083333333333333E-3</v>
      </c>
      <c r="F313" s="38">
        <f t="shared" si="22"/>
        <v>344.28897482179099</v>
      </c>
      <c r="J313" s="49"/>
    </row>
    <row r="314" spans="1:10" x14ac:dyDescent="0.35">
      <c r="A314" s="37">
        <v>16802</v>
      </c>
      <c r="B314" s="38">
        <f t="shared" si="20"/>
        <v>3.01</v>
      </c>
      <c r="C314" s="38">
        <v>3.01</v>
      </c>
      <c r="D314" s="38"/>
      <c r="E314" s="42">
        <f t="shared" si="21"/>
        <v>2.5083333333333333E-3</v>
      </c>
      <c r="F314" s="38">
        <f t="shared" si="22"/>
        <v>345.15256633363566</v>
      </c>
      <c r="J314" s="49"/>
    </row>
    <row r="315" spans="1:10" x14ac:dyDescent="0.35">
      <c r="A315" s="37">
        <v>16833</v>
      </c>
      <c r="B315" s="38">
        <f t="shared" si="20"/>
        <v>3.02</v>
      </c>
      <c r="C315" s="38">
        <v>3.02</v>
      </c>
      <c r="D315" s="38"/>
      <c r="E315" s="42">
        <f t="shared" si="21"/>
        <v>1.6568836019845699E-3</v>
      </c>
      <c r="F315" s="38">
        <f t="shared" si="22"/>
        <v>345.72444396097677</v>
      </c>
      <c r="J315" s="49"/>
    </row>
    <row r="316" spans="1:10" x14ac:dyDescent="0.35">
      <c r="A316" s="37">
        <v>16861</v>
      </c>
      <c r="B316" s="38">
        <f t="shared" si="20"/>
        <v>3.01</v>
      </c>
      <c r="C316" s="38">
        <v>3.01</v>
      </c>
      <c r="D316" s="38"/>
      <c r="E316" s="42">
        <f t="shared" si="21"/>
        <v>3.3685328892242845E-3</v>
      </c>
      <c r="F316" s="38">
        <f t="shared" si="22"/>
        <v>346.88902812106812</v>
      </c>
      <c r="J316" s="49"/>
    </row>
    <row r="317" spans="1:10" x14ac:dyDescent="0.35">
      <c r="A317" s="37">
        <v>16892</v>
      </c>
      <c r="B317" s="38">
        <f t="shared" si="20"/>
        <v>3.01</v>
      </c>
      <c r="C317" s="38">
        <v>3.01</v>
      </c>
      <c r="D317" s="38"/>
      <c r="E317" s="42">
        <f t="shared" si="21"/>
        <v>2.5083333333333333E-3</v>
      </c>
      <c r="F317" s="38">
        <f t="shared" si="22"/>
        <v>347.75914143327179</v>
      </c>
      <c r="J317" s="49"/>
    </row>
    <row r="318" spans="1:10" x14ac:dyDescent="0.35">
      <c r="A318" s="37">
        <v>16922</v>
      </c>
      <c r="B318" s="38">
        <f t="shared" si="20"/>
        <v>3.01</v>
      </c>
      <c r="C318" s="38">
        <v>3.01</v>
      </c>
      <c r="D318" s="38"/>
      <c r="E318" s="42">
        <f t="shared" si="21"/>
        <v>2.5083333333333333E-3</v>
      </c>
      <c r="F318" s="38">
        <f t="shared" si="22"/>
        <v>348.63143727970026</v>
      </c>
      <c r="J318" s="49"/>
    </row>
    <row r="319" spans="1:10" x14ac:dyDescent="0.35">
      <c r="A319" s="37">
        <v>16953</v>
      </c>
      <c r="B319" s="38">
        <f t="shared" si="20"/>
        <v>3.01</v>
      </c>
      <c r="C319" s="38">
        <v>3.01</v>
      </c>
      <c r="D319" s="38"/>
      <c r="E319" s="42">
        <f t="shared" si="21"/>
        <v>2.5083333333333333E-3</v>
      </c>
      <c r="F319" s="38">
        <f t="shared" si="22"/>
        <v>349.50592113487687</v>
      </c>
      <c r="J319" s="49"/>
    </row>
    <row r="320" spans="1:10" x14ac:dyDescent="0.35">
      <c r="A320" s="37">
        <v>16983</v>
      </c>
      <c r="B320" s="38">
        <f t="shared" si="20"/>
        <v>3.01</v>
      </c>
      <c r="C320" s="38">
        <v>3.01</v>
      </c>
      <c r="D320" s="38"/>
      <c r="E320" s="42">
        <f t="shared" si="21"/>
        <v>2.5083333333333333E-3</v>
      </c>
      <c r="F320" s="38">
        <f t="shared" si="22"/>
        <v>350.38259848705684</v>
      </c>
      <c r="J320" s="49"/>
    </row>
    <row r="321" spans="1:10" x14ac:dyDescent="0.35">
      <c r="A321" s="37">
        <v>17014</v>
      </c>
      <c r="B321" s="38">
        <f t="shared" si="20"/>
        <v>3.01</v>
      </c>
      <c r="C321" s="38">
        <v>3.01</v>
      </c>
      <c r="D321" s="38"/>
      <c r="E321" s="42">
        <f t="shared" si="21"/>
        <v>2.5083333333333333E-3</v>
      </c>
      <c r="F321" s="38">
        <f t="shared" si="22"/>
        <v>351.26147483826185</v>
      </c>
      <c r="J321" s="49"/>
    </row>
    <row r="322" spans="1:10" x14ac:dyDescent="0.35">
      <c r="A322" s="37">
        <v>17045</v>
      </c>
      <c r="B322" s="38">
        <f t="shared" ref="B322:B385" si="23">C322</f>
        <v>3.01</v>
      </c>
      <c r="C322" s="38">
        <v>3.01</v>
      </c>
      <c r="D322" s="38"/>
      <c r="E322" s="42">
        <f t="shared" si="21"/>
        <v>2.5083333333333333E-3</v>
      </c>
      <c r="F322" s="38">
        <f t="shared" si="22"/>
        <v>352.14255570431447</v>
      </c>
      <c r="J322" s="49"/>
    </row>
    <row r="323" spans="1:10" x14ac:dyDescent="0.35">
      <c r="A323" s="37">
        <v>17075</v>
      </c>
      <c r="B323" s="38">
        <f t="shared" si="23"/>
        <v>3.01</v>
      </c>
      <c r="C323" s="38">
        <v>3.01</v>
      </c>
      <c r="D323" s="38"/>
      <c r="E323" s="42">
        <f t="shared" ref="E323:E386" si="24">B322/1200+((B322/B323)*(1-(1+B323/200)^(-2*(10-(1/12))))+(1+B323/200)^(-2*(10-(1/12)))-1)</f>
        <v>2.5083333333333333E-3</v>
      </c>
      <c r="F323" s="38">
        <f t="shared" ref="F323:F386" si="25">F322*(1+E323)</f>
        <v>353.02584661487282</v>
      </c>
      <c r="J323" s="49"/>
    </row>
    <row r="324" spans="1:10" x14ac:dyDescent="0.35">
      <c r="A324" s="37">
        <v>17106</v>
      </c>
      <c r="B324" s="38">
        <f t="shared" si="23"/>
        <v>3.01</v>
      </c>
      <c r="C324" s="38">
        <v>3.01</v>
      </c>
      <c r="D324" s="38"/>
      <c r="E324" s="42">
        <f t="shared" si="24"/>
        <v>2.5083333333333333E-3</v>
      </c>
      <c r="F324" s="38">
        <f t="shared" si="25"/>
        <v>353.91135311346511</v>
      </c>
      <c r="J324" s="49"/>
    </row>
    <row r="325" spans="1:10" x14ac:dyDescent="0.35">
      <c r="A325" s="37">
        <v>17136</v>
      </c>
      <c r="B325" s="38">
        <f t="shared" si="23"/>
        <v>3.01</v>
      </c>
      <c r="C325" s="38">
        <v>3.01</v>
      </c>
      <c r="D325" s="38"/>
      <c r="E325" s="42">
        <f t="shared" si="24"/>
        <v>2.5083333333333333E-3</v>
      </c>
      <c r="F325" s="38">
        <f t="shared" si="25"/>
        <v>354.79908075752473</v>
      </c>
      <c r="J325" s="49"/>
    </row>
    <row r="326" spans="1:10" x14ac:dyDescent="0.35">
      <c r="A326" s="37">
        <v>17167</v>
      </c>
      <c r="B326" s="38">
        <f t="shared" si="23"/>
        <v>3.02</v>
      </c>
      <c r="C326" s="38">
        <v>3.02</v>
      </c>
      <c r="D326" s="38"/>
      <c r="E326" s="42">
        <f t="shared" si="24"/>
        <v>1.6568836019845699E-3</v>
      </c>
      <c r="F326" s="38">
        <f t="shared" si="25"/>
        <v>355.3869415364311</v>
      </c>
      <c r="J326" s="49"/>
    </row>
    <row r="327" spans="1:10" x14ac:dyDescent="0.35">
      <c r="A327" s="37">
        <v>17198</v>
      </c>
      <c r="B327" s="38">
        <f t="shared" si="23"/>
        <v>3.02</v>
      </c>
      <c r="C327" s="38">
        <v>3.02</v>
      </c>
      <c r="D327" s="38"/>
      <c r="E327" s="42">
        <f t="shared" si="24"/>
        <v>2.5166666666666666E-3</v>
      </c>
      <c r="F327" s="38">
        <f t="shared" si="25"/>
        <v>356.28133200596449</v>
      </c>
      <c r="J327" s="49"/>
    </row>
    <row r="328" spans="1:10" x14ac:dyDescent="0.35">
      <c r="A328" s="37">
        <v>17226</v>
      </c>
      <c r="B328" s="38">
        <f t="shared" si="23"/>
        <v>3.02</v>
      </c>
      <c r="C328" s="38">
        <v>3.02</v>
      </c>
      <c r="D328" s="38"/>
      <c r="E328" s="42">
        <f t="shared" si="24"/>
        <v>2.5166666666666666E-3</v>
      </c>
      <c r="F328" s="38">
        <f t="shared" si="25"/>
        <v>357.17797335817954</v>
      </c>
      <c r="J328" s="49"/>
    </row>
    <row r="329" spans="1:10" x14ac:dyDescent="0.35">
      <c r="A329" s="37">
        <v>17257</v>
      </c>
      <c r="B329" s="38">
        <f t="shared" si="23"/>
        <v>3.02</v>
      </c>
      <c r="C329" s="38">
        <v>3.02</v>
      </c>
      <c r="D329" s="38"/>
      <c r="E329" s="42">
        <f t="shared" si="24"/>
        <v>2.5166666666666666E-3</v>
      </c>
      <c r="F329" s="38">
        <f t="shared" si="25"/>
        <v>358.07687125779762</v>
      </c>
      <c r="J329" s="49"/>
    </row>
    <row r="330" spans="1:10" x14ac:dyDescent="0.35">
      <c r="A330" s="37">
        <v>17287</v>
      </c>
      <c r="B330" s="38">
        <f t="shared" si="23"/>
        <v>3.02</v>
      </c>
      <c r="C330" s="38">
        <v>3.02</v>
      </c>
      <c r="D330" s="38"/>
      <c r="E330" s="42">
        <f t="shared" si="24"/>
        <v>2.5166666666666666E-3</v>
      </c>
      <c r="F330" s="38">
        <f t="shared" si="25"/>
        <v>358.97803138379641</v>
      </c>
      <c r="J330" s="49"/>
    </row>
    <row r="331" spans="1:10" x14ac:dyDescent="0.35">
      <c r="A331" s="37">
        <v>17318</v>
      </c>
      <c r="B331" s="38">
        <f t="shared" si="23"/>
        <v>3.02</v>
      </c>
      <c r="C331" s="38">
        <v>3.02</v>
      </c>
      <c r="D331" s="38"/>
      <c r="E331" s="42">
        <f t="shared" si="24"/>
        <v>2.5166666666666666E-3</v>
      </c>
      <c r="F331" s="38">
        <f t="shared" si="25"/>
        <v>359.88145942944567</v>
      </c>
      <c r="J331" s="49"/>
    </row>
    <row r="332" spans="1:10" x14ac:dyDescent="0.35">
      <c r="A332" s="37">
        <v>17348</v>
      </c>
      <c r="B332" s="38">
        <f t="shared" si="23"/>
        <v>3.02</v>
      </c>
      <c r="C332" s="38">
        <v>3.02</v>
      </c>
      <c r="D332" s="38"/>
      <c r="E332" s="42">
        <f t="shared" si="24"/>
        <v>2.5166666666666666E-3</v>
      </c>
      <c r="F332" s="38">
        <f t="shared" si="25"/>
        <v>360.78716110234313</v>
      </c>
      <c r="J332" s="49"/>
    </row>
    <row r="333" spans="1:10" x14ac:dyDescent="0.35">
      <c r="A333" s="37">
        <v>17379</v>
      </c>
      <c r="B333" s="38">
        <f t="shared" si="23"/>
        <v>3.02</v>
      </c>
      <c r="C333" s="38">
        <v>3.02</v>
      </c>
      <c r="D333" s="38"/>
      <c r="E333" s="42">
        <f t="shared" si="24"/>
        <v>2.5166666666666666E-3</v>
      </c>
      <c r="F333" s="38">
        <f t="shared" si="25"/>
        <v>361.69514212445074</v>
      </c>
      <c r="J333" s="49"/>
    </row>
    <row r="334" spans="1:10" x14ac:dyDescent="0.35">
      <c r="A334" s="37">
        <v>17410</v>
      </c>
      <c r="B334" s="38">
        <f t="shared" si="23"/>
        <v>3.02</v>
      </c>
      <c r="C334" s="38">
        <v>3.02</v>
      </c>
      <c r="D334" s="38"/>
      <c r="E334" s="42">
        <f t="shared" si="24"/>
        <v>2.5166666666666666E-3</v>
      </c>
      <c r="F334" s="38">
        <f t="shared" si="25"/>
        <v>362.60540823213063</v>
      </c>
      <c r="J334" s="49"/>
    </row>
    <row r="335" spans="1:10" x14ac:dyDescent="0.35">
      <c r="A335" s="37">
        <v>17440</v>
      </c>
      <c r="B335" s="38">
        <f t="shared" si="23"/>
        <v>3.02</v>
      </c>
      <c r="C335" s="38">
        <v>3.02</v>
      </c>
      <c r="D335" s="38"/>
      <c r="E335" s="42">
        <f t="shared" si="24"/>
        <v>2.5166666666666666E-3</v>
      </c>
      <c r="F335" s="38">
        <f t="shared" si="25"/>
        <v>363.51796517618152</v>
      </c>
      <c r="J335" s="49"/>
    </row>
    <row r="336" spans="1:10" x14ac:dyDescent="0.35">
      <c r="A336" s="37">
        <v>17471</v>
      </c>
      <c r="B336" s="38">
        <f t="shared" si="23"/>
        <v>3.02</v>
      </c>
      <c r="C336" s="38">
        <v>3.02</v>
      </c>
      <c r="D336" s="38"/>
      <c r="E336" s="42">
        <f t="shared" si="24"/>
        <v>2.5166666666666666E-3</v>
      </c>
      <c r="F336" s="38">
        <f t="shared" si="25"/>
        <v>364.43281872187492</v>
      </c>
      <c r="J336" s="49"/>
    </row>
    <row r="337" spans="1:10" x14ac:dyDescent="0.35">
      <c r="A337" s="37">
        <v>17501</v>
      </c>
      <c r="B337" s="38">
        <f t="shared" si="23"/>
        <v>3.04</v>
      </c>
      <c r="C337" s="38">
        <v>3.04</v>
      </c>
      <c r="D337" s="38"/>
      <c r="E337" s="42">
        <f t="shared" si="24"/>
        <v>8.1543142125023406E-4</v>
      </c>
      <c r="F337" s="38">
        <f t="shared" si="25"/>
        <v>364.72998869319554</v>
      </c>
      <c r="J337" s="49"/>
    </row>
    <row r="338" spans="1:10" x14ac:dyDescent="0.35">
      <c r="A338" s="37">
        <v>17532</v>
      </c>
      <c r="B338" s="38">
        <f t="shared" si="23"/>
        <v>3.04</v>
      </c>
      <c r="C338" s="38">
        <v>3.04</v>
      </c>
      <c r="D338" s="38"/>
      <c r="E338" s="42">
        <f t="shared" si="24"/>
        <v>2.5333333333333332E-3</v>
      </c>
      <c r="F338" s="38">
        <f t="shared" si="25"/>
        <v>365.65397133121826</v>
      </c>
      <c r="J338" s="49"/>
    </row>
    <row r="339" spans="1:10" x14ac:dyDescent="0.35">
      <c r="A339" s="37">
        <v>17563</v>
      </c>
      <c r="B339" s="38">
        <f t="shared" si="23"/>
        <v>3.04</v>
      </c>
      <c r="C339" s="38">
        <v>3.04</v>
      </c>
      <c r="D339" s="38"/>
      <c r="E339" s="42">
        <f t="shared" si="24"/>
        <v>2.5333333333333332E-3</v>
      </c>
      <c r="F339" s="38">
        <f t="shared" si="25"/>
        <v>366.58029472525732</v>
      </c>
      <c r="J339" s="49"/>
    </row>
    <row r="340" spans="1:10" x14ac:dyDescent="0.35">
      <c r="A340" s="37">
        <v>17592</v>
      </c>
      <c r="B340" s="38">
        <f t="shared" si="23"/>
        <v>3.05</v>
      </c>
      <c r="C340" s="38">
        <v>3.05</v>
      </c>
      <c r="D340" s="38"/>
      <c r="E340" s="42">
        <f t="shared" si="24"/>
        <v>1.6831313285406448E-3</v>
      </c>
      <c r="F340" s="38">
        <f t="shared" si="25"/>
        <v>367.19729750373506</v>
      </c>
      <c r="J340" s="49"/>
    </row>
    <row r="341" spans="1:10" x14ac:dyDescent="0.35">
      <c r="A341" s="37">
        <v>17623</v>
      </c>
      <c r="B341" s="38">
        <f t="shared" si="23"/>
        <v>3.06</v>
      </c>
      <c r="C341" s="38">
        <v>3.06</v>
      </c>
      <c r="D341" s="38"/>
      <c r="E341" s="42">
        <f t="shared" si="24"/>
        <v>1.6918799891751956E-3</v>
      </c>
      <c r="F341" s="38">
        <f t="shared" si="25"/>
        <v>367.81855126346085</v>
      </c>
      <c r="J341" s="49"/>
    </row>
    <row r="342" spans="1:10" x14ac:dyDescent="0.35">
      <c r="A342" s="37">
        <v>17653</v>
      </c>
      <c r="B342" s="38">
        <f t="shared" si="23"/>
        <v>3.07</v>
      </c>
      <c r="C342" s="38">
        <v>3.07</v>
      </c>
      <c r="D342" s="38"/>
      <c r="E342" s="42">
        <f t="shared" si="24"/>
        <v>1.700628359437021E-3</v>
      </c>
      <c r="F342" s="38">
        <f t="shared" si="25"/>
        <v>368.44407392286649</v>
      </c>
      <c r="J342" s="49"/>
    </row>
    <row r="343" spans="1:10" x14ac:dyDescent="0.35">
      <c r="A343" s="37">
        <v>17684</v>
      </c>
      <c r="B343" s="38">
        <f t="shared" si="23"/>
        <v>3.07</v>
      </c>
      <c r="C343" s="38">
        <v>3.07</v>
      </c>
      <c r="D343" s="38"/>
      <c r="E343" s="42">
        <f t="shared" si="24"/>
        <v>2.558333333333333E-3</v>
      </c>
      <c r="F343" s="38">
        <f t="shared" si="25"/>
        <v>369.38667667865252</v>
      </c>
      <c r="J343" s="49"/>
    </row>
    <row r="344" spans="1:10" x14ac:dyDescent="0.35">
      <c r="A344" s="37">
        <v>17714</v>
      </c>
      <c r="B344" s="38">
        <f t="shared" si="23"/>
        <v>3.09</v>
      </c>
      <c r="C344" s="38">
        <v>3.09</v>
      </c>
      <c r="D344" s="38"/>
      <c r="E344" s="42">
        <f t="shared" si="24"/>
        <v>8.6124845961299936E-4</v>
      </c>
      <c r="F344" s="38">
        <f t="shared" si="25"/>
        <v>369.70481038494364</v>
      </c>
      <c r="J344" s="49"/>
    </row>
    <row r="345" spans="1:10" x14ac:dyDescent="0.35">
      <c r="A345" s="37">
        <v>17745</v>
      </c>
      <c r="B345" s="38">
        <f t="shared" si="23"/>
        <v>3.09</v>
      </c>
      <c r="C345" s="38">
        <v>3.09</v>
      </c>
      <c r="D345" s="38"/>
      <c r="E345" s="42">
        <f t="shared" si="24"/>
        <v>2.575E-3</v>
      </c>
      <c r="F345" s="38">
        <f t="shared" si="25"/>
        <v>370.65680027168486</v>
      </c>
      <c r="J345" s="49"/>
    </row>
    <row r="346" spans="1:10" x14ac:dyDescent="0.35">
      <c r="A346" s="37">
        <v>17776</v>
      </c>
      <c r="B346" s="38">
        <f t="shared" si="23"/>
        <v>3.09</v>
      </c>
      <c r="C346" s="38">
        <v>3.09</v>
      </c>
      <c r="D346" s="38"/>
      <c r="E346" s="42">
        <f t="shared" si="24"/>
        <v>2.575E-3</v>
      </c>
      <c r="F346" s="38">
        <f t="shared" si="25"/>
        <v>371.61124153238444</v>
      </c>
      <c r="J346" s="49"/>
    </row>
    <row r="347" spans="1:10" x14ac:dyDescent="0.35">
      <c r="A347" s="37">
        <v>17806</v>
      </c>
      <c r="B347" s="38">
        <f t="shared" si="23"/>
        <v>3.09</v>
      </c>
      <c r="C347" s="38">
        <v>3.09</v>
      </c>
      <c r="D347" s="38"/>
      <c r="E347" s="42">
        <f t="shared" si="24"/>
        <v>2.575E-3</v>
      </c>
      <c r="F347" s="38">
        <f t="shared" si="25"/>
        <v>372.56814047933034</v>
      </c>
      <c r="J347" s="49"/>
    </row>
    <row r="348" spans="1:10" x14ac:dyDescent="0.35">
      <c r="A348" s="37">
        <v>17837</v>
      </c>
      <c r="B348" s="38">
        <f t="shared" si="23"/>
        <v>3.09</v>
      </c>
      <c r="C348" s="38">
        <v>3.09</v>
      </c>
      <c r="D348" s="38"/>
      <c r="E348" s="42">
        <f t="shared" si="24"/>
        <v>2.575E-3</v>
      </c>
      <c r="F348" s="38">
        <f t="shared" si="25"/>
        <v>373.5275034410646</v>
      </c>
      <c r="J348" s="49"/>
    </row>
    <row r="349" spans="1:10" x14ac:dyDescent="0.35">
      <c r="A349" s="37">
        <v>17867</v>
      </c>
      <c r="B349" s="38">
        <f t="shared" si="23"/>
        <v>3.1</v>
      </c>
      <c r="C349" s="38">
        <v>3.1</v>
      </c>
      <c r="D349" s="38"/>
      <c r="E349" s="42">
        <f t="shared" si="24"/>
        <v>1.7268717303958797E-3</v>
      </c>
      <c r="F349" s="38">
        <f t="shared" si="25"/>
        <v>374.17253752728237</v>
      </c>
      <c r="J349" s="49"/>
    </row>
    <row r="350" spans="1:10" x14ac:dyDescent="0.35">
      <c r="A350" s="37">
        <v>17898</v>
      </c>
      <c r="B350" s="38">
        <f t="shared" si="23"/>
        <v>3.09</v>
      </c>
      <c r="C350" s="38">
        <v>3.09</v>
      </c>
      <c r="D350" s="38"/>
      <c r="E350" s="42">
        <f t="shared" si="24"/>
        <v>3.4318757701936112E-3</v>
      </c>
      <c r="F350" s="38">
        <f t="shared" si="25"/>
        <v>375.45665119269415</v>
      </c>
      <c r="J350" s="49"/>
    </row>
    <row r="351" spans="1:10" x14ac:dyDescent="0.35">
      <c r="A351" s="37">
        <v>17929</v>
      </c>
      <c r="B351" s="38">
        <f t="shared" si="23"/>
        <v>3.05</v>
      </c>
      <c r="C351" s="38">
        <v>3.05</v>
      </c>
      <c r="D351" s="38"/>
      <c r="E351" s="42">
        <f t="shared" si="24"/>
        <v>5.9758080191707535E-3</v>
      </c>
      <c r="F351" s="38">
        <f t="shared" si="25"/>
        <v>377.70030805974244</v>
      </c>
      <c r="J351" s="49"/>
    </row>
    <row r="352" spans="1:10" x14ac:dyDescent="0.35">
      <c r="A352" s="37">
        <v>17957</v>
      </c>
      <c r="B352" s="38">
        <f t="shared" si="23"/>
        <v>3.01</v>
      </c>
      <c r="C352" s="38">
        <v>3.01</v>
      </c>
      <c r="D352" s="38"/>
      <c r="E352" s="42">
        <f t="shared" si="24"/>
        <v>5.9491315568971376E-3</v>
      </c>
      <c r="F352" s="38">
        <f t="shared" si="25"/>
        <v>379.94729688147044</v>
      </c>
      <c r="J352" s="49"/>
    </row>
    <row r="353" spans="1:10" x14ac:dyDescent="0.35">
      <c r="A353" s="37">
        <v>17988</v>
      </c>
      <c r="B353" s="38">
        <f t="shared" si="23"/>
        <v>3.01</v>
      </c>
      <c r="C353" s="38">
        <v>3.01</v>
      </c>
      <c r="D353" s="38"/>
      <c r="E353" s="42">
        <f t="shared" si="24"/>
        <v>2.5083333333333333E-3</v>
      </c>
      <c r="F353" s="38">
        <f t="shared" si="25"/>
        <v>380.90033135114811</v>
      </c>
      <c r="J353" s="49"/>
    </row>
    <row r="354" spans="1:10" x14ac:dyDescent="0.35">
      <c r="A354" s="37">
        <v>18018</v>
      </c>
      <c r="B354" s="38">
        <f t="shared" si="23"/>
        <v>3.01</v>
      </c>
      <c r="C354" s="38">
        <v>3.01</v>
      </c>
      <c r="D354" s="38"/>
      <c r="E354" s="42">
        <f t="shared" si="24"/>
        <v>2.5083333333333333E-3</v>
      </c>
      <c r="F354" s="38">
        <f t="shared" si="25"/>
        <v>381.85575634895389</v>
      </c>
      <c r="J354" s="49"/>
    </row>
    <row r="355" spans="1:10" x14ac:dyDescent="0.35">
      <c r="A355" s="37">
        <v>18049</v>
      </c>
      <c r="B355" s="38">
        <f t="shared" si="23"/>
        <v>3.01</v>
      </c>
      <c r="C355" s="38">
        <v>3.01</v>
      </c>
      <c r="D355" s="38"/>
      <c r="E355" s="42">
        <f t="shared" si="24"/>
        <v>2.5083333333333333E-3</v>
      </c>
      <c r="F355" s="38">
        <f t="shared" si="25"/>
        <v>382.81357787112916</v>
      </c>
      <c r="J355" s="49"/>
    </row>
    <row r="356" spans="1:10" x14ac:dyDescent="0.35">
      <c r="A356" s="37">
        <v>18079</v>
      </c>
      <c r="B356" s="38">
        <f t="shared" si="23"/>
        <v>3.01</v>
      </c>
      <c r="C356" s="38">
        <v>3.01</v>
      </c>
      <c r="D356" s="38"/>
      <c r="E356" s="42">
        <f t="shared" si="24"/>
        <v>2.5083333333333333E-3</v>
      </c>
      <c r="F356" s="38">
        <f t="shared" si="25"/>
        <v>383.77380192895589</v>
      </c>
      <c r="J356" s="49"/>
    </row>
    <row r="357" spans="1:10" x14ac:dyDescent="0.35">
      <c r="A357" s="37">
        <v>18110</v>
      </c>
      <c r="B357" s="38">
        <f t="shared" si="23"/>
        <v>3.02</v>
      </c>
      <c r="C357" s="38">
        <v>3.02</v>
      </c>
      <c r="D357" s="38"/>
      <c r="E357" s="42">
        <f t="shared" si="24"/>
        <v>1.6568836019845699E-3</v>
      </c>
      <c r="F357" s="38">
        <f t="shared" si="25"/>
        <v>384.40967044824328</v>
      </c>
      <c r="J357" s="49"/>
    </row>
    <row r="358" spans="1:10" x14ac:dyDescent="0.35">
      <c r="A358" s="37">
        <v>18141</v>
      </c>
      <c r="B358" s="38">
        <f t="shared" si="23"/>
        <v>3.01</v>
      </c>
      <c r="C358" s="38">
        <v>3.01</v>
      </c>
      <c r="D358" s="38"/>
      <c r="E358" s="42">
        <f t="shared" si="24"/>
        <v>3.3685328892242845E-3</v>
      </c>
      <c r="F358" s="38">
        <f t="shared" si="25"/>
        <v>385.70456706608405</v>
      </c>
      <c r="J358" s="49"/>
    </row>
    <row r="359" spans="1:10" x14ac:dyDescent="0.35">
      <c r="A359" s="37">
        <v>18171</v>
      </c>
      <c r="B359" s="38">
        <f t="shared" si="23"/>
        <v>3.02</v>
      </c>
      <c r="C359" s="38">
        <v>3.02</v>
      </c>
      <c r="D359" s="38"/>
      <c r="E359" s="42">
        <f t="shared" si="24"/>
        <v>1.6568836019845699E-3</v>
      </c>
      <c r="F359" s="38">
        <f t="shared" si="25"/>
        <v>386.34363463846643</v>
      </c>
      <c r="J359" s="49"/>
    </row>
    <row r="360" spans="1:10" x14ac:dyDescent="0.35">
      <c r="A360" s="37">
        <v>18202</v>
      </c>
      <c r="B360" s="38">
        <f t="shared" si="23"/>
        <v>3.02</v>
      </c>
      <c r="C360" s="38">
        <v>3.02</v>
      </c>
      <c r="D360" s="38"/>
      <c r="E360" s="42">
        <f t="shared" si="24"/>
        <v>2.5166666666666666E-3</v>
      </c>
      <c r="F360" s="38">
        <f t="shared" si="25"/>
        <v>387.31593278563992</v>
      </c>
      <c r="J360" s="49"/>
    </row>
    <row r="361" spans="1:10" x14ac:dyDescent="0.35">
      <c r="A361" s="37">
        <v>18232</v>
      </c>
      <c r="B361" s="38">
        <f t="shared" si="23"/>
        <v>3.02</v>
      </c>
      <c r="C361" s="38">
        <v>3.02</v>
      </c>
      <c r="D361" s="38"/>
      <c r="E361" s="42">
        <f t="shared" si="24"/>
        <v>2.5166666666666666E-3</v>
      </c>
      <c r="F361" s="38">
        <f t="shared" si="25"/>
        <v>388.29067788315047</v>
      </c>
      <c r="J361" s="49"/>
    </row>
    <row r="362" spans="1:10" x14ac:dyDescent="0.35">
      <c r="A362" s="37">
        <v>18263</v>
      </c>
      <c r="B362" s="38">
        <f t="shared" si="23"/>
        <v>3.02</v>
      </c>
      <c r="C362" s="38">
        <v>3.02</v>
      </c>
      <c r="D362" s="38"/>
      <c r="E362" s="42">
        <f t="shared" si="24"/>
        <v>2.5166666666666666E-3</v>
      </c>
      <c r="F362" s="38">
        <f t="shared" si="25"/>
        <v>389.2678760891564</v>
      </c>
      <c r="J362" s="49"/>
    </row>
    <row r="363" spans="1:10" x14ac:dyDescent="0.35">
      <c r="A363" s="37">
        <v>18294</v>
      </c>
      <c r="B363" s="38">
        <f t="shared" si="23"/>
        <v>3.01</v>
      </c>
      <c r="C363" s="38">
        <v>3.01</v>
      </c>
      <c r="D363" s="38"/>
      <c r="E363" s="42">
        <f t="shared" si="24"/>
        <v>3.3685328892242845E-3</v>
      </c>
      <c r="F363" s="38">
        <f t="shared" si="25"/>
        <v>390.57913773248123</v>
      </c>
      <c r="J363" s="49"/>
    </row>
    <row r="364" spans="1:10" x14ac:dyDescent="0.35">
      <c r="A364" s="37">
        <v>18322</v>
      </c>
      <c r="B364" s="38">
        <f t="shared" si="23"/>
        <v>3.01</v>
      </c>
      <c r="C364" s="38">
        <v>3.01</v>
      </c>
      <c r="D364" s="38"/>
      <c r="E364" s="42">
        <f t="shared" si="24"/>
        <v>2.5083333333333333E-3</v>
      </c>
      <c r="F364" s="38">
        <f t="shared" si="25"/>
        <v>391.55884040296019</v>
      </c>
      <c r="J364" s="49"/>
    </row>
    <row r="365" spans="1:10" x14ac:dyDescent="0.35">
      <c r="A365" s="37">
        <v>18353</v>
      </c>
      <c r="B365" s="38">
        <f t="shared" si="23"/>
        <v>3.01</v>
      </c>
      <c r="C365" s="38">
        <v>3.01</v>
      </c>
      <c r="D365" s="38"/>
      <c r="E365" s="42">
        <f t="shared" si="24"/>
        <v>2.5083333333333333E-3</v>
      </c>
      <c r="F365" s="38">
        <f t="shared" si="25"/>
        <v>392.54100049430428</v>
      </c>
      <c r="J365" s="49"/>
    </row>
    <row r="366" spans="1:10" x14ac:dyDescent="0.35">
      <c r="A366" s="37">
        <v>18383</v>
      </c>
      <c r="B366" s="38">
        <f t="shared" si="23"/>
        <v>3.01</v>
      </c>
      <c r="C366" s="38">
        <v>3.01</v>
      </c>
      <c r="D366" s="38"/>
      <c r="E366" s="42">
        <f t="shared" si="24"/>
        <v>2.5083333333333333E-3</v>
      </c>
      <c r="F366" s="38">
        <f t="shared" si="25"/>
        <v>393.52562417054418</v>
      </c>
      <c r="J366" s="49"/>
    </row>
    <row r="367" spans="1:10" x14ac:dyDescent="0.35">
      <c r="A367" s="37">
        <v>18414</v>
      </c>
      <c r="B367" s="38">
        <f t="shared" si="23"/>
        <v>3.02</v>
      </c>
      <c r="C367" s="38">
        <v>3.02</v>
      </c>
      <c r="D367" s="38"/>
      <c r="E367" s="42">
        <f t="shared" si="24"/>
        <v>1.6568836019845699E-3</v>
      </c>
      <c r="F367" s="38">
        <f t="shared" si="25"/>
        <v>394.17765032419311</v>
      </c>
      <c r="J367" s="49"/>
    </row>
    <row r="368" spans="1:10" x14ac:dyDescent="0.35">
      <c r="A368" s="37">
        <v>18444</v>
      </c>
      <c r="B368" s="38">
        <f t="shared" si="23"/>
        <v>3.02</v>
      </c>
      <c r="C368" s="38">
        <v>3.02</v>
      </c>
      <c r="D368" s="38"/>
      <c r="E368" s="42">
        <f t="shared" si="24"/>
        <v>2.5166666666666666E-3</v>
      </c>
      <c r="F368" s="38">
        <f t="shared" si="25"/>
        <v>395.16966407750903</v>
      </c>
      <c r="J368" s="49"/>
    </row>
    <row r="369" spans="1:10" x14ac:dyDescent="0.35">
      <c r="A369" s="37">
        <v>18475</v>
      </c>
      <c r="B369" s="38">
        <f t="shared" si="23"/>
        <v>3.06</v>
      </c>
      <c r="C369" s="38">
        <v>3.06</v>
      </c>
      <c r="D369" s="38"/>
      <c r="E369" s="42">
        <f t="shared" si="24"/>
        <v>-8.8248004329899475E-4</v>
      </c>
      <c r="F369" s="38">
        <f t="shared" si="25"/>
        <v>394.82093473524344</v>
      </c>
      <c r="J369" s="49"/>
    </row>
    <row r="370" spans="1:10" x14ac:dyDescent="0.35">
      <c r="A370" s="37">
        <v>18506</v>
      </c>
      <c r="B370" s="38">
        <f t="shared" si="23"/>
        <v>3.18</v>
      </c>
      <c r="C370" s="38">
        <v>3.18</v>
      </c>
      <c r="D370" s="38"/>
      <c r="E370" s="42">
        <f t="shared" si="24"/>
        <v>-7.5879039616870113E-3</v>
      </c>
      <c r="F370" s="38">
        <f t="shared" si="25"/>
        <v>391.82507140040894</v>
      </c>
      <c r="J370" s="49"/>
    </row>
    <row r="371" spans="1:10" x14ac:dyDescent="0.35">
      <c r="A371" s="37">
        <v>18536</v>
      </c>
      <c r="B371" s="38">
        <f t="shared" si="23"/>
        <v>3.18</v>
      </c>
      <c r="C371" s="38">
        <v>3.18</v>
      </c>
      <c r="D371" s="38"/>
      <c r="E371" s="42">
        <f t="shared" si="24"/>
        <v>2.65E-3</v>
      </c>
      <c r="F371" s="38">
        <f t="shared" si="25"/>
        <v>392.86340783962004</v>
      </c>
      <c r="J371" s="49"/>
    </row>
    <row r="372" spans="1:10" x14ac:dyDescent="0.35">
      <c r="A372" s="37">
        <v>18567</v>
      </c>
      <c r="B372" s="38">
        <f t="shared" si="23"/>
        <v>3.23</v>
      </c>
      <c r="C372" s="38">
        <v>3.23</v>
      </c>
      <c r="D372" s="38"/>
      <c r="E372" s="42">
        <f t="shared" si="24"/>
        <v>-1.5638517214820315E-3</v>
      </c>
      <c r="F372" s="38">
        <f t="shared" si="25"/>
        <v>392.24902772296275</v>
      </c>
      <c r="J372" s="49"/>
    </row>
    <row r="373" spans="1:10" x14ac:dyDescent="0.35">
      <c r="A373" s="37">
        <v>18597</v>
      </c>
      <c r="B373" s="38">
        <f t="shared" si="23"/>
        <v>3.25</v>
      </c>
      <c r="C373" s="38">
        <v>3.25</v>
      </c>
      <c r="D373" s="38"/>
      <c r="E373" s="42">
        <f t="shared" si="24"/>
        <v>1.0077659551756182E-3</v>
      </c>
      <c r="F373" s="38">
        <f t="shared" si="25"/>
        <v>392.6443229390527</v>
      </c>
      <c r="J373" s="49"/>
    </row>
    <row r="374" spans="1:10" x14ac:dyDescent="0.35">
      <c r="A374" s="37">
        <v>18628</v>
      </c>
      <c r="B374" s="38">
        <f t="shared" si="23"/>
        <v>3.32</v>
      </c>
      <c r="C374" s="38">
        <v>3.32</v>
      </c>
      <c r="D374" s="38"/>
      <c r="E374" s="42">
        <f t="shared" si="24"/>
        <v>-3.165292375612451E-3</v>
      </c>
      <c r="F374" s="38">
        <f t="shared" si="25"/>
        <v>391.40148885732617</v>
      </c>
      <c r="J374" s="49"/>
    </row>
    <row r="375" spans="1:10" x14ac:dyDescent="0.35">
      <c r="A375" s="37">
        <v>18659</v>
      </c>
      <c r="B375" s="38">
        <f t="shared" si="23"/>
        <v>3.3</v>
      </c>
      <c r="C375" s="38">
        <v>3.3</v>
      </c>
      <c r="D375" s="38"/>
      <c r="E375" s="42">
        <f t="shared" si="24"/>
        <v>4.4464774311162294E-3</v>
      </c>
      <c r="F375" s="38">
        <f t="shared" si="25"/>
        <v>393.14184674403555</v>
      </c>
      <c r="J375" s="49"/>
    </row>
    <row r="376" spans="1:10" x14ac:dyDescent="0.35">
      <c r="A376" s="37">
        <v>18687</v>
      </c>
      <c r="B376" s="38">
        <f t="shared" si="23"/>
        <v>3.25</v>
      </c>
      <c r="C376" s="38">
        <v>3.25</v>
      </c>
      <c r="D376" s="38"/>
      <c r="E376" s="42">
        <f t="shared" si="24"/>
        <v>6.9597517787273995E-3</v>
      </c>
      <c r="F376" s="38">
        <f t="shared" si="25"/>
        <v>395.87801641120456</v>
      </c>
      <c r="J376" s="49"/>
    </row>
    <row r="377" spans="1:10" x14ac:dyDescent="0.35">
      <c r="A377" s="37">
        <v>18718</v>
      </c>
      <c r="B377" s="38">
        <f t="shared" si="23"/>
        <v>3.21</v>
      </c>
      <c r="C377" s="38">
        <v>3.21</v>
      </c>
      <c r="D377" s="38"/>
      <c r="E377" s="42">
        <f t="shared" si="24"/>
        <v>6.082699245573385E-3</v>
      </c>
      <c r="F377" s="38">
        <f t="shared" si="25"/>
        <v>398.28602332296805</v>
      </c>
      <c r="J377" s="49"/>
    </row>
    <row r="378" spans="1:10" x14ac:dyDescent="0.35">
      <c r="A378" s="37">
        <v>18748</v>
      </c>
      <c r="B378" s="38">
        <f t="shared" si="23"/>
        <v>3.22</v>
      </c>
      <c r="C378" s="38">
        <v>3.22</v>
      </c>
      <c r="D378" s="38"/>
      <c r="E378" s="42">
        <f t="shared" si="24"/>
        <v>1.831819232092097E-3</v>
      </c>
      <c r="F378" s="38">
        <f t="shared" si="25"/>
        <v>399.01561132036454</v>
      </c>
      <c r="J378" s="49"/>
    </row>
    <row r="379" spans="1:10" x14ac:dyDescent="0.35">
      <c r="A379" s="37">
        <v>18779</v>
      </c>
      <c r="B379" s="38">
        <f t="shared" si="23"/>
        <v>3.26</v>
      </c>
      <c r="C379" s="38">
        <v>3.26</v>
      </c>
      <c r="D379" s="38"/>
      <c r="E379" s="42">
        <f t="shared" si="24"/>
        <v>-6.8282982799243008E-4</v>
      </c>
      <c r="F379" s="38">
        <f t="shared" si="25"/>
        <v>398.74315155912041</v>
      </c>
      <c r="J379" s="49"/>
    </row>
    <row r="380" spans="1:10" x14ac:dyDescent="0.35">
      <c r="A380" s="37">
        <v>18809</v>
      </c>
      <c r="B380" s="38">
        <f t="shared" si="23"/>
        <v>3.26</v>
      </c>
      <c r="C380" s="38">
        <v>3.26</v>
      </c>
      <c r="D380" s="38"/>
      <c r="E380" s="42">
        <f t="shared" si="24"/>
        <v>2.7166666666666663E-3</v>
      </c>
      <c r="F380" s="38">
        <f t="shared" si="25"/>
        <v>399.82640378752268</v>
      </c>
      <c r="J380" s="49"/>
    </row>
    <row r="381" spans="1:10" x14ac:dyDescent="0.35">
      <c r="A381" s="37">
        <v>18840</v>
      </c>
      <c r="B381" s="38">
        <f t="shared" si="23"/>
        <v>3.25</v>
      </c>
      <c r="C381" s="38">
        <v>3.25</v>
      </c>
      <c r="D381" s="38"/>
      <c r="E381" s="42">
        <f t="shared" si="24"/>
        <v>3.5586170224121906E-3</v>
      </c>
      <c r="F381" s="38">
        <f t="shared" si="25"/>
        <v>401.24923283405082</v>
      </c>
      <c r="J381" s="49"/>
    </row>
    <row r="382" spans="1:10" x14ac:dyDescent="0.35">
      <c r="A382" s="37">
        <v>18871</v>
      </c>
      <c r="B382" s="38">
        <f t="shared" si="23"/>
        <v>3.24</v>
      </c>
      <c r="C382" s="38">
        <v>3.24</v>
      </c>
      <c r="D382" s="38"/>
      <c r="E382" s="42">
        <f t="shared" si="24"/>
        <v>3.5506935403213577E-3</v>
      </c>
      <c r="F382" s="38">
        <f t="shared" si="25"/>
        <v>402.67394589313358</v>
      </c>
      <c r="J382" s="49"/>
    </row>
    <row r="383" spans="1:10" x14ac:dyDescent="0.35">
      <c r="A383" s="37">
        <v>18901</v>
      </c>
      <c r="B383" s="38">
        <f t="shared" si="23"/>
        <v>3.2</v>
      </c>
      <c r="C383" s="38">
        <v>3.2</v>
      </c>
      <c r="D383" s="38"/>
      <c r="E383" s="42">
        <f t="shared" si="24"/>
        <v>6.0760098999633394E-3</v>
      </c>
      <c r="F383" s="38">
        <f t="shared" si="25"/>
        <v>405.12059677483751</v>
      </c>
      <c r="J383" s="49"/>
    </row>
    <row r="384" spans="1:10" x14ac:dyDescent="0.35">
      <c r="A384" s="37">
        <v>18932</v>
      </c>
      <c r="B384" s="38">
        <f t="shared" si="23"/>
        <v>3.2</v>
      </c>
      <c r="C384" s="38">
        <v>3.2</v>
      </c>
      <c r="D384" s="38"/>
      <c r="E384" s="42">
        <f t="shared" si="24"/>
        <v>2.666666666666667E-3</v>
      </c>
      <c r="F384" s="38">
        <f t="shared" si="25"/>
        <v>406.20091836623703</v>
      </c>
      <c r="J384" s="49"/>
    </row>
    <row r="385" spans="1:10" x14ac:dyDescent="0.35">
      <c r="A385" s="37">
        <v>18962</v>
      </c>
      <c r="B385" s="38">
        <f t="shared" si="23"/>
        <v>3.19</v>
      </c>
      <c r="C385" s="38">
        <v>3.19</v>
      </c>
      <c r="D385" s="38"/>
      <c r="E385" s="42">
        <f t="shared" si="24"/>
        <v>3.5110804256049564E-3</v>
      </c>
      <c r="F385" s="38">
        <f t="shared" si="25"/>
        <v>407.62712245957545</v>
      </c>
      <c r="J385" s="49"/>
    </row>
    <row r="386" spans="1:10" x14ac:dyDescent="0.35">
      <c r="A386" s="37">
        <v>18993</v>
      </c>
      <c r="B386" s="38">
        <f t="shared" ref="B386:B449" si="26">C386</f>
        <v>3.2</v>
      </c>
      <c r="C386" s="38">
        <v>3.2</v>
      </c>
      <c r="D386" s="38"/>
      <c r="E386" s="42">
        <f t="shared" si="24"/>
        <v>1.8143308583424985E-3</v>
      </c>
      <c r="F386" s="38">
        <f t="shared" si="25"/>
        <v>408.3666929265512</v>
      </c>
      <c r="J386" s="49"/>
    </row>
    <row r="387" spans="1:10" x14ac:dyDescent="0.35">
      <c r="A387" s="37">
        <v>19024</v>
      </c>
      <c r="B387" s="38">
        <f t="shared" si="26"/>
        <v>3.2</v>
      </c>
      <c r="C387" s="38">
        <v>3.2</v>
      </c>
      <c r="D387" s="38"/>
      <c r="E387" s="42">
        <f t="shared" ref="E387:E450" si="27">B386/1200+((B386/B387)*(1-(1+B387/200)^(-2*(10-(1/12))))+(1+B387/200)^(-2*(10-(1/12)))-1)</f>
        <v>2.666666666666667E-3</v>
      </c>
      <c r="F387" s="38">
        <f t="shared" ref="F387:F450" si="28">F386*(1+E387)</f>
        <v>409.45567077435533</v>
      </c>
      <c r="J387" s="49"/>
    </row>
    <row r="388" spans="1:10" x14ac:dyDescent="0.35">
      <c r="A388" s="37">
        <v>19053</v>
      </c>
      <c r="B388" s="38">
        <f t="shared" si="26"/>
        <v>3.22</v>
      </c>
      <c r="C388" s="38">
        <v>3.22</v>
      </c>
      <c r="D388" s="38"/>
      <c r="E388" s="42">
        <f t="shared" si="27"/>
        <v>9.8030513085097231E-4</v>
      </c>
      <c r="F388" s="38">
        <f t="shared" si="28"/>
        <v>409.85706226927147</v>
      </c>
      <c r="J388" s="49"/>
    </row>
    <row r="389" spans="1:10" x14ac:dyDescent="0.35">
      <c r="A389" s="37">
        <v>19084</v>
      </c>
      <c r="B389" s="38">
        <f t="shared" si="26"/>
        <v>3.26</v>
      </c>
      <c r="C389" s="38">
        <v>3.26</v>
      </c>
      <c r="D389" s="38"/>
      <c r="E389" s="42">
        <f t="shared" si="27"/>
        <v>-6.8282982799243008E-4</v>
      </c>
      <c r="F389" s="38">
        <f t="shared" si="28"/>
        <v>409.57719964194069</v>
      </c>
      <c r="J389" s="49"/>
    </row>
    <row r="390" spans="1:10" x14ac:dyDescent="0.35">
      <c r="A390" s="37">
        <v>19114</v>
      </c>
      <c r="B390" s="38">
        <f t="shared" si="26"/>
        <v>3.3</v>
      </c>
      <c r="C390" s="38">
        <v>3.3</v>
      </c>
      <c r="D390" s="38"/>
      <c r="E390" s="42">
        <f t="shared" si="27"/>
        <v>-6.4295486223257077E-4</v>
      </c>
      <c r="F390" s="38">
        <f t="shared" si="28"/>
        <v>409.31385998997132</v>
      </c>
      <c r="J390" s="49"/>
    </row>
    <row r="391" spans="1:10" x14ac:dyDescent="0.35">
      <c r="A391" s="37">
        <v>19145</v>
      </c>
      <c r="B391" s="38">
        <f t="shared" si="26"/>
        <v>3.3</v>
      </c>
      <c r="C391" s="38">
        <v>3.3</v>
      </c>
      <c r="D391" s="38"/>
      <c r="E391" s="42">
        <f t="shared" si="27"/>
        <v>2.7499999999999998E-3</v>
      </c>
      <c r="F391" s="38">
        <f t="shared" si="28"/>
        <v>410.43947310494377</v>
      </c>
      <c r="J391" s="49"/>
    </row>
    <row r="392" spans="1:10" x14ac:dyDescent="0.35">
      <c r="A392" s="37">
        <v>19175</v>
      </c>
      <c r="B392" s="38">
        <f t="shared" si="26"/>
        <v>3.3</v>
      </c>
      <c r="C392" s="38">
        <v>3.3</v>
      </c>
      <c r="D392" s="38"/>
      <c r="E392" s="42">
        <f t="shared" si="27"/>
        <v>2.7499999999999998E-3</v>
      </c>
      <c r="F392" s="38">
        <f t="shared" si="28"/>
        <v>411.56818165598236</v>
      </c>
      <c r="J392" s="49"/>
    </row>
    <row r="393" spans="1:10" x14ac:dyDescent="0.35">
      <c r="A393" s="37">
        <v>19206</v>
      </c>
      <c r="B393" s="38">
        <f t="shared" si="26"/>
        <v>3.3</v>
      </c>
      <c r="C393" s="38">
        <v>3.3</v>
      </c>
      <c r="D393" s="38"/>
      <c r="E393" s="42">
        <f t="shared" si="27"/>
        <v>2.7499999999999998E-3</v>
      </c>
      <c r="F393" s="38">
        <f t="shared" si="28"/>
        <v>412.69999415553633</v>
      </c>
      <c r="J393" s="49"/>
    </row>
    <row r="394" spans="1:10" x14ac:dyDescent="0.35">
      <c r="A394" s="37">
        <v>19237</v>
      </c>
      <c r="B394" s="38">
        <f t="shared" si="26"/>
        <v>3.3</v>
      </c>
      <c r="C394" s="38">
        <v>3.3</v>
      </c>
      <c r="D394" s="38"/>
      <c r="E394" s="42">
        <f t="shared" si="27"/>
        <v>2.7499999999999998E-3</v>
      </c>
      <c r="F394" s="38">
        <f t="shared" si="28"/>
        <v>413.83491913946409</v>
      </c>
      <c r="J394" s="49"/>
    </row>
    <row r="395" spans="1:10" x14ac:dyDescent="0.35">
      <c r="A395" s="37">
        <v>19267</v>
      </c>
      <c r="B395" s="38">
        <f t="shared" si="26"/>
        <v>3.3</v>
      </c>
      <c r="C395" s="38">
        <v>3.3</v>
      </c>
      <c r="D395" s="38"/>
      <c r="E395" s="42">
        <f t="shared" si="27"/>
        <v>2.7499999999999998E-3</v>
      </c>
      <c r="F395" s="38">
        <f t="shared" si="28"/>
        <v>414.97296516709764</v>
      </c>
      <c r="J395" s="49"/>
    </row>
    <row r="396" spans="1:10" x14ac:dyDescent="0.35">
      <c r="A396" s="37">
        <v>19298</v>
      </c>
      <c r="B396" s="38">
        <f t="shared" si="26"/>
        <v>3.3</v>
      </c>
      <c r="C396" s="38">
        <v>3.3</v>
      </c>
      <c r="D396" s="38"/>
      <c r="E396" s="42">
        <f t="shared" si="27"/>
        <v>2.7499999999999998E-3</v>
      </c>
      <c r="F396" s="38">
        <f t="shared" si="28"/>
        <v>416.11414082130716</v>
      </c>
      <c r="J396" s="49"/>
    </row>
    <row r="397" spans="1:10" x14ac:dyDescent="0.35">
      <c r="A397" s="37">
        <v>19328</v>
      </c>
      <c r="B397" s="38">
        <f t="shared" si="26"/>
        <v>3.3</v>
      </c>
      <c r="C397" s="38">
        <v>3.3</v>
      </c>
      <c r="D397" s="38"/>
      <c r="E397" s="42">
        <f t="shared" si="27"/>
        <v>2.7499999999999998E-3</v>
      </c>
      <c r="F397" s="38">
        <f t="shared" si="28"/>
        <v>417.25845470856575</v>
      </c>
      <c r="J397" s="49"/>
    </row>
    <row r="398" spans="1:10" x14ac:dyDescent="0.35">
      <c r="A398" s="37">
        <v>19359</v>
      </c>
      <c r="B398" s="38">
        <f t="shared" si="26"/>
        <v>3.3</v>
      </c>
      <c r="C398" s="38">
        <v>3.3</v>
      </c>
      <c r="D398" s="38"/>
      <c r="E398" s="42">
        <f t="shared" si="27"/>
        <v>2.7499999999999998E-3</v>
      </c>
      <c r="F398" s="38">
        <f t="shared" si="28"/>
        <v>418.4059154590143</v>
      </c>
      <c r="J398" s="49"/>
    </row>
    <row r="399" spans="1:10" x14ac:dyDescent="0.35">
      <c r="A399" s="37">
        <v>19390</v>
      </c>
      <c r="B399" s="38">
        <f t="shared" si="26"/>
        <v>3.29</v>
      </c>
      <c r="C399" s="38">
        <v>3.29</v>
      </c>
      <c r="D399" s="38"/>
      <c r="E399" s="42">
        <f t="shared" si="27"/>
        <v>3.5903138066919167E-3</v>
      </c>
      <c r="F399" s="38">
        <f t="shared" si="28"/>
        <v>419.90812399408838</v>
      </c>
      <c r="J399" s="49"/>
    </row>
    <row r="400" spans="1:10" x14ac:dyDescent="0.35">
      <c r="A400" s="37">
        <v>19418</v>
      </c>
      <c r="B400" s="38">
        <f t="shared" si="26"/>
        <v>3.29</v>
      </c>
      <c r="C400" s="38">
        <v>3.29</v>
      </c>
      <c r="D400" s="38"/>
      <c r="E400" s="42">
        <f t="shared" si="27"/>
        <v>2.7416666666666666E-3</v>
      </c>
      <c r="F400" s="38">
        <f t="shared" si="28"/>
        <v>421.0593721007055</v>
      </c>
      <c r="J400" s="49"/>
    </row>
    <row r="401" spans="1:10" x14ac:dyDescent="0.35">
      <c r="A401" s="37">
        <v>19449</v>
      </c>
      <c r="B401" s="38">
        <f t="shared" si="26"/>
        <v>3.29</v>
      </c>
      <c r="C401" s="38">
        <v>3.29</v>
      </c>
      <c r="D401" s="38"/>
      <c r="E401" s="42">
        <f t="shared" si="27"/>
        <v>2.7416666666666666E-3</v>
      </c>
      <c r="F401" s="38">
        <f t="shared" si="28"/>
        <v>422.21377654588161</v>
      </c>
      <c r="J401" s="49"/>
    </row>
    <row r="402" spans="1:10" x14ac:dyDescent="0.35">
      <c r="A402" s="37">
        <v>19479</v>
      </c>
      <c r="B402" s="38">
        <f t="shared" si="26"/>
        <v>3.29</v>
      </c>
      <c r="C402" s="38">
        <v>3.29</v>
      </c>
      <c r="D402" s="38"/>
      <c r="E402" s="42">
        <f t="shared" si="27"/>
        <v>2.7416666666666666E-3</v>
      </c>
      <c r="F402" s="38">
        <f t="shared" si="28"/>
        <v>423.37134598324491</v>
      </c>
      <c r="J402" s="49"/>
    </row>
    <row r="403" spans="1:10" x14ac:dyDescent="0.35">
      <c r="A403" s="37">
        <v>19510</v>
      </c>
      <c r="B403" s="38">
        <f t="shared" si="26"/>
        <v>3.29</v>
      </c>
      <c r="C403" s="38">
        <v>3.29</v>
      </c>
      <c r="D403" s="38"/>
      <c r="E403" s="42">
        <f t="shared" si="27"/>
        <v>2.7416666666666666E-3</v>
      </c>
      <c r="F403" s="38">
        <f t="shared" si="28"/>
        <v>424.53208909014899</v>
      </c>
      <c r="J403" s="49"/>
    </row>
    <row r="404" spans="1:10" x14ac:dyDescent="0.35">
      <c r="A404" s="37">
        <v>19540</v>
      </c>
      <c r="B404" s="38">
        <f t="shared" si="26"/>
        <v>3.3</v>
      </c>
      <c r="C404" s="38">
        <v>3.3</v>
      </c>
      <c r="D404" s="38"/>
      <c r="E404" s="42">
        <f t="shared" si="27"/>
        <v>1.9017612844418851E-3</v>
      </c>
      <c r="F404" s="38">
        <f t="shared" si="28"/>
        <v>425.33944778118388</v>
      </c>
      <c r="J404" s="49"/>
    </row>
    <row r="405" spans="1:10" x14ac:dyDescent="0.35">
      <c r="A405" s="37">
        <v>19571</v>
      </c>
      <c r="B405" s="38">
        <f t="shared" si="26"/>
        <v>3.29</v>
      </c>
      <c r="C405" s="38">
        <v>3.29</v>
      </c>
      <c r="D405" s="38"/>
      <c r="E405" s="42">
        <f t="shared" si="27"/>
        <v>3.5903138066919167E-3</v>
      </c>
      <c r="F405" s="38">
        <f t="shared" si="28"/>
        <v>426.86654987308339</v>
      </c>
      <c r="J405" s="49"/>
    </row>
    <row r="406" spans="1:10" x14ac:dyDescent="0.35">
      <c r="A406" s="37">
        <v>19602</v>
      </c>
      <c r="B406" s="38">
        <f t="shared" si="26"/>
        <v>3.27</v>
      </c>
      <c r="C406" s="38">
        <v>3.27</v>
      </c>
      <c r="D406" s="38"/>
      <c r="E406" s="42">
        <f t="shared" si="27"/>
        <v>4.4239296876847044E-3</v>
      </c>
      <c r="F406" s="38">
        <f t="shared" si="28"/>
        <v>428.75497747574644</v>
      </c>
      <c r="J406" s="49"/>
    </row>
    <row r="407" spans="1:10" x14ac:dyDescent="0.35">
      <c r="A407" s="37">
        <v>19632</v>
      </c>
      <c r="B407" s="38">
        <f t="shared" si="26"/>
        <v>3.27</v>
      </c>
      <c r="C407" s="38">
        <v>3.27</v>
      </c>
      <c r="D407" s="38"/>
      <c r="E407" s="42">
        <f t="shared" si="27"/>
        <v>2.725E-3</v>
      </c>
      <c r="F407" s="38">
        <f t="shared" si="28"/>
        <v>429.92333478936791</v>
      </c>
      <c r="J407" s="49"/>
    </row>
    <row r="408" spans="1:10" x14ac:dyDescent="0.35">
      <c r="A408" s="37">
        <v>19663</v>
      </c>
      <c r="B408" s="38">
        <f t="shared" si="26"/>
        <v>3.26</v>
      </c>
      <c r="C408" s="38">
        <v>3.26</v>
      </c>
      <c r="D408" s="38"/>
      <c r="E408" s="42">
        <f t="shared" si="27"/>
        <v>3.5665407903314964E-3</v>
      </c>
      <c r="F408" s="38">
        <f t="shared" si="28"/>
        <v>431.4566738996096</v>
      </c>
      <c r="J408" s="49"/>
    </row>
    <row r="409" spans="1:10" x14ac:dyDescent="0.35">
      <c r="A409" s="37">
        <v>19693</v>
      </c>
      <c r="B409" s="38">
        <f t="shared" si="26"/>
        <v>3.24</v>
      </c>
      <c r="C409" s="38">
        <v>3.24</v>
      </c>
      <c r="D409" s="38"/>
      <c r="E409" s="42">
        <f t="shared" si="27"/>
        <v>4.4013870806427144E-3</v>
      </c>
      <c r="F409" s="38">
        <f t="shared" si="28"/>
        <v>433.35568172996841</v>
      </c>
      <c r="J409" s="49"/>
    </row>
    <row r="410" spans="1:10" x14ac:dyDescent="0.35">
      <c r="A410" s="37">
        <v>19724</v>
      </c>
      <c r="B410" s="38">
        <f t="shared" si="26"/>
        <v>3.21</v>
      </c>
      <c r="C410" s="38">
        <v>3.21</v>
      </c>
      <c r="D410" s="38"/>
      <c r="E410" s="42">
        <f t="shared" si="27"/>
        <v>5.2307744341800388E-3</v>
      </c>
      <c r="F410" s="38">
        <f t="shared" si="28"/>
        <v>435.62246755086818</v>
      </c>
      <c r="J410" s="49"/>
    </row>
    <row r="411" spans="1:10" x14ac:dyDescent="0.35">
      <c r="A411" s="37">
        <v>19755</v>
      </c>
      <c r="B411" s="38">
        <f t="shared" si="26"/>
        <v>3.21</v>
      </c>
      <c r="C411" s="38">
        <v>3.21</v>
      </c>
      <c r="D411" s="38"/>
      <c r="E411" s="42">
        <f t="shared" si="27"/>
        <v>2.6749999999999999E-3</v>
      </c>
      <c r="F411" s="38">
        <f t="shared" si="28"/>
        <v>436.78775765156672</v>
      </c>
      <c r="J411" s="49"/>
    </row>
    <row r="412" spans="1:10" x14ac:dyDescent="0.35">
      <c r="A412" s="37">
        <v>19783</v>
      </c>
      <c r="B412" s="38">
        <f t="shared" si="26"/>
        <v>3.2</v>
      </c>
      <c r="C412" s="38">
        <v>3.2</v>
      </c>
      <c r="D412" s="38"/>
      <c r="E412" s="42">
        <f t="shared" si="27"/>
        <v>3.5190024749907236E-3</v>
      </c>
      <c r="F412" s="38">
        <f t="shared" si="28"/>
        <v>438.32481485178823</v>
      </c>
      <c r="J412" s="49"/>
    </row>
    <row r="413" spans="1:10" x14ac:dyDescent="0.35">
      <c r="A413" s="37">
        <v>19814</v>
      </c>
      <c r="B413" s="38">
        <f t="shared" si="26"/>
        <v>3.19</v>
      </c>
      <c r="C413" s="38">
        <v>3.19</v>
      </c>
      <c r="D413" s="38"/>
      <c r="E413" s="42">
        <f t="shared" si="27"/>
        <v>3.5110804256049564E-3</v>
      </c>
      <c r="F413" s="38">
        <f t="shared" si="28"/>
        <v>439.86380852927124</v>
      </c>
      <c r="J413" s="49"/>
    </row>
    <row r="414" spans="1:10" x14ac:dyDescent="0.35">
      <c r="A414" s="37">
        <v>19844</v>
      </c>
      <c r="B414" s="38">
        <f t="shared" si="26"/>
        <v>3.19</v>
      </c>
      <c r="C414" s="38">
        <v>3.19</v>
      </c>
      <c r="D414" s="38"/>
      <c r="E414" s="42">
        <f t="shared" si="27"/>
        <v>2.6583333333333333E-3</v>
      </c>
      <c r="F414" s="38">
        <f t="shared" si="28"/>
        <v>441.03311315361157</v>
      </c>
      <c r="J414" s="49"/>
    </row>
    <row r="415" spans="1:10" x14ac:dyDescent="0.35">
      <c r="A415" s="37">
        <v>19875</v>
      </c>
      <c r="B415" s="38">
        <f t="shared" si="26"/>
        <v>3.19</v>
      </c>
      <c r="C415" s="38">
        <v>3.19</v>
      </c>
      <c r="D415" s="38"/>
      <c r="E415" s="42">
        <f t="shared" si="27"/>
        <v>2.6583333333333333E-3</v>
      </c>
      <c r="F415" s="38">
        <f t="shared" si="28"/>
        <v>442.20552617941161</v>
      </c>
      <c r="J415" s="49"/>
    </row>
    <row r="416" spans="1:10" x14ac:dyDescent="0.35">
      <c r="A416" s="37">
        <v>19905</v>
      </c>
      <c r="B416" s="38">
        <f t="shared" si="26"/>
        <v>3.19</v>
      </c>
      <c r="C416" s="38">
        <v>3.19</v>
      </c>
      <c r="D416" s="38"/>
      <c r="E416" s="42">
        <f t="shared" si="27"/>
        <v>2.6583333333333333E-3</v>
      </c>
      <c r="F416" s="38">
        <f t="shared" si="28"/>
        <v>443.38105586983858</v>
      </c>
      <c r="J416" s="49"/>
    </row>
    <row r="417" spans="1:10" x14ac:dyDescent="0.35">
      <c r="A417" s="37">
        <v>19936</v>
      </c>
      <c r="B417" s="38">
        <f t="shared" si="26"/>
        <v>3.19</v>
      </c>
      <c r="C417" s="38">
        <v>3.19</v>
      </c>
      <c r="D417" s="38"/>
      <c r="E417" s="42">
        <f t="shared" si="27"/>
        <v>2.6583333333333333E-3</v>
      </c>
      <c r="F417" s="38">
        <f t="shared" si="28"/>
        <v>444.55971051002592</v>
      </c>
      <c r="J417" s="49"/>
    </row>
    <row r="418" spans="1:10" x14ac:dyDescent="0.35">
      <c r="A418" s="37">
        <v>19967</v>
      </c>
      <c r="B418" s="38">
        <f t="shared" si="26"/>
        <v>3.2</v>
      </c>
      <c r="C418" s="38">
        <v>3.2</v>
      </c>
      <c r="D418" s="38"/>
      <c r="E418" s="42">
        <f t="shared" si="27"/>
        <v>1.8143308583424985E-3</v>
      </c>
      <c r="F418" s="38">
        <f t="shared" si="28"/>
        <v>445.36628891118005</v>
      </c>
      <c r="J418" s="49"/>
    </row>
    <row r="419" spans="1:10" x14ac:dyDescent="0.35">
      <c r="A419" s="37">
        <v>19997</v>
      </c>
      <c r="B419" s="38">
        <f t="shared" si="26"/>
        <v>3.21</v>
      </c>
      <c r="C419" s="38">
        <v>3.21</v>
      </c>
      <c r="D419" s="38"/>
      <c r="E419" s="42">
        <f t="shared" si="27"/>
        <v>1.8230751886066541E-3</v>
      </c>
      <c r="F419" s="38">
        <f t="shared" si="28"/>
        <v>446.1782251423358</v>
      </c>
      <c r="J419" s="49"/>
    </row>
    <row r="420" spans="1:10" x14ac:dyDescent="0.35">
      <c r="A420" s="37">
        <v>20028</v>
      </c>
      <c r="B420" s="38">
        <f t="shared" si="26"/>
        <v>3.37</v>
      </c>
      <c r="C420" s="38">
        <v>3.37</v>
      </c>
      <c r="D420" s="38"/>
      <c r="E420" s="42">
        <f t="shared" si="27"/>
        <v>-1.0717869885559655E-2</v>
      </c>
      <c r="F420" s="38">
        <f t="shared" si="28"/>
        <v>441.39614497949032</v>
      </c>
      <c r="J420" s="49"/>
    </row>
    <row r="421" spans="1:10" x14ac:dyDescent="0.35">
      <c r="A421" s="37">
        <v>20058</v>
      </c>
      <c r="B421" s="38">
        <f t="shared" si="26"/>
        <v>3.42</v>
      </c>
      <c r="C421" s="38">
        <v>3.42</v>
      </c>
      <c r="D421" s="38"/>
      <c r="E421" s="42">
        <f t="shared" si="27"/>
        <v>-1.3667987851715096E-3</v>
      </c>
      <c r="F421" s="38">
        <f t="shared" si="28"/>
        <v>440.79284526475294</v>
      </c>
      <c r="J421" s="49"/>
    </row>
    <row r="422" spans="1:10" x14ac:dyDescent="0.35">
      <c r="A422" s="37">
        <v>20089</v>
      </c>
      <c r="B422" s="38">
        <f t="shared" si="26"/>
        <v>3.37</v>
      </c>
      <c r="C422" s="38">
        <v>3.37</v>
      </c>
      <c r="D422" s="38"/>
      <c r="E422" s="42">
        <f t="shared" si="27"/>
        <v>7.0352718392374478E-3</v>
      </c>
      <c r="F422" s="38">
        <f t="shared" si="28"/>
        <v>443.89394275598141</v>
      </c>
      <c r="J422" s="49"/>
    </row>
    <row r="423" spans="1:10" x14ac:dyDescent="0.35">
      <c r="A423" s="37">
        <v>20120</v>
      </c>
      <c r="B423" s="38">
        <f t="shared" si="26"/>
        <v>3.35</v>
      </c>
      <c r="C423" s="38">
        <v>3.35</v>
      </c>
      <c r="D423" s="38"/>
      <c r="E423" s="42">
        <f t="shared" si="27"/>
        <v>4.4840683830607332E-3</v>
      </c>
      <c r="F423" s="38">
        <f t="shared" si="28"/>
        <v>445.88439355012565</v>
      </c>
      <c r="J423" s="49"/>
    </row>
    <row r="424" spans="1:10" x14ac:dyDescent="0.35">
      <c r="A424" s="37">
        <v>20148</v>
      </c>
      <c r="B424" s="38">
        <f t="shared" si="26"/>
        <v>3.37</v>
      </c>
      <c r="C424" s="38">
        <v>3.37</v>
      </c>
      <c r="D424" s="38"/>
      <c r="E424" s="42">
        <f t="shared" si="27"/>
        <v>1.1175579309717098E-3</v>
      </c>
      <c r="F424" s="38">
        <f t="shared" si="28"/>
        <v>446.38269519043411</v>
      </c>
      <c r="J424" s="49"/>
    </row>
    <row r="425" spans="1:10" x14ac:dyDescent="0.35">
      <c r="A425" s="37">
        <v>20179</v>
      </c>
      <c r="B425" s="38">
        <f t="shared" si="26"/>
        <v>3.4</v>
      </c>
      <c r="C425" s="38">
        <v>3.4</v>
      </c>
      <c r="D425" s="38"/>
      <c r="E425" s="42">
        <f t="shared" si="27"/>
        <v>3.0082307063120485E-4</v>
      </c>
      <c r="F425" s="38">
        <f t="shared" si="28"/>
        <v>446.51697740347794</v>
      </c>
      <c r="J425" s="49"/>
    </row>
    <row r="426" spans="1:10" x14ac:dyDescent="0.35">
      <c r="A426" s="37">
        <v>20209</v>
      </c>
      <c r="B426" s="38">
        <f t="shared" si="26"/>
        <v>3.67</v>
      </c>
      <c r="C426" s="38">
        <v>3.67</v>
      </c>
      <c r="D426" s="38"/>
      <c r="E426" s="42">
        <f t="shared" si="27"/>
        <v>-1.9441445518804688E-2</v>
      </c>
      <c r="F426" s="38">
        <f t="shared" si="28"/>
        <v>437.83604191406687</v>
      </c>
      <c r="J426" s="49"/>
    </row>
    <row r="427" spans="1:10" x14ac:dyDescent="0.35">
      <c r="A427" s="37">
        <v>20240</v>
      </c>
      <c r="B427" s="38">
        <f t="shared" si="26"/>
        <v>3.9</v>
      </c>
      <c r="C427" s="38">
        <v>3.9</v>
      </c>
      <c r="D427" s="38"/>
      <c r="E427" s="42">
        <f t="shared" si="27"/>
        <v>-1.5707652796773493E-2</v>
      </c>
      <c r="F427" s="38">
        <f t="shared" si="28"/>
        <v>430.95866538576718</v>
      </c>
      <c r="J427" s="49"/>
    </row>
    <row r="428" spans="1:10" x14ac:dyDescent="0.35">
      <c r="A428" s="37">
        <v>20270</v>
      </c>
      <c r="B428" s="38">
        <f t="shared" si="26"/>
        <v>3.9</v>
      </c>
      <c r="C428" s="38">
        <v>3.9</v>
      </c>
      <c r="D428" s="38"/>
      <c r="E428" s="42">
        <f t="shared" si="27"/>
        <v>3.2499999999999999E-3</v>
      </c>
      <c r="F428" s="38">
        <f t="shared" si="28"/>
        <v>432.35928104827093</v>
      </c>
      <c r="J428" s="49"/>
    </row>
    <row r="429" spans="1:10" x14ac:dyDescent="0.35">
      <c r="A429" s="37">
        <v>20301</v>
      </c>
      <c r="B429" s="38">
        <f t="shared" si="26"/>
        <v>3.91</v>
      </c>
      <c r="C429" s="38">
        <v>3.91</v>
      </c>
      <c r="D429" s="38"/>
      <c r="E429" s="42">
        <f t="shared" si="27"/>
        <v>2.4344790444943668E-3</v>
      </c>
      <c r="F429" s="38">
        <f t="shared" si="28"/>
        <v>433.41185065767559</v>
      </c>
      <c r="J429" s="49"/>
    </row>
    <row r="430" spans="1:10" x14ac:dyDescent="0.35">
      <c r="A430" s="37">
        <v>20332</v>
      </c>
      <c r="B430" s="38">
        <f t="shared" si="26"/>
        <v>3.85</v>
      </c>
      <c r="C430" s="38">
        <v>3.85</v>
      </c>
      <c r="D430" s="38"/>
      <c r="E430" s="42">
        <f t="shared" si="27"/>
        <v>8.1655769294546026E-3</v>
      </c>
      <c r="F430" s="38">
        <f t="shared" si="28"/>
        <v>436.95090846635816</v>
      </c>
      <c r="J430" s="49"/>
    </row>
    <row r="431" spans="1:10" x14ac:dyDescent="0.35">
      <c r="A431" s="37">
        <v>20362</v>
      </c>
      <c r="B431" s="38">
        <f t="shared" si="26"/>
        <v>3.81</v>
      </c>
      <c r="C431" s="38">
        <v>3.81</v>
      </c>
      <c r="D431" s="38"/>
      <c r="E431" s="42">
        <f t="shared" si="27"/>
        <v>6.4861254173858782E-3</v>
      </c>
      <c r="F431" s="38">
        <f t="shared" si="28"/>
        <v>439.78502685991162</v>
      </c>
      <c r="J431" s="49"/>
    </row>
    <row r="432" spans="1:10" x14ac:dyDescent="0.35">
      <c r="A432" s="37">
        <v>20393</v>
      </c>
      <c r="B432" s="38">
        <f t="shared" si="26"/>
        <v>3.77</v>
      </c>
      <c r="C432" s="38">
        <v>3.77</v>
      </c>
      <c r="D432" s="38"/>
      <c r="E432" s="42">
        <f t="shared" si="27"/>
        <v>6.4591059024191209E-3</v>
      </c>
      <c r="F432" s="38">
        <f t="shared" si="28"/>
        <v>442.62564492269797</v>
      </c>
      <c r="J432" s="49"/>
    </row>
    <row r="433" spans="1:10" x14ac:dyDescent="0.35">
      <c r="A433" s="37">
        <v>20423</v>
      </c>
      <c r="B433" s="38">
        <f t="shared" si="26"/>
        <v>3.75</v>
      </c>
      <c r="C433" s="38">
        <v>3.75</v>
      </c>
      <c r="D433" s="38"/>
      <c r="E433" s="42">
        <f t="shared" si="27"/>
        <v>4.7853013561830046E-3</v>
      </c>
      <c r="F433" s="38">
        <f t="shared" si="28"/>
        <v>444.7437420216279</v>
      </c>
      <c r="J433" s="49"/>
    </row>
    <row r="434" spans="1:10" x14ac:dyDescent="0.35">
      <c r="A434" s="37">
        <v>20454</v>
      </c>
      <c r="B434" s="38">
        <f t="shared" si="26"/>
        <v>3.75</v>
      </c>
      <c r="C434" s="38">
        <v>3.75</v>
      </c>
      <c r="D434" s="38"/>
      <c r="E434" s="42">
        <f t="shared" si="27"/>
        <v>3.1250000000000002E-3</v>
      </c>
      <c r="F434" s="38">
        <f t="shared" si="28"/>
        <v>446.13356621544551</v>
      </c>
      <c r="J434" s="49"/>
    </row>
    <row r="435" spans="1:10" x14ac:dyDescent="0.35">
      <c r="A435" s="37">
        <v>20485</v>
      </c>
      <c r="B435" s="38">
        <f t="shared" si="26"/>
        <v>3.68</v>
      </c>
      <c r="C435" s="38">
        <v>3.68</v>
      </c>
      <c r="D435" s="38"/>
      <c r="E435" s="42">
        <f t="shared" si="27"/>
        <v>8.8971582620455784E-3</v>
      </c>
      <c r="F435" s="38">
        <f t="shared" si="28"/>
        <v>450.10288716007511</v>
      </c>
      <c r="J435" s="49"/>
    </row>
    <row r="436" spans="1:10" x14ac:dyDescent="0.35">
      <c r="A436" s="37">
        <v>20514</v>
      </c>
      <c r="B436" s="38">
        <f t="shared" si="26"/>
        <v>3.66</v>
      </c>
      <c r="C436" s="38">
        <v>3.66</v>
      </c>
      <c r="D436" s="38"/>
      <c r="E436" s="42">
        <f t="shared" si="27"/>
        <v>4.7174463812763631E-3</v>
      </c>
      <c r="F436" s="38">
        <f t="shared" si="28"/>
        <v>452.2262233963105</v>
      </c>
      <c r="J436" s="49"/>
    </row>
    <row r="437" spans="1:10" x14ac:dyDescent="0.35">
      <c r="A437" s="37">
        <v>20545</v>
      </c>
      <c r="B437" s="38">
        <f t="shared" si="26"/>
        <v>3.66</v>
      </c>
      <c r="C437" s="38">
        <v>3.66</v>
      </c>
      <c r="D437" s="38"/>
      <c r="E437" s="42">
        <f t="shared" si="27"/>
        <v>3.0500000000000002E-3</v>
      </c>
      <c r="F437" s="38">
        <f t="shared" si="28"/>
        <v>453.60551337766924</v>
      </c>
      <c r="J437" s="49"/>
    </row>
    <row r="438" spans="1:10" x14ac:dyDescent="0.35">
      <c r="A438" s="37">
        <v>20575</v>
      </c>
      <c r="B438" s="38">
        <f t="shared" si="26"/>
        <v>3.69</v>
      </c>
      <c r="C438" s="38">
        <v>3.69</v>
      </c>
      <c r="D438" s="38"/>
      <c r="E438" s="42">
        <f t="shared" si="27"/>
        <v>5.7741037589942616E-4</v>
      </c>
      <c r="F438" s="38">
        <f t="shared" si="28"/>
        <v>453.86742990765873</v>
      </c>
      <c r="J438" s="49"/>
    </row>
    <row r="439" spans="1:10" x14ac:dyDescent="0.35">
      <c r="A439" s="37">
        <v>20606</v>
      </c>
      <c r="B439" s="38">
        <f t="shared" si="26"/>
        <v>3.7</v>
      </c>
      <c r="C439" s="38">
        <v>3.7</v>
      </c>
      <c r="D439" s="38"/>
      <c r="E439" s="42">
        <f t="shared" si="27"/>
        <v>2.2512006790938511E-3</v>
      </c>
      <c r="F439" s="38">
        <f t="shared" si="28"/>
        <v>454.88917657408541</v>
      </c>
      <c r="J439" s="49"/>
    </row>
    <row r="440" spans="1:10" x14ac:dyDescent="0.35">
      <c r="A440" s="37">
        <v>20636</v>
      </c>
      <c r="B440" s="38">
        <f t="shared" si="26"/>
        <v>3.74</v>
      </c>
      <c r="C440" s="38">
        <v>3.74</v>
      </c>
      <c r="D440" s="38"/>
      <c r="E440" s="42">
        <f t="shared" si="27"/>
        <v>-2.0551942902712799E-4</v>
      </c>
      <c r="F440" s="38">
        <f t="shared" si="28"/>
        <v>454.79568801024527</v>
      </c>
      <c r="J440" s="49"/>
    </row>
    <row r="441" spans="1:10" x14ac:dyDescent="0.35">
      <c r="A441" s="37">
        <v>20667</v>
      </c>
      <c r="B441" s="38">
        <f t="shared" si="26"/>
        <v>3.74</v>
      </c>
      <c r="C441" s="38">
        <v>3.74</v>
      </c>
      <c r="D441" s="38"/>
      <c r="E441" s="42">
        <f t="shared" si="27"/>
        <v>3.1166666666666669E-3</v>
      </c>
      <c r="F441" s="38">
        <f t="shared" si="28"/>
        <v>456.2131345712105</v>
      </c>
      <c r="J441" s="49"/>
    </row>
    <row r="442" spans="1:10" x14ac:dyDescent="0.35">
      <c r="A442" s="37">
        <v>20698</v>
      </c>
      <c r="B442" s="38">
        <f t="shared" si="26"/>
        <v>3.74</v>
      </c>
      <c r="C442" s="38">
        <v>3.74</v>
      </c>
      <c r="D442" s="38"/>
      <c r="E442" s="42">
        <f t="shared" si="27"/>
        <v>3.1166666666666669E-3</v>
      </c>
      <c r="F442" s="38">
        <f t="shared" si="28"/>
        <v>457.63499884062412</v>
      </c>
      <c r="J442" s="49"/>
    </row>
    <row r="443" spans="1:10" x14ac:dyDescent="0.35">
      <c r="A443" s="37">
        <v>20728</v>
      </c>
      <c r="B443" s="38">
        <f t="shared" si="26"/>
        <v>3.74</v>
      </c>
      <c r="C443" s="38">
        <v>3.74</v>
      </c>
      <c r="D443" s="38"/>
      <c r="E443" s="42">
        <f t="shared" si="27"/>
        <v>3.1166666666666669E-3</v>
      </c>
      <c r="F443" s="38">
        <f t="shared" si="28"/>
        <v>459.06129458701071</v>
      </c>
      <c r="J443" s="49"/>
    </row>
    <row r="444" spans="1:10" x14ac:dyDescent="0.35">
      <c r="A444" s="37">
        <v>20759</v>
      </c>
      <c r="B444" s="38">
        <f t="shared" si="26"/>
        <v>3.75</v>
      </c>
      <c r="C444" s="38">
        <v>3.75</v>
      </c>
      <c r="D444" s="38"/>
      <c r="E444" s="42">
        <f t="shared" si="27"/>
        <v>2.294849321908498E-3</v>
      </c>
      <c r="F444" s="38">
        <f t="shared" si="28"/>
        <v>460.11477108760818</v>
      </c>
      <c r="J444" s="49"/>
    </row>
    <row r="445" spans="1:10" x14ac:dyDescent="0.35">
      <c r="A445" s="37">
        <v>20789</v>
      </c>
      <c r="B445" s="38">
        <f t="shared" si="26"/>
        <v>3.84</v>
      </c>
      <c r="C445" s="38">
        <v>3.84</v>
      </c>
      <c r="D445" s="38"/>
      <c r="E445" s="42">
        <f t="shared" si="27"/>
        <v>-4.2394034159650039E-3</v>
      </c>
      <c r="F445" s="38">
        <f t="shared" si="28"/>
        <v>458.16415895532344</v>
      </c>
      <c r="J445" s="49"/>
    </row>
    <row r="446" spans="1:10" x14ac:dyDescent="0.35">
      <c r="A446" s="37">
        <v>20820</v>
      </c>
      <c r="B446" s="38">
        <f t="shared" si="26"/>
        <v>4.05</v>
      </c>
      <c r="C446" s="38">
        <v>4.05</v>
      </c>
      <c r="D446" s="38"/>
      <c r="E446" s="42">
        <f t="shared" si="27"/>
        <v>-1.3811438156107506E-2</v>
      </c>
      <c r="F446" s="38">
        <f t="shared" si="28"/>
        <v>451.83625300856698</v>
      </c>
      <c r="J446" s="49"/>
    </row>
    <row r="447" spans="1:10" x14ac:dyDescent="0.35">
      <c r="A447" s="37">
        <v>20851</v>
      </c>
      <c r="B447" s="38">
        <f t="shared" si="26"/>
        <v>4.0599999999999996</v>
      </c>
      <c r="C447" s="38">
        <v>4.0599999999999996</v>
      </c>
      <c r="D447" s="38"/>
      <c r="E447" s="42">
        <f t="shared" si="27"/>
        <v>2.5653189648598804E-3</v>
      </c>
      <c r="F447" s="38">
        <f t="shared" si="28"/>
        <v>452.99535711742107</v>
      </c>
      <c r="J447" s="49"/>
    </row>
    <row r="448" spans="1:10" x14ac:dyDescent="0.35">
      <c r="A448" s="37">
        <v>20879</v>
      </c>
      <c r="B448" s="38">
        <f t="shared" si="26"/>
        <v>4.12</v>
      </c>
      <c r="C448" s="38">
        <v>4.12</v>
      </c>
      <c r="D448" s="38"/>
      <c r="E448" s="42">
        <f t="shared" si="27"/>
        <v>-1.4608383693599123E-3</v>
      </c>
      <c r="F448" s="38">
        <f t="shared" si="28"/>
        <v>452.33360411860201</v>
      </c>
      <c r="J448" s="49"/>
    </row>
    <row r="449" spans="1:10" x14ac:dyDescent="0.35">
      <c r="A449" s="37">
        <v>20910</v>
      </c>
      <c r="B449" s="38">
        <f t="shared" si="26"/>
        <v>4.1399999999999997</v>
      </c>
      <c r="C449" s="38">
        <v>4.1399999999999997</v>
      </c>
      <c r="D449" s="38"/>
      <c r="E449" s="42">
        <f t="shared" si="27"/>
        <v>1.8201512280219719E-3</v>
      </c>
      <c r="F449" s="38">
        <f t="shared" si="28"/>
        <v>453.15691968361409</v>
      </c>
      <c r="J449" s="49"/>
    </row>
    <row r="450" spans="1:10" x14ac:dyDescent="0.35">
      <c r="A450" s="37">
        <v>20940</v>
      </c>
      <c r="B450" s="38">
        <f t="shared" ref="B450:B513" si="29">C450</f>
        <v>4.1399999999999997</v>
      </c>
      <c r="C450" s="38">
        <v>4.1399999999999997</v>
      </c>
      <c r="D450" s="38"/>
      <c r="E450" s="42">
        <f t="shared" si="27"/>
        <v>3.4499999999999999E-3</v>
      </c>
      <c r="F450" s="38">
        <f t="shared" si="28"/>
        <v>454.72031105652252</v>
      </c>
      <c r="J450" s="49"/>
    </row>
    <row r="451" spans="1:10" x14ac:dyDescent="0.35">
      <c r="A451" s="37">
        <v>20971</v>
      </c>
      <c r="B451" s="38">
        <f t="shared" si="29"/>
        <v>4.16</v>
      </c>
      <c r="C451" s="38">
        <v>4.16</v>
      </c>
      <c r="D451" s="38"/>
      <c r="E451" s="42">
        <f t="shared" ref="E451:E514" si="30">B450/1200+((B450/B451)*(1-(1+B451/200)^(-2*(10-(1/12))))+(1+B451/200)^(-2*(10-(1/12)))-1)</f>
        <v>1.838357565670903E-3</v>
      </c>
      <c r="F451" s="38">
        <f t="shared" ref="F451:F514" si="31">F450*(1+E451)</f>
        <v>455.55624958061748</v>
      </c>
      <c r="J451" s="49"/>
    </row>
    <row r="452" spans="1:10" x14ac:dyDescent="0.35">
      <c r="A452" s="37">
        <v>21001</v>
      </c>
      <c r="B452" s="38">
        <f t="shared" si="29"/>
        <v>4.2</v>
      </c>
      <c r="C452" s="38">
        <v>4.2</v>
      </c>
      <c r="D452" s="38"/>
      <c r="E452" s="42">
        <f t="shared" si="30"/>
        <v>2.4952776222114019E-4</v>
      </c>
      <c r="F452" s="38">
        <f t="shared" si="31"/>
        <v>455.66992351214122</v>
      </c>
      <c r="J452" s="49"/>
    </row>
    <row r="453" spans="1:10" x14ac:dyDescent="0.35">
      <c r="A453" s="37">
        <v>21032</v>
      </c>
      <c r="B453" s="38">
        <f t="shared" si="29"/>
        <v>4.67</v>
      </c>
      <c r="C453" s="38">
        <v>4.67</v>
      </c>
      <c r="D453" s="38"/>
      <c r="E453" s="42">
        <f t="shared" si="30"/>
        <v>-3.3467567670793452E-2</v>
      </c>
      <c r="F453" s="38">
        <f t="shared" si="31"/>
        <v>440.41975951145338</v>
      </c>
      <c r="J453" s="49"/>
    </row>
    <row r="454" spans="1:10" x14ac:dyDescent="0.35">
      <c r="A454" s="37">
        <v>21063</v>
      </c>
      <c r="B454" s="38">
        <f t="shared" si="29"/>
        <v>4.67</v>
      </c>
      <c r="C454" s="38">
        <v>4.67</v>
      </c>
      <c r="D454" s="38"/>
      <c r="E454" s="42">
        <f t="shared" si="30"/>
        <v>3.8916666666666665E-3</v>
      </c>
      <c r="F454" s="38">
        <f t="shared" si="31"/>
        <v>442.13372640888542</v>
      </c>
      <c r="J454" s="49"/>
    </row>
    <row r="455" spans="1:10" x14ac:dyDescent="0.35">
      <c r="A455" s="37">
        <v>21093</v>
      </c>
      <c r="B455" s="38">
        <f t="shared" si="29"/>
        <v>4.3899999999999997</v>
      </c>
      <c r="C455" s="38">
        <v>4.3899999999999997</v>
      </c>
      <c r="D455" s="38"/>
      <c r="E455" s="42">
        <f t="shared" si="30"/>
        <v>2.6208895874273927E-2</v>
      </c>
      <c r="F455" s="38">
        <f t="shared" si="31"/>
        <v>453.72156320684059</v>
      </c>
      <c r="J455" s="49"/>
    </row>
    <row r="456" spans="1:10" x14ac:dyDescent="0.35">
      <c r="A456" s="37">
        <v>21124</v>
      </c>
      <c r="B456" s="38">
        <f t="shared" si="29"/>
        <v>4.47</v>
      </c>
      <c r="C456" s="38">
        <v>4.47</v>
      </c>
      <c r="D456" s="38"/>
      <c r="E456" s="42">
        <f t="shared" si="30"/>
        <v>-2.6938531934734694E-3</v>
      </c>
      <c r="F456" s="38">
        <f t="shared" si="31"/>
        <v>452.49930392484805</v>
      </c>
      <c r="J456" s="49"/>
    </row>
    <row r="457" spans="1:10" x14ac:dyDescent="0.35">
      <c r="A457" s="37">
        <v>21154</v>
      </c>
      <c r="B457" s="38">
        <f t="shared" si="29"/>
        <v>4.4800000000000004</v>
      </c>
      <c r="C457" s="38">
        <v>4.4800000000000004</v>
      </c>
      <c r="D457" s="38"/>
      <c r="E457" s="42">
        <f t="shared" si="30"/>
        <v>2.9313530918193766E-3</v>
      </c>
      <c r="F457" s="38">
        <f t="shared" si="31"/>
        <v>453.82573915845427</v>
      </c>
      <c r="J457" s="49"/>
    </row>
    <row r="458" spans="1:10" x14ac:dyDescent="0.35">
      <c r="A458" s="37">
        <v>21185</v>
      </c>
      <c r="B458" s="38">
        <f t="shared" si="29"/>
        <v>4.46</v>
      </c>
      <c r="C458" s="38">
        <v>4.46</v>
      </c>
      <c r="D458" s="38"/>
      <c r="E458" s="42">
        <f t="shared" si="30"/>
        <v>5.3221332973329653E-3</v>
      </c>
      <c r="F458" s="38">
        <f t="shared" si="31"/>
        <v>456.24106023601621</v>
      </c>
      <c r="J458" s="49"/>
    </row>
    <row r="459" spans="1:10" x14ac:dyDescent="0.35">
      <c r="A459" s="37">
        <v>21216</v>
      </c>
      <c r="B459" s="38">
        <f t="shared" si="29"/>
        <v>4.45</v>
      </c>
      <c r="C459" s="38">
        <v>4.45</v>
      </c>
      <c r="D459" s="38"/>
      <c r="E459" s="42">
        <f t="shared" si="30"/>
        <v>4.5114435735059341E-3</v>
      </c>
      <c r="F459" s="38">
        <f t="shared" si="31"/>
        <v>458.29936603518746</v>
      </c>
      <c r="J459" s="49"/>
    </row>
    <row r="460" spans="1:10" x14ac:dyDescent="0.35">
      <c r="A460" s="37">
        <v>21244</v>
      </c>
      <c r="B460" s="38">
        <f t="shared" si="29"/>
        <v>4.49</v>
      </c>
      <c r="C460" s="38">
        <v>4.49</v>
      </c>
      <c r="D460" s="38"/>
      <c r="E460" s="42">
        <f t="shared" si="30"/>
        <v>5.3525029822367506E-4</v>
      </c>
      <c r="F460" s="38">
        <f t="shared" si="31"/>
        <v>458.54467090753349</v>
      </c>
      <c r="J460" s="49"/>
    </row>
    <row r="461" spans="1:10" x14ac:dyDescent="0.35">
      <c r="A461" s="37">
        <v>21275</v>
      </c>
      <c r="B461" s="38">
        <f t="shared" si="29"/>
        <v>4.42</v>
      </c>
      <c r="C461" s="38">
        <v>4.42</v>
      </c>
      <c r="D461" s="38"/>
      <c r="E461" s="42">
        <f t="shared" si="30"/>
        <v>9.3130313160351384E-3</v>
      </c>
      <c r="F461" s="38">
        <f t="shared" si="31"/>
        <v>462.81511178749639</v>
      </c>
      <c r="J461" s="49"/>
    </row>
    <row r="462" spans="1:10" x14ac:dyDescent="0.35">
      <c r="A462" s="37">
        <v>21305</v>
      </c>
      <c r="B462" s="38">
        <f t="shared" si="29"/>
        <v>4.34</v>
      </c>
      <c r="C462" s="38">
        <v>4.34</v>
      </c>
      <c r="D462" s="38"/>
      <c r="E462" s="42">
        <f t="shared" si="30"/>
        <v>1.0074855048989601E-2</v>
      </c>
      <c r="F462" s="38">
        <f t="shared" si="31"/>
        <v>467.47790695323732</v>
      </c>
      <c r="J462" s="49"/>
    </row>
    <row r="463" spans="1:10" x14ac:dyDescent="0.35">
      <c r="A463" s="37">
        <v>21336</v>
      </c>
      <c r="B463" s="38">
        <f t="shared" si="29"/>
        <v>4.3</v>
      </c>
      <c r="C463" s="38">
        <v>4.3</v>
      </c>
      <c r="D463" s="38"/>
      <c r="E463" s="42">
        <f t="shared" si="30"/>
        <v>6.8185145346751448E-3</v>
      </c>
      <c r="F463" s="38">
        <f t="shared" si="31"/>
        <v>470.66541185643746</v>
      </c>
      <c r="J463" s="49"/>
    </row>
    <row r="464" spans="1:10" x14ac:dyDescent="0.35">
      <c r="A464" s="37">
        <v>21366</v>
      </c>
      <c r="B464" s="38">
        <f t="shared" si="29"/>
        <v>4.3</v>
      </c>
      <c r="C464" s="38">
        <v>4.3</v>
      </c>
      <c r="D464" s="38"/>
      <c r="E464" s="42">
        <f t="shared" si="30"/>
        <v>3.5833333333333333E-3</v>
      </c>
      <c r="F464" s="38">
        <f t="shared" si="31"/>
        <v>472.35196291558964</v>
      </c>
      <c r="J464" s="49"/>
    </row>
    <row r="465" spans="1:10" x14ac:dyDescent="0.35">
      <c r="A465" s="37">
        <v>21397</v>
      </c>
      <c r="B465" s="38">
        <f t="shared" si="29"/>
        <v>4.25</v>
      </c>
      <c r="C465" s="38">
        <v>4.25</v>
      </c>
      <c r="D465" s="38"/>
      <c r="E465" s="42">
        <f t="shared" si="30"/>
        <v>7.5951836169734837E-3</v>
      </c>
      <c r="F465" s="38">
        <f t="shared" si="31"/>
        <v>475.93956280577135</v>
      </c>
      <c r="J465" s="49"/>
    </row>
    <row r="466" spans="1:10" x14ac:dyDescent="0.35">
      <c r="A466" s="37">
        <v>21428</v>
      </c>
      <c r="B466" s="38">
        <f t="shared" si="29"/>
        <v>4.3</v>
      </c>
      <c r="C466" s="38">
        <v>4.3</v>
      </c>
      <c r="D466" s="38"/>
      <c r="E466" s="42">
        <f t="shared" si="30"/>
        <v>-4.6064316834393141E-4</v>
      </c>
      <c r="F466" s="38">
        <f t="shared" si="31"/>
        <v>475.72032449762025</v>
      </c>
      <c r="J466" s="49"/>
    </row>
    <row r="467" spans="1:10" x14ac:dyDescent="0.35">
      <c r="A467" s="37">
        <v>21458</v>
      </c>
      <c r="B467" s="38">
        <f t="shared" si="29"/>
        <v>4.3499999999999996</v>
      </c>
      <c r="C467" s="38">
        <v>4.3499999999999996</v>
      </c>
      <c r="D467" s="38"/>
      <c r="E467" s="42">
        <f t="shared" si="30"/>
        <v>-4.0946881656139193E-4</v>
      </c>
      <c r="F467" s="38">
        <f t="shared" si="31"/>
        <v>475.52553185933402</v>
      </c>
      <c r="J467" s="49"/>
    </row>
    <row r="468" spans="1:10" x14ac:dyDescent="0.35">
      <c r="A468" s="37">
        <v>21489</v>
      </c>
      <c r="B468" s="38">
        <f t="shared" si="29"/>
        <v>4.28</v>
      </c>
      <c r="C468" s="38">
        <v>4.28</v>
      </c>
      <c r="D468" s="38"/>
      <c r="E468" s="42">
        <f t="shared" si="30"/>
        <v>9.233570905430321E-3</v>
      </c>
      <c r="F468" s="38">
        <f t="shared" si="31"/>
        <v>479.91633057509966</v>
      </c>
      <c r="J468" s="49"/>
    </row>
    <row r="469" spans="1:10" x14ac:dyDescent="0.35">
      <c r="A469" s="37">
        <v>21519</v>
      </c>
      <c r="B469" s="38">
        <f t="shared" si="29"/>
        <v>4.2699999999999996</v>
      </c>
      <c r="C469" s="38">
        <v>4.2699999999999996</v>
      </c>
      <c r="D469" s="38"/>
      <c r="E469" s="42">
        <f t="shared" si="30"/>
        <v>4.3682726994577802E-3</v>
      </c>
      <c r="F469" s="38">
        <f t="shared" si="31"/>
        <v>482.01273597997488</v>
      </c>
      <c r="J469" s="49"/>
    </row>
    <row r="470" spans="1:10" x14ac:dyDescent="0.35">
      <c r="A470" s="37">
        <v>21550</v>
      </c>
      <c r="B470" s="38">
        <f t="shared" si="29"/>
        <v>4.2699999999999996</v>
      </c>
      <c r="C470" s="38">
        <v>4.2699999999999996</v>
      </c>
      <c r="D470" s="38"/>
      <c r="E470" s="42">
        <f t="shared" si="30"/>
        <v>3.5583333333333331E-3</v>
      </c>
      <c r="F470" s="38">
        <f t="shared" si="31"/>
        <v>483.72789796550364</v>
      </c>
      <c r="J470" s="49"/>
    </row>
    <row r="471" spans="1:10" x14ac:dyDescent="0.35">
      <c r="A471" s="37">
        <v>21581</v>
      </c>
      <c r="B471" s="38">
        <f t="shared" si="29"/>
        <v>4.2699999999999996</v>
      </c>
      <c r="C471" s="38">
        <v>4.2699999999999996</v>
      </c>
      <c r="D471" s="38"/>
      <c r="E471" s="42">
        <f t="shared" si="30"/>
        <v>3.5583333333333331E-3</v>
      </c>
      <c r="F471" s="38">
        <f t="shared" si="31"/>
        <v>485.44916306909755</v>
      </c>
      <c r="J471" s="49"/>
    </row>
    <row r="472" spans="1:10" x14ac:dyDescent="0.35">
      <c r="A472" s="37">
        <v>21609</v>
      </c>
      <c r="B472" s="38">
        <f t="shared" si="29"/>
        <v>4.2699999999999996</v>
      </c>
      <c r="C472" s="38">
        <v>4.2699999999999996</v>
      </c>
      <c r="D472" s="38"/>
      <c r="E472" s="42">
        <f t="shared" si="30"/>
        <v>3.5583333333333331E-3</v>
      </c>
      <c r="F472" s="38">
        <f t="shared" si="31"/>
        <v>487.17655300768507</v>
      </c>
      <c r="J472" s="49"/>
    </row>
    <row r="473" spans="1:10" x14ac:dyDescent="0.35">
      <c r="A473" s="37">
        <v>21640</v>
      </c>
      <c r="B473" s="38">
        <f t="shared" si="29"/>
        <v>4.26</v>
      </c>
      <c r="C473" s="38">
        <v>4.26</v>
      </c>
      <c r="D473" s="38"/>
      <c r="E473" s="42">
        <f t="shared" si="30"/>
        <v>4.3603212466079046E-3</v>
      </c>
      <c r="F473" s="38">
        <f t="shared" si="31"/>
        <v>489.3007992826137</v>
      </c>
      <c r="J473" s="49"/>
    </row>
    <row r="474" spans="1:10" x14ac:dyDescent="0.35">
      <c r="A474" s="37">
        <v>21670</v>
      </c>
      <c r="B474" s="38">
        <f t="shared" si="29"/>
        <v>4.2300000000000004</v>
      </c>
      <c r="C474" s="38">
        <v>4.2300000000000004</v>
      </c>
      <c r="D474" s="38"/>
      <c r="E474" s="42">
        <f t="shared" si="30"/>
        <v>5.9594054002263825E-3</v>
      </c>
      <c r="F474" s="38">
        <f t="shared" si="31"/>
        <v>492.21674110819356</v>
      </c>
      <c r="J474" s="49"/>
    </row>
    <row r="475" spans="1:10" x14ac:dyDescent="0.35">
      <c r="A475" s="37">
        <v>21701</v>
      </c>
      <c r="B475" s="38">
        <f t="shared" si="29"/>
        <v>4.2300000000000004</v>
      </c>
      <c r="C475" s="38">
        <v>4.2300000000000004</v>
      </c>
      <c r="D475" s="38"/>
      <c r="E475" s="42">
        <f t="shared" si="30"/>
        <v>3.5250000000000004E-3</v>
      </c>
      <c r="F475" s="38">
        <f t="shared" si="31"/>
        <v>493.95180512059994</v>
      </c>
      <c r="J475" s="49"/>
    </row>
    <row r="476" spans="1:10" x14ac:dyDescent="0.35">
      <c r="A476" s="37">
        <v>21731</v>
      </c>
      <c r="B476" s="38">
        <f t="shared" si="29"/>
        <v>4.24</v>
      </c>
      <c r="C476" s="38">
        <v>4.24</v>
      </c>
      <c r="D476" s="38"/>
      <c r="E476" s="42">
        <f t="shared" si="30"/>
        <v>2.7222475366326382E-3</v>
      </c>
      <c r="F476" s="38">
        <f t="shared" si="31"/>
        <v>495.29646420530474</v>
      </c>
      <c r="J476" s="49"/>
    </row>
    <row r="477" spans="1:10" x14ac:dyDescent="0.35">
      <c r="A477" s="37">
        <v>21762</v>
      </c>
      <c r="B477" s="38">
        <f t="shared" si="29"/>
        <v>4.24</v>
      </c>
      <c r="C477" s="38">
        <v>4.24</v>
      </c>
      <c r="D477" s="38"/>
      <c r="E477" s="42">
        <f t="shared" si="30"/>
        <v>3.5333333333333336E-3</v>
      </c>
      <c r="F477" s="38">
        <f t="shared" si="31"/>
        <v>497.04651171216352</v>
      </c>
      <c r="J477" s="49"/>
    </row>
    <row r="478" spans="1:10" x14ac:dyDescent="0.35">
      <c r="A478" s="37">
        <v>21793</v>
      </c>
      <c r="B478" s="38">
        <f t="shared" si="29"/>
        <v>4.24</v>
      </c>
      <c r="C478" s="38">
        <v>4.24</v>
      </c>
      <c r="D478" s="38"/>
      <c r="E478" s="42">
        <f t="shared" si="30"/>
        <v>3.5333333333333336E-3</v>
      </c>
      <c r="F478" s="38">
        <f t="shared" si="31"/>
        <v>498.80274272021319</v>
      </c>
      <c r="J478" s="49"/>
    </row>
    <row r="479" spans="1:10" x14ac:dyDescent="0.35">
      <c r="A479" s="37">
        <v>21823</v>
      </c>
      <c r="B479" s="38">
        <f t="shared" si="29"/>
        <v>4.2699999999999996</v>
      </c>
      <c r="C479" s="38">
        <v>4.2699999999999996</v>
      </c>
      <c r="D479" s="38"/>
      <c r="E479" s="42">
        <f t="shared" si="30"/>
        <v>1.1285152349603264E-3</v>
      </c>
      <c r="F479" s="38">
        <f t="shared" si="31"/>
        <v>499.36564921461292</v>
      </c>
      <c r="J479" s="49"/>
    </row>
    <row r="480" spans="1:10" x14ac:dyDescent="0.35">
      <c r="A480" s="37">
        <v>21854</v>
      </c>
      <c r="B480" s="38">
        <f t="shared" si="29"/>
        <v>4.32</v>
      </c>
      <c r="C480" s="38">
        <v>4.32</v>
      </c>
      <c r="D480" s="38"/>
      <c r="E480" s="42">
        <f t="shared" si="30"/>
        <v>-4.4016950353586689E-4</v>
      </c>
      <c r="F480" s="38">
        <f t="shared" si="31"/>
        <v>499.14584368471526</v>
      </c>
      <c r="J480" s="49"/>
    </row>
    <row r="481" spans="1:10" x14ac:dyDescent="0.35">
      <c r="A481" s="37">
        <v>21884</v>
      </c>
      <c r="B481" s="38">
        <f t="shared" si="29"/>
        <v>4.38</v>
      </c>
      <c r="C481" s="38">
        <v>4.38</v>
      </c>
      <c r="D481" s="38"/>
      <c r="E481" s="42">
        <f t="shared" si="30"/>
        <v>-1.1845358513727284E-3</v>
      </c>
      <c r="F481" s="38">
        <f t="shared" si="31"/>
        <v>498.55458753780704</v>
      </c>
      <c r="J481" s="49"/>
    </row>
    <row r="482" spans="1:10" x14ac:dyDescent="0.35">
      <c r="A482" s="37">
        <v>21915</v>
      </c>
      <c r="B482" s="38">
        <f t="shared" si="29"/>
        <v>4.4400000000000004</v>
      </c>
      <c r="C482" s="38">
        <v>4.4400000000000004</v>
      </c>
      <c r="D482" s="38"/>
      <c r="E482" s="42">
        <f t="shared" si="30"/>
        <v>-1.1209245434907066E-3</v>
      </c>
      <c r="F482" s="38">
        <f t="shared" si="31"/>
        <v>497.99574546436605</v>
      </c>
      <c r="J482" s="49"/>
    </row>
    <row r="483" spans="1:10" x14ac:dyDescent="0.35">
      <c r="A483" s="37">
        <v>21946</v>
      </c>
      <c r="B483" s="38">
        <f t="shared" si="29"/>
        <v>4.55</v>
      </c>
      <c r="C483" s="38">
        <v>4.55</v>
      </c>
      <c r="D483" s="38"/>
      <c r="E483" s="42">
        <f t="shared" si="30"/>
        <v>-5.0012120154823512E-3</v>
      </c>
      <c r="F483" s="38">
        <f t="shared" si="31"/>
        <v>495.50516315849057</v>
      </c>
      <c r="J483" s="49"/>
    </row>
    <row r="484" spans="1:10" x14ac:dyDescent="0.35">
      <c r="A484" s="37">
        <v>21975</v>
      </c>
      <c r="B484" s="38">
        <f t="shared" si="29"/>
        <v>4.5999999999999996</v>
      </c>
      <c r="C484" s="38">
        <v>4.5999999999999996</v>
      </c>
      <c r="D484" s="38"/>
      <c r="E484" s="42">
        <f t="shared" si="30"/>
        <v>-1.5408383639467374E-4</v>
      </c>
      <c r="F484" s="38">
        <f t="shared" si="31"/>
        <v>495.42881382199772</v>
      </c>
      <c r="J484" s="49"/>
    </row>
    <row r="485" spans="1:10" x14ac:dyDescent="0.35">
      <c r="A485" s="37">
        <v>22006</v>
      </c>
      <c r="B485" s="38">
        <f t="shared" si="29"/>
        <v>4.5599999999999996</v>
      </c>
      <c r="C485" s="38">
        <v>4.5599999999999996</v>
      </c>
      <c r="D485" s="38"/>
      <c r="E485" s="42">
        <f t="shared" si="30"/>
        <v>6.9959130400904842E-3</v>
      </c>
      <c r="F485" s="38">
        <f t="shared" si="31"/>
        <v>498.89479072105161</v>
      </c>
      <c r="J485" s="49"/>
    </row>
    <row r="486" spans="1:10" x14ac:dyDescent="0.35">
      <c r="A486" s="37">
        <v>22036</v>
      </c>
      <c r="B486" s="38">
        <f t="shared" si="29"/>
        <v>4.55</v>
      </c>
      <c r="C486" s="38">
        <v>4.55</v>
      </c>
      <c r="D486" s="38"/>
      <c r="E486" s="42">
        <f t="shared" si="30"/>
        <v>4.5910192741347184E-3</v>
      </c>
      <c r="F486" s="38">
        <f t="shared" si="31"/>
        <v>501.18522632101735</v>
      </c>
      <c r="J486" s="49"/>
    </row>
    <row r="487" spans="1:10" x14ac:dyDescent="0.35">
      <c r="A487" s="37">
        <v>22067</v>
      </c>
      <c r="B487" s="38">
        <f t="shared" si="29"/>
        <v>4.55</v>
      </c>
      <c r="C487" s="38">
        <v>4.55</v>
      </c>
      <c r="D487" s="38"/>
      <c r="E487" s="42">
        <f t="shared" si="30"/>
        <v>3.7916666666666667E-3</v>
      </c>
      <c r="F487" s="38">
        <f t="shared" si="31"/>
        <v>503.08555363748451</v>
      </c>
      <c r="J487" s="49"/>
    </row>
    <row r="488" spans="1:10" x14ac:dyDescent="0.35">
      <c r="A488" s="37">
        <v>22097</v>
      </c>
      <c r="B488" s="38">
        <f t="shared" si="29"/>
        <v>4.5599999999999996</v>
      </c>
      <c r="C488" s="38">
        <v>4.5599999999999996</v>
      </c>
      <c r="D488" s="38"/>
      <c r="E488" s="42">
        <f t="shared" si="30"/>
        <v>3.0010217399774343E-3</v>
      </c>
      <c r="F488" s="38">
        <f t="shared" si="31"/>
        <v>504.59532432101918</v>
      </c>
      <c r="J488" s="49"/>
    </row>
    <row r="489" spans="1:10" x14ac:dyDescent="0.35">
      <c r="A489" s="37">
        <v>22128</v>
      </c>
      <c r="B489" s="38">
        <f t="shared" si="29"/>
        <v>4.62</v>
      </c>
      <c r="C489" s="38">
        <v>4.62</v>
      </c>
      <c r="D489" s="38"/>
      <c r="E489" s="42">
        <f t="shared" si="30"/>
        <v>-9.3042533717138491E-4</v>
      </c>
      <c r="F489" s="38">
        <f t="shared" si="31"/>
        <v>504.12583604625269</v>
      </c>
      <c r="J489" s="49"/>
    </row>
    <row r="490" spans="1:10" x14ac:dyDescent="0.35">
      <c r="A490" s="37">
        <v>22159</v>
      </c>
      <c r="B490" s="38">
        <f t="shared" si="29"/>
        <v>4.62</v>
      </c>
      <c r="C490" s="38">
        <v>4.62</v>
      </c>
      <c r="D490" s="38"/>
      <c r="E490" s="42">
        <f t="shared" si="30"/>
        <v>3.8500000000000001E-3</v>
      </c>
      <c r="F490" s="38">
        <f t="shared" si="31"/>
        <v>506.06672051503074</v>
      </c>
      <c r="J490" s="49"/>
    </row>
    <row r="491" spans="1:10" x14ac:dyDescent="0.35">
      <c r="A491" s="37">
        <v>22189</v>
      </c>
      <c r="B491" s="38">
        <f t="shared" si="29"/>
        <v>4.62</v>
      </c>
      <c r="C491" s="38">
        <v>4.62</v>
      </c>
      <c r="D491" s="38"/>
      <c r="E491" s="42">
        <f t="shared" si="30"/>
        <v>3.8500000000000001E-3</v>
      </c>
      <c r="F491" s="38">
        <f t="shared" si="31"/>
        <v>508.01507738901358</v>
      </c>
      <c r="J491" s="49"/>
    </row>
    <row r="492" spans="1:10" x14ac:dyDescent="0.35">
      <c r="A492" s="37">
        <v>22220</v>
      </c>
      <c r="B492" s="38">
        <f t="shared" si="29"/>
        <v>4.5999999999999996</v>
      </c>
      <c r="C492" s="38">
        <v>4.5999999999999996</v>
      </c>
      <c r="D492" s="38"/>
      <c r="E492" s="42">
        <f t="shared" si="30"/>
        <v>5.4283002012246251E-3</v>
      </c>
      <c r="F492" s="38">
        <f t="shared" si="31"/>
        <v>510.77273573582949</v>
      </c>
      <c r="J492" s="49"/>
    </row>
    <row r="493" spans="1:10" x14ac:dyDescent="0.35">
      <c r="A493" s="37">
        <v>22250</v>
      </c>
      <c r="B493" s="38">
        <f t="shared" si="29"/>
        <v>4.5199999999999996</v>
      </c>
      <c r="C493" s="38">
        <v>4.5199999999999996</v>
      </c>
      <c r="D493" s="38"/>
      <c r="E493" s="42">
        <f t="shared" si="30"/>
        <v>1.0170484197780305E-2</v>
      </c>
      <c r="F493" s="38">
        <f t="shared" si="31"/>
        <v>515.96754177328773</v>
      </c>
      <c r="J493" s="49"/>
    </row>
    <row r="494" spans="1:10" x14ac:dyDescent="0.35">
      <c r="A494" s="37">
        <v>22281</v>
      </c>
      <c r="B494" s="38">
        <f t="shared" si="29"/>
        <v>4.4400000000000004</v>
      </c>
      <c r="C494" s="38">
        <v>4.4400000000000004</v>
      </c>
      <c r="D494" s="38"/>
      <c r="E494" s="42">
        <f t="shared" si="30"/>
        <v>1.0127899391320942E-2</v>
      </c>
      <c r="F494" s="38">
        <f t="shared" si="31"/>
        <v>521.19320912555474</v>
      </c>
      <c r="J494" s="49"/>
    </row>
    <row r="495" spans="1:10" x14ac:dyDescent="0.35">
      <c r="A495" s="37">
        <v>22312</v>
      </c>
      <c r="B495" s="38">
        <f t="shared" si="29"/>
        <v>4.45</v>
      </c>
      <c r="C495" s="38">
        <v>4.45</v>
      </c>
      <c r="D495" s="38"/>
      <c r="E495" s="42">
        <f t="shared" si="30"/>
        <v>2.9052230931605107E-3</v>
      </c>
      <c r="F495" s="38">
        <f t="shared" si="31"/>
        <v>522.70739167270472</v>
      </c>
      <c r="J495" s="49"/>
    </row>
    <row r="496" spans="1:10" x14ac:dyDescent="0.35">
      <c r="A496" s="37">
        <v>22340</v>
      </c>
      <c r="B496" s="38">
        <f t="shared" si="29"/>
        <v>4.4800000000000004</v>
      </c>
      <c r="C496" s="38">
        <v>4.4800000000000004</v>
      </c>
      <c r="D496" s="38"/>
      <c r="E496" s="42">
        <f t="shared" si="30"/>
        <v>1.3273926087914644E-3</v>
      </c>
      <c r="F496" s="38">
        <f t="shared" si="31"/>
        <v>523.40122960097176</v>
      </c>
      <c r="J496" s="49"/>
    </row>
    <row r="497" spans="1:10" x14ac:dyDescent="0.35">
      <c r="A497" s="37">
        <v>22371</v>
      </c>
      <c r="B497" s="38">
        <f t="shared" si="29"/>
        <v>4.4800000000000004</v>
      </c>
      <c r="C497" s="38">
        <v>4.4800000000000004</v>
      </c>
      <c r="D497" s="38"/>
      <c r="E497" s="42">
        <f t="shared" si="30"/>
        <v>3.7333333333333337E-3</v>
      </c>
      <c r="F497" s="38">
        <f t="shared" si="31"/>
        <v>525.35526085814877</v>
      </c>
      <c r="J497" s="49"/>
    </row>
    <row r="498" spans="1:10" x14ac:dyDescent="0.35">
      <c r="A498" s="37">
        <v>22401</v>
      </c>
      <c r="B498" s="38">
        <f t="shared" si="29"/>
        <v>4.4800000000000004</v>
      </c>
      <c r="C498" s="38">
        <v>4.4800000000000004</v>
      </c>
      <c r="D498" s="38"/>
      <c r="E498" s="42">
        <f t="shared" si="30"/>
        <v>3.7333333333333337E-3</v>
      </c>
      <c r="F498" s="38">
        <f t="shared" si="31"/>
        <v>527.31658716535253</v>
      </c>
      <c r="J498" s="49"/>
    </row>
    <row r="499" spans="1:10" x14ac:dyDescent="0.35">
      <c r="A499" s="37">
        <v>22432</v>
      </c>
      <c r="B499" s="38">
        <f t="shared" si="29"/>
        <v>4.5599999999999996</v>
      </c>
      <c r="C499" s="38">
        <v>4.5599999999999996</v>
      </c>
      <c r="D499" s="38"/>
      <c r="E499" s="42">
        <f t="shared" si="30"/>
        <v>-2.5918260801809693E-3</v>
      </c>
      <c r="F499" s="38">
        <f t="shared" si="31"/>
        <v>525.94987428222532</v>
      </c>
      <c r="J499" s="49"/>
    </row>
    <row r="500" spans="1:10" x14ac:dyDescent="0.35">
      <c r="A500" s="37">
        <v>22462</v>
      </c>
      <c r="B500" s="38">
        <f t="shared" si="29"/>
        <v>4.62</v>
      </c>
      <c r="C500" s="38">
        <v>4.62</v>
      </c>
      <c r="D500" s="38"/>
      <c r="E500" s="42">
        <f t="shared" si="30"/>
        <v>-9.3042533717138491E-4</v>
      </c>
      <c r="F500" s="38">
        <f t="shared" si="31"/>
        <v>525.46051719311106</v>
      </c>
      <c r="J500" s="49"/>
    </row>
    <row r="501" spans="1:10" x14ac:dyDescent="0.35">
      <c r="A501" s="37">
        <v>22493</v>
      </c>
      <c r="B501" s="38">
        <f t="shared" si="29"/>
        <v>4.62</v>
      </c>
      <c r="C501" s="38">
        <v>4.62</v>
      </c>
      <c r="D501" s="38"/>
      <c r="E501" s="42">
        <f t="shared" si="30"/>
        <v>3.8500000000000001E-3</v>
      </c>
      <c r="F501" s="38">
        <f t="shared" si="31"/>
        <v>527.4835401843045</v>
      </c>
      <c r="J501" s="49"/>
    </row>
    <row r="502" spans="1:10" x14ac:dyDescent="0.35">
      <c r="A502" s="37">
        <v>22524</v>
      </c>
      <c r="B502" s="38">
        <f t="shared" si="29"/>
        <v>4.62</v>
      </c>
      <c r="C502" s="38">
        <v>4.62</v>
      </c>
      <c r="D502" s="38"/>
      <c r="E502" s="42">
        <f t="shared" si="30"/>
        <v>3.8500000000000001E-3</v>
      </c>
      <c r="F502" s="38">
        <f t="shared" si="31"/>
        <v>529.51435181401405</v>
      </c>
      <c r="J502" s="49"/>
    </row>
    <row r="503" spans="1:10" x14ac:dyDescent="0.35">
      <c r="A503" s="37">
        <v>22554</v>
      </c>
      <c r="B503" s="38">
        <f t="shared" si="29"/>
        <v>4.62</v>
      </c>
      <c r="C503" s="38">
        <v>4.62</v>
      </c>
      <c r="D503" s="38"/>
      <c r="E503" s="42">
        <f t="shared" si="30"/>
        <v>3.8500000000000001E-3</v>
      </c>
      <c r="F503" s="38">
        <f t="shared" si="31"/>
        <v>531.55298206849795</v>
      </c>
      <c r="J503" s="49"/>
    </row>
    <row r="504" spans="1:10" x14ac:dyDescent="0.35">
      <c r="A504" s="37">
        <v>22585</v>
      </c>
      <c r="B504" s="38">
        <f t="shared" si="29"/>
        <v>4.6100000000000003</v>
      </c>
      <c r="C504" s="38">
        <v>4.6100000000000003</v>
      </c>
      <c r="D504" s="38"/>
      <c r="E504" s="42">
        <f t="shared" si="30"/>
        <v>4.6387770339709556E-3</v>
      </c>
      <c r="F504" s="38">
        <f t="shared" si="31"/>
        <v>534.01873783405608</v>
      </c>
      <c r="J504" s="49"/>
    </row>
    <row r="505" spans="1:10" x14ac:dyDescent="0.35">
      <c r="A505" s="37">
        <v>22615</v>
      </c>
      <c r="B505" s="38">
        <f t="shared" si="29"/>
        <v>4.57</v>
      </c>
      <c r="C505" s="38">
        <v>4.57</v>
      </c>
      <c r="D505" s="38"/>
      <c r="E505" s="42">
        <f t="shared" si="30"/>
        <v>7.0027500099633447E-3</v>
      </c>
      <c r="F505" s="38">
        <f t="shared" si="31"/>
        <v>537.75833755574422</v>
      </c>
      <c r="J505" s="49"/>
    </row>
    <row r="506" spans="1:10" x14ac:dyDescent="0.35">
      <c r="A506" s="37">
        <v>22646</v>
      </c>
      <c r="B506" s="38">
        <f t="shared" si="29"/>
        <v>4.55</v>
      </c>
      <c r="C506" s="38">
        <v>4.55</v>
      </c>
      <c r="D506" s="38"/>
      <c r="E506" s="42">
        <f t="shared" si="30"/>
        <v>5.3903718816029934E-3</v>
      </c>
      <c r="F506" s="38">
        <f t="shared" si="31"/>
        <v>540.65705497760234</v>
      </c>
      <c r="J506" s="49"/>
    </row>
    <row r="507" spans="1:10" x14ac:dyDescent="0.35">
      <c r="A507" s="37">
        <v>22677</v>
      </c>
      <c r="B507" s="38">
        <f t="shared" si="29"/>
        <v>5.31</v>
      </c>
      <c r="C507" s="38">
        <v>5.31</v>
      </c>
      <c r="D507" s="38"/>
      <c r="E507" s="42">
        <f t="shared" si="30"/>
        <v>-5.4218039352773556E-2</v>
      </c>
      <c r="F507" s="38">
        <f t="shared" si="31"/>
        <v>511.34368949447202</v>
      </c>
      <c r="J507" s="49"/>
    </row>
    <row r="508" spans="1:10" x14ac:dyDescent="0.35">
      <c r="A508" s="37">
        <v>22705</v>
      </c>
      <c r="B508" s="38">
        <f t="shared" si="29"/>
        <v>5.32</v>
      </c>
      <c r="C508" s="38">
        <v>5.32</v>
      </c>
      <c r="D508" s="38"/>
      <c r="E508" s="42">
        <f t="shared" si="30"/>
        <v>3.6620698269139587E-3</v>
      </c>
      <c r="F508" s="38">
        <f t="shared" si="31"/>
        <v>513.21626579095255</v>
      </c>
      <c r="J508" s="49"/>
    </row>
    <row r="509" spans="1:10" x14ac:dyDescent="0.35">
      <c r="A509" s="37">
        <v>22736</v>
      </c>
      <c r="B509" s="38">
        <f t="shared" si="29"/>
        <v>5.37</v>
      </c>
      <c r="C509" s="38">
        <v>5.37</v>
      </c>
      <c r="D509" s="38"/>
      <c r="E509" s="42">
        <f t="shared" si="30"/>
        <v>6.275502113762153E-4</v>
      </c>
      <c r="F509" s="38">
        <f t="shared" si="31"/>
        <v>513.5383347670313</v>
      </c>
      <c r="J509" s="49"/>
    </row>
    <row r="510" spans="1:10" x14ac:dyDescent="0.35">
      <c r="A510" s="37">
        <v>22766</v>
      </c>
      <c r="B510" s="38">
        <f t="shared" si="29"/>
        <v>5.16</v>
      </c>
      <c r="C510" s="38">
        <v>5.16</v>
      </c>
      <c r="D510" s="38"/>
      <c r="E510" s="42">
        <f t="shared" si="30"/>
        <v>2.0616569461281646E-2</v>
      </c>
      <c r="F510" s="38">
        <f t="shared" si="31"/>
        <v>524.12573351678668</v>
      </c>
      <c r="J510" s="49"/>
    </row>
    <row r="511" spans="1:10" x14ac:dyDescent="0.35">
      <c r="A511" s="37">
        <v>22797</v>
      </c>
      <c r="B511" s="38">
        <f t="shared" si="29"/>
        <v>5.08</v>
      </c>
      <c r="C511" s="38">
        <v>5.08</v>
      </c>
      <c r="D511" s="38"/>
      <c r="E511" s="42">
        <f t="shared" si="30"/>
        <v>1.0472220516076354E-2</v>
      </c>
      <c r="F511" s="38">
        <f t="shared" si="31"/>
        <v>529.61449377632471</v>
      </c>
      <c r="J511" s="49"/>
    </row>
    <row r="512" spans="1:10" x14ac:dyDescent="0.35">
      <c r="A512" s="37">
        <v>22827</v>
      </c>
      <c r="B512" s="38">
        <f t="shared" si="29"/>
        <v>4.79</v>
      </c>
      <c r="C512" s="38">
        <v>4.79</v>
      </c>
      <c r="D512" s="38"/>
      <c r="E512" s="42">
        <f t="shared" si="30"/>
        <v>2.6914387865431232E-2</v>
      </c>
      <c r="F512" s="38">
        <f t="shared" si="31"/>
        <v>543.86874368097472</v>
      </c>
      <c r="J512" s="49"/>
    </row>
    <row r="513" spans="1:10" x14ac:dyDescent="0.35">
      <c r="A513" s="37">
        <v>22858</v>
      </c>
      <c r="B513" s="38">
        <f t="shared" si="29"/>
        <v>4.79</v>
      </c>
      <c r="C513" s="38">
        <v>4.79</v>
      </c>
      <c r="D513" s="38"/>
      <c r="E513" s="42">
        <f t="shared" si="30"/>
        <v>3.9916666666666668E-3</v>
      </c>
      <c r="F513" s="38">
        <f t="shared" si="31"/>
        <v>546.03968641616791</v>
      </c>
      <c r="J513" s="49"/>
    </row>
    <row r="514" spans="1:10" x14ac:dyDescent="0.35">
      <c r="A514" s="37">
        <v>22889</v>
      </c>
      <c r="B514" s="38">
        <f t="shared" ref="B514:B577" si="32">C514</f>
        <v>4.78</v>
      </c>
      <c r="C514" s="38">
        <v>4.78</v>
      </c>
      <c r="D514" s="38"/>
      <c r="E514" s="42">
        <f t="shared" si="30"/>
        <v>4.7741404942383504E-3</v>
      </c>
      <c r="F514" s="38">
        <f t="shared" si="31"/>
        <v>548.64655659454854</v>
      </c>
      <c r="J514" s="49"/>
    </row>
    <row r="515" spans="1:10" x14ac:dyDescent="0.35">
      <c r="A515" s="37">
        <v>22919</v>
      </c>
      <c r="B515" s="38">
        <f t="shared" si="32"/>
        <v>4.78</v>
      </c>
      <c r="C515" s="38">
        <v>4.78</v>
      </c>
      <c r="D515" s="38"/>
      <c r="E515" s="42">
        <f t="shared" ref="E515:E578" si="33">B514/1200+((B514/B515)*(1-(1+B515/200)^(-2*(10-(1/12))))+(1+B515/200)^(-2*(10-(1/12)))-1)</f>
        <v>3.9833333333333335E-3</v>
      </c>
      <c r="F515" s="38">
        <f t="shared" ref="F515:F578" si="34">F514*(1+E515)</f>
        <v>550.83199871165016</v>
      </c>
      <c r="J515" s="49"/>
    </row>
    <row r="516" spans="1:10" x14ac:dyDescent="0.35">
      <c r="A516" s="37">
        <v>22950</v>
      </c>
      <c r="B516" s="38">
        <f t="shared" si="32"/>
        <v>4.83</v>
      </c>
      <c r="C516" s="38">
        <v>4.83</v>
      </c>
      <c r="D516" s="38"/>
      <c r="E516" s="42">
        <f t="shared" si="33"/>
        <v>8.0164087737361403E-5</v>
      </c>
      <c r="F516" s="38">
        <f t="shared" si="34"/>
        <v>550.87615565632336</v>
      </c>
      <c r="J516" s="49"/>
    </row>
    <row r="517" spans="1:10" x14ac:dyDescent="0.35">
      <c r="A517" s="37">
        <v>22980</v>
      </c>
      <c r="B517" s="38">
        <f t="shared" si="32"/>
        <v>4.83</v>
      </c>
      <c r="C517" s="38">
        <v>4.83</v>
      </c>
      <c r="D517" s="38"/>
      <c r="E517" s="42">
        <f t="shared" si="33"/>
        <v>4.0249999999999999E-3</v>
      </c>
      <c r="F517" s="38">
        <f t="shared" si="34"/>
        <v>553.09343218284005</v>
      </c>
      <c r="J517" s="49"/>
    </row>
    <row r="518" spans="1:10" x14ac:dyDescent="0.35">
      <c r="A518" s="37">
        <v>23011</v>
      </c>
      <c r="B518" s="38">
        <f t="shared" si="32"/>
        <v>4.83</v>
      </c>
      <c r="C518" s="38">
        <v>4.83</v>
      </c>
      <c r="D518" s="38"/>
      <c r="E518" s="42">
        <f t="shared" si="33"/>
        <v>4.0249999999999999E-3</v>
      </c>
      <c r="F518" s="38">
        <f t="shared" si="34"/>
        <v>555.31963324737592</v>
      </c>
      <c r="J518" s="49"/>
    </row>
    <row r="519" spans="1:10" x14ac:dyDescent="0.35">
      <c r="A519" s="37">
        <v>23042</v>
      </c>
      <c r="B519" s="38">
        <f t="shared" si="32"/>
        <v>4.75</v>
      </c>
      <c r="C519" s="38">
        <v>4.75</v>
      </c>
      <c r="D519" s="38"/>
      <c r="E519" s="42">
        <f t="shared" si="33"/>
        <v>1.0293646696512504E-2</v>
      </c>
      <c r="F519" s="38">
        <f t="shared" si="34"/>
        <v>561.03589735566129</v>
      </c>
      <c r="J519" s="49"/>
    </row>
    <row r="520" spans="1:10" x14ac:dyDescent="0.35">
      <c r="A520" s="37">
        <v>23070</v>
      </c>
      <c r="B520" s="38">
        <f t="shared" si="32"/>
        <v>4.54</v>
      </c>
      <c r="C520" s="38">
        <v>4.54</v>
      </c>
      <c r="D520" s="38"/>
      <c r="E520" s="42">
        <f t="shared" si="33"/>
        <v>2.0577604779119123E-2</v>
      </c>
      <c r="F520" s="38">
        <f t="shared" si="34"/>
        <v>572.58067231834445</v>
      </c>
      <c r="J520" s="49"/>
    </row>
    <row r="521" spans="1:10" x14ac:dyDescent="0.35">
      <c r="A521" s="37">
        <v>23101</v>
      </c>
      <c r="B521" s="38">
        <f t="shared" si="32"/>
        <v>4.5999999999999996</v>
      </c>
      <c r="C521" s="38">
        <v>4.5999999999999996</v>
      </c>
      <c r="D521" s="38"/>
      <c r="E521" s="42">
        <f t="shared" si="33"/>
        <v>-9.5156727034031953E-4</v>
      </c>
      <c r="F521" s="38">
        <f t="shared" si="34"/>
        <v>572.03582329093683</v>
      </c>
      <c r="J521" s="49"/>
    </row>
    <row r="522" spans="1:10" x14ac:dyDescent="0.35">
      <c r="A522" s="37">
        <v>23131</v>
      </c>
      <c r="B522" s="38">
        <f t="shared" si="32"/>
        <v>4.71</v>
      </c>
      <c r="C522" s="38">
        <v>4.71</v>
      </c>
      <c r="D522" s="38"/>
      <c r="E522" s="42">
        <f t="shared" si="33"/>
        <v>-4.8023309282827723E-3</v>
      </c>
      <c r="F522" s="38">
        <f t="shared" si="34"/>
        <v>569.28871796466103</v>
      </c>
      <c r="J522" s="49"/>
    </row>
    <row r="523" spans="1:10" x14ac:dyDescent="0.35">
      <c r="A523" s="37">
        <v>23162</v>
      </c>
      <c r="B523" s="38">
        <f t="shared" si="32"/>
        <v>4.79</v>
      </c>
      <c r="C523" s="38">
        <v>4.79</v>
      </c>
      <c r="D523" s="38"/>
      <c r="E523" s="42">
        <f t="shared" si="33"/>
        <v>-2.3318426295441796E-3</v>
      </c>
      <c r="F523" s="38">
        <f t="shared" si="34"/>
        <v>567.96122626359249</v>
      </c>
      <c r="J523" s="49"/>
    </row>
    <row r="524" spans="1:10" x14ac:dyDescent="0.35">
      <c r="A524" s="37">
        <v>23192</v>
      </c>
      <c r="B524" s="38">
        <f t="shared" si="32"/>
        <v>4.96</v>
      </c>
      <c r="C524" s="38">
        <v>4.96</v>
      </c>
      <c r="D524" s="38"/>
      <c r="E524" s="42">
        <f t="shared" si="33"/>
        <v>-9.1982798338559636E-3</v>
      </c>
      <c r="F524" s="38">
        <f t="shared" si="34"/>
        <v>562.73695996964</v>
      </c>
      <c r="J524" s="49"/>
    </row>
    <row r="525" spans="1:10" x14ac:dyDescent="0.35">
      <c r="A525" s="37">
        <v>23223</v>
      </c>
      <c r="B525" s="38">
        <f t="shared" si="32"/>
        <v>4.96</v>
      </c>
      <c r="C525" s="38">
        <v>4.96</v>
      </c>
      <c r="D525" s="38"/>
      <c r="E525" s="42">
        <f t="shared" si="33"/>
        <v>4.1333333333333335E-3</v>
      </c>
      <c r="F525" s="38">
        <f t="shared" si="34"/>
        <v>565.06293940418118</v>
      </c>
      <c r="J525" s="49"/>
    </row>
    <row r="526" spans="1:10" x14ac:dyDescent="0.35">
      <c r="A526" s="37">
        <v>23254</v>
      </c>
      <c r="B526" s="38">
        <f t="shared" si="32"/>
        <v>4.96</v>
      </c>
      <c r="C526" s="38">
        <v>4.96</v>
      </c>
      <c r="D526" s="38"/>
      <c r="E526" s="42">
        <f t="shared" si="33"/>
        <v>4.1333333333333335E-3</v>
      </c>
      <c r="F526" s="38">
        <f t="shared" si="34"/>
        <v>567.39853288705183</v>
      </c>
      <c r="J526" s="49"/>
    </row>
    <row r="527" spans="1:10" x14ac:dyDescent="0.35">
      <c r="A527" s="37">
        <v>23284</v>
      </c>
      <c r="B527" s="38">
        <f t="shared" si="32"/>
        <v>5.18</v>
      </c>
      <c r="C527" s="38">
        <v>5.18</v>
      </c>
      <c r="D527" s="38"/>
      <c r="E527" s="42">
        <f t="shared" si="33"/>
        <v>-1.2761088431908919E-2</v>
      </c>
      <c r="F527" s="38">
        <f t="shared" si="34"/>
        <v>560.15791003274478</v>
      </c>
      <c r="J527" s="49"/>
    </row>
    <row r="528" spans="1:10" x14ac:dyDescent="0.35">
      <c r="A528" s="37">
        <v>23315</v>
      </c>
      <c r="B528" s="38">
        <f t="shared" si="32"/>
        <v>5.21</v>
      </c>
      <c r="C528" s="38">
        <v>5.21</v>
      </c>
      <c r="D528" s="38"/>
      <c r="E528" s="42">
        <f t="shared" si="33"/>
        <v>2.0161069562371382E-3</v>
      </c>
      <c r="F528" s="38">
        <f t="shared" si="34"/>
        <v>561.28724829175314</v>
      </c>
      <c r="J528" s="49"/>
    </row>
    <row r="529" spans="1:10" x14ac:dyDescent="0.35">
      <c r="A529" s="37">
        <v>23345</v>
      </c>
      <c r="B529" s="38">
        <f t="shared" si="32"/>
        <v>5.22</v>
      </c>
      <c r="C529" s="38">
        <v>5.22</v>
      </c>
      <c r="D529" s="38"/>
      <c r="E529" s="42">
        <f t="shared" si="33"/>
        <v>3.5751712846911815E-3</v>
      </c>
      <c r="F529" s="38">
        <f t="shared" si="34"/>
        <v>563.29394634430912</v>
      </c>
      <c r="J529" s="49"/>
    </row>
    <row r="530" spans="1:10" x14ac:dyDescent="0.35">
      <c r="A530" s="37">
        <v>23376</v>
      </c>
      <c r="B530" s="38">
        <f t="shared" si="32"/>
        <v>5.22</v>
      </c>
      <c r="C530" s="38">
        <v>5.22</v>
      </c>
      <c r="D530" s="38"/>
      <c r="E530" s="42">
        <f t="shared" si="33"/>
        <v>4.3499999999999997E-3</v>
      </c>
      <c r="F530" s="38">
        <f t="shared" si="34"/>
        <v>565.7442750109069</v>
      </c>
      <c r="J530" s="49"/>
    </row>
    <row r="531" spans="1:10" x14ac:dyDescent="0.35">
      <c r="A531" s="37">
        <v>23407</v>
      </c>
      <c r="B531" s="38">
        <f t="shared" si="32"/>
        <v>5.22</v>
      </c>
      <c r="C531" s="38">
        <v>5.22</v>
      </c>
      <c r="D531" s="38"/>
      <c r="E531" s="42">
        <f t="shared" si="33"/>
        <v>4.3499999999999997E-3</v>
      </c>
      <c r="F531" s="38">
        <f t="shared" si="34"/>
        <v>568.20526260720442</v>
      </c>
      <c r="J531" s="49"/>
    </row>
    <row r="532" spans="1:10" x14ac:dyDescent="0.35">
      <c r="A532" s="37">
        <v>23436</v>
      </c>
      <c r="B532" s="38">
        <f t="shared" si="32"/>
        <v>5.6</v>
      </c>
      <c r="C532" s="38">
        <v>5.6</v>
      </c>
      <c r="D532" s="38"/>
      <c r="E532" s="42">
        <f t="shared" si="33"/>
        <v>-2.4266860035333369E-2</v>
      </c>
      <c r="F532" s="38">
        <f t="shared" si="34"/>
        <v>554.41670502817556</v>
      </c>
      <c r="J532" s="49"/>
    </row>
    <row r="533" spans="1:10" x14ac:dyDescent="0.35">
      <c r="A533" s="37">
        <v>23467</v>
      </c>
      <c r="B533" s="38">
        <f t="shared" si="32"/>
        <v>5.58</v>
      </c>
      <c r="C533" s="38">
        <v>5.58</v>
      </c>
      <c r="D533" s="38"/>
      <c r="E533" s="42">
        <f t="shared" si="33"/>
        <v>6.1742126804367886E-3</v>
      </c>
      <c r="F533" s="38">
        <f t="shared" si="34"/>
        <v>557.8397916786065</v>
      </c>
      <c r="J533" s="49"/>
    </row>
    <row r="534" spans="1:10" x14ac:dyDescent="0.35">
      <c r="A534" s="37">
        <v>23497</v>
      </c>
      <c r="B534" s="38">
        <f t="shared" si="32"/>
        <v>5.64</v>
      </c>
      <c r="C534" s="38">
        <v>5.64</v>
      </c>
      <c r="D534" s="38"/>
      <c r="E534" s="42">
        <f t="shared" si="33"/>
        <v>1.3990436477113923E-4</v>
      </c>
      <c r="F534" s="38">
        <f t="shared" si="34"/>
        <v>557.91783590030536</v>
      </c>
      <c r="J534" s="49"/>
    </row>
    <row r="535" spans="1:10" x14ac:dyDescent="0.35">
      <c r="A535" s="37">
        <v>23528</v>
      </c>
      <c r="B535" s="38">
        <f t="shared" si="32"/>
        <v>5.64</v>
      </c>
      <c r="C535" s="38">
        <v>5.64</v>
      </c>
      <c r="D535" s="38"/>
      <c r="E535" s="42">
        <f t="shared" si="33"/>
        <v>4.6999999999999993E-3</v>
      </c>
      <c r="F535" s="38">
        <f t="shared" si="34"/>
        <v>560.54004972903681</v>
      </c>
      <c r="J535" s="49"/>
    </row>
    <row r="536" spans="1:10" x14ac:dyDescent="0.35">
      <c r="A536" s="37">
        <v>23558</v>
      </c>
      <c r="B536" s="38">
        <f t="shared" si="32"/>
        <v>5.64</v>
      </c>
      <c r="C536" s="38">
        <v>5.64</v>
      </c>
      <c r="D536" s="38"/>
      <c r="E536" s="42">
        <f t="shared" si="33"/>
        <v>4.6999999999999993E-3</v>
      </c>
      <c r="F536" s="38">
        <f t="shared" si="34"/>
        <v>563.17458796276321</v>
      </c>
      <c r="J536" s="49"/>
    </row>
    <row r="537" spans="1:10" x14ac:dyDescent="0.35">
      <c r="A537" s="37">
        <v>23589</v>
      </c>
      <c r="B537" s="38">
        <f t="shared" si="32"/>
        <v>5.64</v>
      </c>
      <c r="C537" s="38">
        <v>5.64</v>
      </c>
      <c r="D537" s="38"/>
      <c r="E537" s="42">
        <f t="shared" si="33"/>
        <v>4.6999999999999993E-3</v>
      </c>
      <c r="F537" s="38">
        <f t="shared" si="34"/>
        <v>565.82150852618815</v>
      </c>
      <c r="J537" s="49"/>
    </row>
    <row r="538" spans="1:10" x14ac:dyDescent="0.35">
      <c r="A538" s="37">
        <v>23620</v>
      </c>
      <c r="B538" s="38">
        <f t="shared" si="32"/>
        <v>5.66</v>
      </c>
      <c r="C538" s="38">
        <v>5.66</v>
      </c>
      <c r="D538" s="38"/>
      <c r="E538" s="42">
        <f t="shared" si="33"/>
        <v>3.1980246251957674E-3</v>
      </c>
      <c r="F538" s="38">
        <f t="shared" si="34"/>
        <v>567.63101964392024</v>
      </c>
      <c r="J538" s="49"/>
    </row>
    <row r="539" spans="1:10" x14ac:dyDescent="0.35">
      <c r="A539" s="37">
        <v>23650</v>
      </c>
      <c r="B539" s="38">
        <f t="shared" si="32"/>
        <v>5.66</v>
      </c>
      <c r="C539" s="38">
        <v>5.66</v>
      </c>
      <c r="D539" s="38"/>
      <c r="E539" s="42">
        <f t="shared" si="33"/>
        <v>4.7166666666666668E-3</v>
      </c>
      <c r="F539" s="38">
        <f t="shared" si="34"/>
        <v>570.30834595324075</v>
      </c>
      <c r="J539" s="49"/>
    </row>
    <row r="540" spans="1:10" x14ac:dyDescent="0.35">
      <c r="A540" s="37">
        <v>23681</v>
      </c>
      <c r="B540" s="38">
        <f t="shared" si="32"/>
        <v>5.66</v>
      </c>
      <c r="C540" s="38">
        <v>5.66</v>
      </c>
      <c r="D540" s="38"/>
      <c r="E540" s="42">
        <f t="shared" si="33"/>
        <v>4.7166666666666668E-3</v>
      </c>
      <c r="F540" s="38">
        <f t="shared" si="34"/>
        <v>572.99830031832016</v>
      </c>
      <c r="J540" s="49"/>
    </row>
    <row r="541" spans="1:10" x14ac:dyDescent="0.35">
      <c r="A541" s="37">
        <v>23711</v>
      </c>
      <c r="B541" s="38">
        <f t="shared" si="32"/>
        <v>5.87</v>
      </c>
      <c r="C541" s="38">
        <v>5.87</v>
      </c>
      <c r="D541" s="38"/>
      <c r="E541" s="42">
        <f t="shared" si="33"/>
        <v>-1.09020289434845E-2</v>
      </c>
      <c r="F541" s="38">
        <f t="shared" si="34"/>
        <v>566.75145626368248</v>
      </c>
      <c r="J541" s="49"/>
    </row>
    <row r="542" spans="1:10" x14ac:dyDescent="0.35">
      <c r="A542" s="37">
        <v>23742</v>
      </c>
      <c r="B542" s="38">
        <f t="shared" si="32"/>
        <v>5.87</v>
      </c>
      <c r="C542" s="38">
        <v>5.87</v>
      </c>
      <c r="D542" s="38"/>
      <c r="E542" s="42">
        <f t="shared" si="33"/>
        <v>4.8916666666666666E-3</v>
      </c>
      <c r="F542" s="38">
        <f t="shared" si="34"/>
        <v>569.52381547057234</v>
      </c>
      <c r="J542" s="49"/>
    </row>
    <row r="543" spans="1:10" x14ac:dyDescent="0.35">
      <c r="A543" s="37">
        <v>23773</v>
      </c>
      <c r="B543" s="38">
        <f t="shared" si="32"/>
        <v>5.87</v>
      </c>
      <c r="C543" s="38">
        <v>5.87</v>
      </c>
      <c r="D543" s="38"/>
      <c r="E543" s="42">
        <f t="shared" si="33"/>
        <v>4.8916666666666666E-3</v>
      </c>
      <c r="F543" s="38">
        <f t="shared" si="34"/>
        <v>572.30973613458264</v>
      </c>
      <c r="J543" s="49"/>
    </row>
    <row r="544" spans="1:10" x14ac:dyDescent="0.35">
      <c r="A544" s="37">
        <v>23801</v>
      </c>
      <c r="B544" s="38">
        <f t="shared" si="32"/>
        <v>5.87</v>
      </c>
      <c r="C544" s="38">
        <v>5.87</v>
      </c>
      <c r="D544" s="38"/>
      <c r="E544" s="42">
        <f t="shared" si="33"/>
        <v>4.8916666666666666E-3</v>
      </c>
      <c r="F544" s="38">
        <f t="shared" si="34"/>
        <v>575.10928459384104</v>
      </c>
      <c r="J544" s="49"/>
    </row>
    <row r="545" spans="1:10" x14ac:dyDescent="0.35">
      <c r="A545" s="37">
        <v>23832</v>
      </c>
      <c r="B545" s="38">
        <f t="shared" si="32"/>
        <v>5.87</v>
      </c>
      <c r="C545" s="38">
        <v>5.87</v>
      </c>
      <c r="D545" s="38"/>
      <c r="E545" s="42">
        <f t="shared" si="33"/>
        <v>4.8916666666666666E-3</v>
      </c>
      <c r="F545" s="38">
        <f t="shared" si="34"/>
        <v>577.92252751097931</v>
      </c>
      <c r="J545" s="49"/>
    </row>
    <row r="546" spans="1:10" x14ac:dyDescent="0.35">
      <c r="A546" s="37">
        <v>23862</v>
      </c>
      <c r="B546" s="38">
        <f t="shared" si="32"/>
        <v>6.27</v>
      </c>
      <c r="C546" s="38">
        <v>6.27</v>
      </c>
      <c r="D546" s="38"/>
      <c r="E546" s="42">
        <f t="shared" si="33"/>
        <v>-2.4317788380123512E-2</v>
      </c>
      <c r="F546" s="38">
        <f t="shared" si="34"/>
        <v>563.86872978686119</v>
      </c>
      <c r="J546" s="49"/>
    </row>
    <row r="547" spans="1:10" x14ac:dyDescent="0.35">
      <c r="A547" s="37">
        <v>23893</v>
      </c>
      <c r="B547" s="38">
        <f t="shared" si="32"/>
        <v>6.27</v>
      </c>
      <c r="C547" s="38">
        <v>6.27</v>
      </c>
      <c r="D547" s="38"/>
      <c r="E547" s="42">
        <f t="shared" si="33"/>
        <v>5.2249999999999996E-3</v>
      </c>
      <c r="F547" s="38">
        <f t="shared" si="34"/>
        <v>566.81494389999762</v>
      </c>
      <c r="J547" s="49"/>
    </row>
    <row r="548" spans="1:10" x14ac:dyDescent="0.35">
      <c r="A548" s="37">
        <v>23923</v>
      </c>
      <c r="B548" s="38">
        <f t="shared" si="32"/>
        <v>6.27</v>
      </c>
      <c r="C548" s="38">
        <v>6.27</v>
      </c>
      <c r="D548" s="38"/>
      <c r="E548" s="42">
        <f t="shared" si="33"/>
        <v>5.2249999999999996E-3</v>
      </c>
      <c r="F548" s="38">
        <f t="shared" si="34"/>
        <v>569.77655198187517</v>
      </c>
      <c r="J548" s="49"/>
    </row>
    <row r="549" spans="1:10" x14ac:dyDescent="0.35">
      <c r="A549" s="37">
        <v>23954</v>
      </c>
      <c r="B549" s="38">
        <f t="shared" si="32"/>
        <v>6.27</v>
      </c>
      <c r="C549" s="38">
        <v>6.27</v>
      </c>
      <c r="D549" s="38"/>
      <c r="E549" s="42">
        <f t="shared" si="33"/>
        <v>5.2249999999999996E-3</v>
      </c>
      <c r="F549" s="38">
        <f t="shared" si="34"/>
        <v>572.75363446598044</v>
      </c>
      <c r="J549" s="49"/>
    </row>
    <row r="550" spans="1:10" x14ac:dyDescent="0.35">
      <c r="A550" s="37">
        <v>23985</v>
      </c>
      <c r="B550" s="38">
        <f t="shared" si="32"/>
        <v>6.27</v>
      </c>
      <c r="C550" s="38">
        <v>6.27</v>
      </c>
      <c r="D550" s="38"/>
      <c r="E550" s="42">
        <f t="shared" si="33"/>
        <v>5.2249999999999996E-3</v>
      </c>
      <c r="F550" s="38">
        <f t="shared" si="34"/>
        <v>575.74627220606521</v>
      </c>
      <c r="J550" s="49"/>
    </row>
    <row r="551" spans="1:10" x14ac:dyDescent="0.35">
      <c r="A551" s="37">
        <v>24015</v>
      </c>
      <c r="B551" s="38">
        <f t="shared" si="32"/>
        <v>6.27</v>
      </c>
      <c r="C551" s="38">
        <v>6.27</v>
      </c>
      <c r="D551" s="38"/>
      <c r="E551" s="42">
        <f t="shared" si="33"/>
        <v>5.2249999999999996E-3</v>
      </c>
      <c r="F551" s="38">
        <f t="shared" si="34"/>
        <v>578.75454647834192</v>
      </c>
      <c r="J551" s="49"/>
    </row>
    <row r="552" spans="1:10" x14ac:dyDescent="0.35">
      <c r="A552" s="37">
        <v>24046</v>
      </c>
      <c r="B552" s="38">
        <f t="shared" si="32"/>
        <v>6.27</v>
      </c>
      <c r="C552" s="38">
        <v>6.27</v>
      </c>
      <c r="D552" s="38"/>
      <c r="E552" s="42">
        <f t="shared" si="33"/>
        <v>5.2249999999999996E-3</v>
      </c>
      <c r="F552" s="38">
        <f t="shared" si="34"/>
        <v>581.77853898369131</v>
      </c>
      <c r="J552" s="49"/>
    </row>
    <row r="553" spans="1:10" x14ac:dyDescent="0.35">
      <c r="A553" s="37">
        <v>24076</v>
      </c>
      <c r="B553" s="38">
        <f t="shared" si="32"/>
        <v>6.27</v>
      </c>
      <c r="C553" s="38">
        <v>6.27</v>
      </c>
      <c r="D553" s="38"/>
      <c r="E553" s="42">
        <f t="shared" si="33"/>
        <v>5.2249999999999996E-3</v>
      </c>
      <c r="F553" s="38">
        <f t="shared" si="34"/>
        <v>584.81833184988113</v>
      </c>
      <c r="J553" s="49"/>
    </row>
    <row r="554" spans="1:10" x14ac:dyDescent="0.35">
      <c r="A554" s="37">
        <v>24107</v>
      </c>
      <c r="B554" s="38">
        <f t="shared" si="32"/>
        <v>6.38</v>
      </c>
      <c r="C554" s="38">
        <v>6.38</v>
      </c>
      <c r="D554" s="38"/>
      <c r="E554" s="42">
        <f t="shared" si="33"/>
        <v>-2.7674237492516874E-3</v>
      </c>
      <c r="F554" s="38">
        <f t="shared" si="34"/>
        <v>583.19989170932206</v>
      </c>
      <c r="J554" s="49"/>
    </row>
    <row r="555" spans="1:10" x14ac:dyDescent="0.35">
      <c r="A555" s="37">
        <v>24138</v>
      </c>
      <c r="B555" s="38">
        <f t="shared" si="32"/>
        <v>6.51</v>
      </c>
      <c r="C555" s="38">
        <v>6.51</v>
      </c>
      <c r="D555" s="38"/>
      <c r="E555" s="42">
        <f t="shared" si="33"/>
        <v>-4.0732595874295148E-3</v>
      </c>
      <c r="F555" s="38">
        <f t="shared" si="34"/>
        <v>580.82436715902918</v>
      </c>
      <c r="J555" s="49"/>
    </row>
    <row r="556" spans="1:10" x14ac:dyDescent="0.35">
      <c r="A556" s="37">
        <v>24166</v>
      </c>
      <c r="B556" s="38">
        <f t="shared" si="32"/>
        <v>6.55</v>
      </c>
      <c r="C556" s="38">
        <v>6.55</v>
      </c>
      <c r="D556" s="38"/>
      <c r="E556" s="42">
        <f t="shared" si="33"/>
        <v>2.5410321594716437E-3</v>
      </c>
      <c r="F556" s="38">
        <f t="shared" si="34"/>
        <v>582.30026055498502</v>
      </c>
      <c r="J556" s="49"/>
    </row>
    <row r="557" spans="1:10" x14ac:dyDescent="0.35">
      <c r="A557" s="37">
        <v>24197</v>
      </c>
      <c r="B557" s="38">
        <f t="shared" si="32"/>
        <v>6.55</v>
      </c>
      <c r="C557" s="38">
        <v>6.55</v>
      </c>
      <c r="D557" s="38"/>
      <c r="E557" s="42">
        <f t="shared" si="33"/>
        <v>5.4583333333333333E-3</v>
      </c>
      <c r="F557" s="38">
        <f t="shared" si="34"/>
        <v>585.47864947718097</v>
      </c>
      <c r="J557" s="49"/>
    </row>
    <row r="558" spans="1:10" x14ac:dyDescent="0.35">
      <c r="A558" s="37">
        <v>24227</v>
      </c>
      <c r="B558" s="38">
        <f t="shared" si="32"/>
        <v>6.55</v>
      </c>
      <c r="C558" s="38">
        <v>6.55</v>
      </c>
      <c r="D558" s="38"/>
      <c r="E558" s="42">
        <f t="shared" si="33"/>
        <v>5.4583333333333333E-3</v>
      </c>
      <c r="F558" s="38">
        <f t="shared" si="34"/>
        <v>588.67438710557724</v>
      </c>
      <c r="J558" s="49"/>
    </row>
    <row r="559" spans="1:10" x14ac:dyDescent="0.35">
      <c r="A559" s="37">
        <v>24258</v>
      </c>
      <c r="B559" s="38">
        <f t="shared" si="32"/>
        <v>6.55</v>
      </c>
      <c r="C559" s="38">
        <v>6.55</v>
      </c>
      <c r="D559" s="38"/>
      <c r="E559" s="42">
        <f t="shared" si="33"/>
        <v>5.4583333333333333E-3</v>
      </c>
      <c r="F559" s="38">
        <f t="shared" si="34"/>
        <v>591.88756813519524</v>
      </c>
      <c r="J559" s="49"/>
    </row>
    <row r="560" spans="1:10" x14ac:dyDescent="0.35">
      <c r="A560" s="37">
        <v>24288</v>
      </c>
      <c r="B560" s="38">
        <f t="shared" si="32"/>
        <v>6.8</v>
      </c>
      <c r="C560" s="38">
        <v>6.8</v>
      </c>
      <c r="D560" s="38"/>
      <c r="E560" s="42">
        <f t="shared" si="33"/>
        <v>-1.2363736696463078E-2</v>
      </c>
      <c r="F560" s="38">
        <f t="shared" si="34"/>
        <v>584.56962608886181</v>
      </c>
      <c r="J560" s="49"/>
    </row>
    <row r="561" spans="1:10" x14ac:dyDescent="0.35">
      <c r="A561" s="37">
        <v>24319</v>
      </c>
      <c r="B561" s="38">
        <f t="shared" si="32"/>
        <v>6.8</v>
      </c>
      <c r="C561" s="38">
        <v>6.8</v>
      </c>
      <c r="D561" s="38"/>
      <c r="E561" s="42">
        <f t="shared" si="33"/>
        <v>5.6666666666666662E-3</v>
      </c>
      <c r="F561" s="38">
        <f t="shared" si="34"/>
        <v>587.88218730336541</v>
      </c>
      <c r="J561" s="49"/>
    </row>
    <row r="562" spans="1:10" x14ac:dyDescent="0.35">
      <c r="A562" s="37">
        <v>24350</v>
      </c>
      <c r="B562" s="38">
        <f t="shared" si="32"/>
        <v>6.65</v>
      </c>
      <c r="C562" s="38">
        <v>6.65</v>
      </c>
      <c r="D562" s="38"/>
      <c r="E562" s="42">
        <f t="shared" si="33"/>
        <v>1.6432647748752596E-2</v>
      </c>
      <c r="F562" s="38">
        <f t="shared" si="34"/>
        <v>597.54264820508786</v>
      </c>
      <c r="J562" s="49"/>
    </row>
    <row r="563" spans="1:10" x14ac:dyDescent="0.35">
      <c r="A563" s="37">
        <v>24380</v>
      </c>
      <c r="B563" s="38">
        <f t="shared" si="32"/>
        <v>6.52</v>
      </c>
      <c r="C563" s="38">
        <v>6.52</v>
      </c>
      <c r="D563" s="38"/>
      <c r="E563" s="42">
        <f t="shared" si="33"/>
        <v>1.4927330961719831E-2</v>
      </c>
      <c r="F563" s="38">
        <f t="shared" si="34"/>
        <v>606.46236507858782</v>
      </c>
      <c r="J563" s="49"/>
    </row>
    <row r="564" spans="1:10" x14ac:dyDescent="0.35">
      <c r="A564" s="37">
        <v>24411</v>
      </c>
      <c r="B564" s="38">
        <f t="shared" si="32"/>
        <v>6.52</v>
      </c>
      <c r="C564" s="38">
        <v>6.52</v>
      </c>
      <c r="D564" s="38"/>
      <c r="E564" s="42">
        <f t="shared" si="33"/>
        <v>5.4333333333333326E-3</v>
      </c>
      <c r="F564" s="38">
        <f t="shared" si="34"/>
        <v>609.75747726218151</v>
      </c>
      <c r="J564" s="49"/>
    </row>
    <row r="565" spans="1:10" x14ac:dyDescent="0.35">
      <c r="A565" s="37">
        <v>24441</v>
      </c>
      <c r="B565" s="38">
        <f t="shared" si="32"/>
        <v>6.48</v>
      </c>
      <c r="C565" s="38">
        <v>6.48</v>
      </c>
      <c r="D565" s="38"/>
      <c r="E565" s="42">
        <f t="shared" si="33"/>
        <v>8.3264807877991148E-3</v>
      </c>
      <c r="F565" s="38">
        <f t="shared" si="34"/>
        <v>614.83461118182197</v>
      </c>
      <c r="J565" s="49"/>
    </row>
    <row r="566" spans="1:10" x14ac:dyDescent="0.35">
      <c r="A566" s="37">
        <v>24472</v>
      </c>
      <c r="B566" s="38">
        <f t="shared" si="32"/>
        <v>6.35</v>
      </c>
      <c r="C566" s="38">
        <v>6.35</v>
      </c>
      <c r="D566" s="38"/>
      <c r="E566" s="42">
        <f t="shared" si="33"/>
        <v>1.4858506456237803E-2</v>
      </c>
      <c r="F566" s="38">
        <f t="shared" si="34"/>
        <v>623.97013522158556</v>
      </c>
      <c r="J566" s="49"/>
    </row>
    <row r="567" spans="1:10" x14ac:dyDescent="0.35">
      <c r="A567" s="37">
        <v>24503</v>
      </c>
      <c r="B567" s="38">
        <f t="shared" si="32"/>
        <v>6.35</v>
      </c>
      <c r="C567" s="38">
        <v>6.35</v>
      </c>
      <c r="D567" s="38"/>
      <c r="E567" s="42">
        <f t="shared" si="33"/>
        <v>5.2916666666666667E-3</v>
      </c>
      <c r="F567" s="38">
        <f t="shared" si="34"/>
        <v>627.27197718713319</v>
      </c>
      <c r="J567" s="49"/>
    </row>
    <row r="568" spans="1:10" x14ac:dyDescent="0.35">
      <c r="A568" s="37">
        <v>24531</v>
      </c>
      <c r="B568" s="38">
        <f t="shared" si="32"/>
        <v>6.26</v>
      </c>
      <c r="C568" s="38">
        <v>6.26</v>
      </c>
      <c r="D568" s="38"/>
      <c r="E568" s="42">
        <f t="shared" si="33"/>
        <v>1.1866794405981124E-2</v>
      </c>
      <c r="F568" s="38">
        <f t="shared" si="34"/>
        <v>634.71568477704625</v>
      </c>
      <c r="J568" s="49"/>
    </row>
    <row r="569" spans="1:10" x14ac:dyDescent="0.35">
      <c r="A569" s="37">
        <v>24562</v>
      </c>
      <c r="B569" s="38">
        <f t="shared" si="32"/>
        <v>5.89</v>
      </c>
      <c r="C569" s="38">
        <v>5.89</v>
      </c>
      <c r="D569" s="38"/>
      <c r="E569" s="42">
        <f t="shared" si="33"/>
        <v>3.2710004769045863E-2</v>
      </c>
      <c r="F569" s="38">
        <f t="shared" si="34"/>
        <v>655.47723785309165</v>
      </c>
      <c r="J569" s="49"/>
    </row>
    <row r="570" spans="1:10" x14ac:dyDescent="0.35">
      <c r="A570" s="37">
        <v>24592</v>
      </c>
      <c r="B570" s="38">
        <f t="shared" si="32"/>
        <v>5.9</v>
      </c>
      <c r="C570" s="38">
        <v>5.9</v>
      </c>
      <c r="D570" s="38"/>
      <c r="E570" s="42">
        <f t="shared" si="33"/>
        <v>4.1656119048965453E-3</v>
      </c>
      <c r="F570" s="38">
        <f t="shared" si="34"/>
        <v>658.20770163848113</v>
      </c>
      <c r="J570" s="49"/>
    </row>
    <row r="571" spans="1:10" x14ac:dyDescent="0.35">
      <c r="A571" s="37">
        <v>24623</v>
      </c>
      <c r="B571" s="38">
        <f t="shared" si="32"/>
        <v>5.9</v>
      </c>
      <c r="C571" s="38">
        <v>5.9</v>
      </c>
      <c r="D571" s="38"/>
      <c r="E571" s="42">
        <f t="shared" si="33"/>
        <v>4.9166666666666673E-3</v>
      </c>
      <c r="F571" s="38">
        <f t="shared" si="34"/>
        <v>661.4438895048703</v>
      </c>
      <c r="J571" s="49"/>
    </row>
    <row r="572" spans="1:10" x14ac:dyDescent="0.35">
      <c r="A572" s="37">
        <v>24653</v>
      </c>
      <c r="B572" s="38">
        <f t="shared" si="32"/>
        <v>5.9</v>
      </c>
      <c r="C572" s="38">
        <v>5.9</v>
      </c>
      <c r="D572" s="38"/>
      <c r="E572" s="42">
        <f t="shared" si="33"/>
        <v>4.9166666666666673E-3</v>
      </c>
      <c r="F572" s="38">
        <f t="shared" si="34"/>
        <v>664.69598862826922</v>
      </c>
      <c r="J572" s="49"/>
    </row>
    <row r="573" spans="1:10" x14ac:dyDescent="0.35">
      <c r="A573" s="37">
        <v>24684</v>
      </c>
      <c r="B573" s="38">
        <f t="shared" si="32"/>
        <v>5.96</v>
      </c>
      <c r="C573" s="38">
        <v>5.96</v>
      </c>
      <c r="D573" s="38"/>
      <c r="E573" s="42">
        <f t="shared" si="33"/>
        <v>4.7261263046326305E-4</v>
      </c>
      <c r="F573" s="38">
        <f t="shared" si="34"/>
        <v>665.01013234791321</v>
      </c>
      <c r="J573" s="49"/>
    </row>
    <row r="574" spans="1:10" x14ac:dyDescent="0.35">
      <c r="A574" s="37">
        <v>24715</v>
      </c>
      <c r="B574" s="38">
        <f t="shared" si="32"/>
        <v>5.95</v>
      </c>
      <c r="C574" s="38">
        <v>5.95</v>
      </c>
      <c r="D574" s="38"/>
      <c r="E574" s="42">
        <f t="shared" si="33"/>
        <v>5.7076827251337703E-3</v>
      </c>
      <c r="F574" s="38">
        <f t="shared" si="34"/>
        <v>668.80579919235424</v>
      </c>
      <c r="J574" s="49"/>
    </row>
    <row r="575" spans="1:10" x14ac:dyDescent="0.35">
      <c r="A575" s="37">
        <v>24745</v>
      </c>
      <c r="B575" s="38">
        <f t="shared" si="32"/>
        <v>5.95</v>
      </c>
      <c r="C575" s="38">
        <v>5.95</v>
      </c>
      <c r="D575" s="38"/>
      <c r="E575" s="42">
        <f t="shared" si="33"/>
        <v>4.9583333333333337E-3</v>
      </c>
      <c r="F575" s="38">
        <f t="shared" si="34"/>
        <v>672.12196128001642</v>
      </c>
      <c r="J575" s="49"/>
    </row>
    <row r="576" spans="1:10" x14ac:dyDescent="0.35">
      <c r="A576" s="37">
        <v>24776</v>
      </c>
      <c r="B576" s="38">
        <f t="shared" si="32"/>
        <v>5.95</v>
      </c>
      <c r="C576" s="38">
        <v>5.95</v>
      </c>
      <c r="D576" s="38"/>
      <c r="E576" s="42">
        <f t="shared" si="33"/>
        <v>4.9583333333333337E-3</v>
      </c>
      <c r="F576" s="38">
        <f t="shared" si="34"/>
        <v>675.45456600469652</v>
      </c>
      <c r="J576" s="49"/>
    </row>
    <row r="577" spans="1:10" x14ac:dyDescent="0.35">
      <c r="A577" s="37">
        <v>24806</v>
      </c>
      <c r="B577" s="38">
        <f t="shared" si="32"/>
        <v>5.92</v>
      </c>
      <c r="C577" s="38">
        <v>5.92</v>
      </c>
      <c r="D577" s="38"/>
      <c r="E577" s="42">
        <f t="shared" si="33"/>
        <v>7.1844491077738739E-3</v>
      </c>
      <c r="F577" s="38">
        <f t="shared" si="34"/>
        <v>680.30733495877075</v>
      </c>
      <c r="J577" s="49"/>
    </row>
    <row r="578" spans="1:10" x14ac:dyDescent="0.35">
      <c r="A578" s="37">
        <v>24837</v>
      </c>
      <c r="B578" s="38">
        <f t="shared" ref="B578:B641" si="35">C578</f>
        <v>6.8</v>
      </c>
      <c r="C578" s="38">
        <v>6.8</v>
      </c>
      <c r="D578" s="38"/>
      <c r="E578" s="42">
        <f t="shared" si="33"/>
        <v>-5.7800353171549981E-2</v>
      </c>
      <c r="F578" s="38">
        <f t="shared" si="34"/>
        <v>640.98533073295789</v>
      </c>
      <c r="J578" s="49"/>
    </row>
    <row r="579" spans="1:10" x14ac:dyDescent="0.35">
      <c r="A579" s="37">
        <v>24868</v>
      </c>
      <c r="B579" s="38">
        <f t="shared" si="35"/>
        <v>6.59</v>
      </c>
      <c r="C579" s="38">
        <v>6.59</v>
      </c>
      <c r="D579" s="38"/>
      <c r="E579" s="42">
        <f t="shared" ref="E579:E642" si="36">B578/1200+((B578/B579)*(1-(1+B579/200)^(-2*(10-(1/12))))+(1+B579/200)^(-2*(10-(1/12)))-1)</f>
        <v>2.0780059949844845E-2</v>
      </c>
      <c r="F579" s="38">
        <f t="shared" ref="F579:F642" si="37">F578*(1+E579)</f>
        <v>654.30504433255987</v>
      </c>
      <c r="J579" s="49"/>
    </row>
    <row r="580" spans="1:10" x14ac:dyDescent="0.35">
      <c r="A580" s="37">
        <v>24897</v>
      </c>
      <c r="B580" s="38">
        <f t="shared" si="35"/>
        <v>6.29</v>
      </c>
      <c r="C580" s="38">
        <v>6.29</v>
      </c>
      <c r="D580" s="38"/>
      <c r="E580" s="42">
        <f t="shared" si="36"/>
        <v>2.7378775687178829E-2</v>
      </c>
      <c r="F580" s="38">
        <f t="shared" si="37"/>
        <v>672.21911537233063</v>
      </c>
      <c r="J580" s="49"/>
    </row>
    <row r="581" spans="1:10" x14ac:dyDescent="0.35">
      <c r="A581" s="37">
        <v>24928</v>
      </c>
      <c r="B581" s="38">
        <f t="shared" si="35"/>
        <v>6.29</v>
      </c>
      <c r="C581" s="38">
        <v>6.29</v>
      </c>
      <c r="D581" s="38"/>
      <c r="E581" s="42">
        <f t="shared" si="36"/>
        <v>5.241666666666667E-3</v>
      </c>
      <c r="F581" s="38">
        <f t="shared" si="37"/>
        <v>675.7426639020739</v>
      </c>
      <c r="J581" s="49"/>
    </row>
    <row r="582" spans="1:10" x14ac:dyDescent="0.35">
      <c r="A582" s="37">
        <v>24958</v>
      </c>
      <c r="B582" s="38">
        <f t="shared" si="35"/>
        <v>6.34</v>
      </c>
      <c r="C582" s="38">
        <v>6.34</v>
      </c>
      <c r="D582" s="38"/>
      <c r="E582" s="42">
        <f t="shared" si="36"/>
        <v>1.6021216128540797E-3</v>
      </c>
      <c r="F582" s="38">
        <f t="shared" si="37"/>
        <v>676.82528582863904</v>
      </c>
      <c r="J582" s="49"/>
    </row>
    <row r="583" spans="1:10" x14ac:dyDescent="0.35">
      <c r="A583" s="37">
        <v>24989</v>
      </c>
      <c r="B583" s="38">
        <f t="shared" si="35"/>
        <v>6.33</v>
      </c>
      <c r="C583" s="38">
        <v>6.33</v>
      </c>
      <c r="D583" s="38"/>
      <c r="E583" s="42">
        <f t="shared" si="36"/>
        <v>6.0115741572202277E-3</v>
      </c>
      <c r="F583" s="38">
        <f t="shared" si="37"/>
        <v>680.89407122587966</v>
      </c>
      <c r="J583" s="49"/>
    </row>
    <row r="584" spans="1:10" x14ac:dyDescent="0.35">
      <c r="A584" s="37">
        <v>25019</v>
      </c>
      <c r="B584" s="38">
        <f t="shared" si="35"/>
        <v>6.29</v>
      </c>
      <c r="C584" s="38">
        <v>6.29</v>
      </c>
      <c r="D584" s="38"/>
      <c r="E584" s="42">
        <f t="shared" si="36"/>
        <v>8.1932812027350737E-3</v>
      </c>
      <c r="F584" s="38">
        <f t="shared" si="37"/>
        <v>686.4728278207084</v>
      </c>
      <c r="J584" s="49"/>
    </row>
    <row r="585" spans="1:10" x14ac:dyDescent="0.35">
      <c r="A585" s="37">
        <v>25050</v>
      </c>
      <c r="B585" s="38">
        <f t="shared" si="35"/>
        <v>6.31</v>
      </c>
      <c r="C585" s="38">
        <v>6.31</v>
      </c>
      <c r="D585" s="38"/>
      <c r="E585" s="42">
        <f t="shared" si="36"/>
        <v>3.7838564325319516E-3</v>
      </c>
      <c r="F585" s="38">
        <f t="shared" si="37"/>
        <v>689.07034244601618</v>
      </c>
      <c r="J585" s="49"/>
    </row>
    <row r="586" spans="1:10" x14ac:dyDescent="0.35">
      <c r="A586" s="37">
        <v>25081</v>
      </c>
      <c r="B586" s="38">
        <f t="shared" si="35"/>
        <v>6.31</v>
      </c>
      <c r="C586" s="38">
        <v>6.31</v>
      </c>
      <c r="D586" s="38"/>
      <c r="E586" s="42">
        <f t="shared" si="36"/>
        <v>5.2583333333333327E-3</v>
      </c>
      <c r="F586" s="38">
        <f t="shared" si="37"/>
        <v>692.69370399671152</v>
      </c>
      <c r="J586" s="49"/>
    </row>
    <row r="587" spans="1:10" x14ac:dyDescent="0.35">
      <c r="A587" s="37">
        <v>25111</v>
      </c>
      <c r="B587" s="38">
        <f t="shared" si="35"/>
        <v>6.33</v>
      </c>
      <c r="C587" s="38">
        <v>6.33</v>
      </c>
      <c r="D587" s="38"/>
      <c r="E587" s="42">
        <f t="shared" si="36"/>
        <v>3.8018516855596552E-3</v>
      </c>
      <c r="F587" s="38">
        <f t="shared" si="37"/>
        <v>695.32722272282797</v>
      </c>
      <c r="J587" s="49"/>
    </row>
    <row r="588" spans="1:10" x14ac:dyDescent="0.35">
      <c r="A588" s="37">
        <v>25142</v>
      </c>
      <c r="B588" s="38">
        <f t="shared" si="35"/>
        <v>6.18</v>
      </c>
      <c r="C588" s="38">
        <v>6.18</v>
      </c>
      <c r="D588" s="38"/>
      <c r="E588" s="42">
        <f t="shared" si="36"/>
        <v>1.6273671869846934E-2</v>
      </c>
      <c r="F588" s="38">
        <f t="shared" si="37"/>
        <v>706.64274978759124</v>
      </c>
      <c r="J588" s="49"/>
    </row>
    <row r="589" spans="1:10" x14ac:dyDescent="0.35">
      <c r="A589" s="37">
        <v>25172</v>
      </c>
      <c r="B589" s="38">
        <f t="shared" si="35"/>
        <v>6.19</v>
      </c>
      <c r="C589" s="38">
        <v>6.19</v>
      </c>
      <c r="D589" s="38"/>
      <c r="E589" s="42">
        <f t="shared" si="36"/>
        <v>4.4170903744189648E-3</v>
      </c>
      <c r="F589" s="38">
        <f t="shared" si="37"/>
        <v>709.76405467583095</v>
      </c>
      <c r="J589" s="49"/>
    </row>
    <row r="590" spans="1:10" x14ac:dyDescent="0.35">
      <c r="A590" s="37">
        <v>25203</v>
      </c>
      <c r="B590" s="38">
        <f t="shared" si="35"/>
        <v>6.19</v>
      </c>
      <c r="C590" s="38">
        <v>6.19</v>
      </c>
      <c r="D590" s="38"/>
      <c r="E590" s="42">
        <f t="shared" si="36"/>
        <v>5.1583333333333333E-3</v>
      </c>
      <c r="F590" s="38">
        <f t="shared" si="37"/>
        <v>713.4252542578671</v>
      </c>
      <c r="J590" s="49"/>
    </row>
    <row r="591" spans="1:10" x14ac:dyDescent="0.35">
      <c r="A591" s="37">
        <v>25234</v>
      </c>
      <c r="B591" s="38">
        <f t="shared" si="35"/>
        <v>6.27</v>
      </c>
      <c r="C591" s="38">
        <v>6.27</v>
      </c>
      <c r="D591" s="38"/>
      <c r="E591" s="42">
        <f t="shared" si="36"/>
        <v>-6.8355767602472448E-4</v>
      </c>
      <c r="F591" s="38">
        <f t="shared" si="37"/>
        <v>712.93758694904932</v>
      </c>
      <c r="J591" s="49"/>
    </row>
    <row r="592" spans="1:10" x14ac:dyDescent="0.35">
      <c r="A592" s="37">
        <v>25262</v>
      </c>
      <c r="B592" s="38">
        <f t="shared" si="35"/>
        <v>6.27</v>
      </c>
      <c r="C592" s="38">
        <v>6.27</v>
      </c>
      <c r="D592" s="38"/>
      <c r="E592" s="42">
        <f t="shared" si="36"/>
        <v>5.2249999999999996E-3</v>
      </c>
      <c r="F592" s="38">
        <f t="shared" si="37"/>
        <v>716.6626858408581</v>
      </c>
      <c r="J592" s="49"/>
    </row>
    <row r="593" spans="1:10" x14ac:dyDescent="0.35">
      <c r="A593" s="37">
        <v>25293</v>
      </c>
      <c r="B593" s="38">
        <f t="shared" si="35"/>
        <v>6.72</v>
      </c>
      <c r="C593" s="38">
        <v>6.72</v>
      </c>
      <c r="D593" s="38"/>
      <c r="E593" s="42">
        <f t="shared" si="36"/>
        <v>-2.6970837222773304E-2</v>
      </c>
      <c r="F593" s="38">
        <f t="shared" si="37"/>
        <v>697.33369319740882</v>
      </c>
      <c r="J593" s="49"/>
    </row>
    <row r="594" spans="1:10" x14ac:dyDescent="0.35">
      <c r="A594" s="37">
        <v>25323</v>
      </c>
      <c r="B594" s="38">
        <f t="shared" si="35"/>
        <v>6.78</v>
      </c>
      <c r="C594" s="38">
        <v>6.78</v>
      </c>
      <c r="D594" s="38"/>
      <c r="E594" s="42">
        <f t="shared" si="36"/>
        <v>1.3188405460539737E-3</v>
      </c>
      <c r="F594" s="38">
        <f t="shared" si="37"/>
        <v>698.25336514612718</v>
      </c>
      <c r="J594" s="49"/>
    </row>
    <row r="595" spans="1:10" x14ac:dyDescent="0.35">
      <c r="A595" s="37">
        <v>25354</v>
      </c>
      <c r="B595" s="38">
        <f t="shared" si="35"/>
        <v>7.02</v>
      </c>
      <c r="C595" s="38">
        <v>7.02</v>
      </c>
      <c r="D595" s="38"/>
      <c r="E595" s="42">
        <f t="shared" si="36"/>
        <v>-1.1290579633135E-2</v>
      </c>
      <c r="F595" s="38">
        <f t="shared" si="37"/>
        <v>690.36967992284042</v>
      </c>
      <c r="J595" s="49"/>
    </row>
    <row r="596" spans="1:10" x14ac:dyDescent="0.35">
      <c r="A596" s="37">
        <v>25384</v>
      </c>
      <c r="B596" s="38">
        <f t="shared" si="35"/>
        <v>6.98</v>
      </c>
      <c r="C596" s="38">
        <v>6.98</v>
      </c>
      <c r="D596" s="38"/>
      <c r="E596" s="42">
        <f t="shared" si="36"/>
        <v>8.6785087670179003E-3</v>
      </c>
      <c r="F596" s="38">
        <f t="shared" si="37"/>
        <v>696.36105924253411</v>
      </c>
      <c r="J596" s="49"/>
    </row>
    <row r="597" spans="1:10" x14ac:dyDescent="0.35">
      <c r="A597" s="37">
        <v>25415</v>
      </c>
      <c r="B597" s="38">
        <f t="shared" si="35"/>
        <v>7.29</v>
      </c>
      <c r="C597" s="38">
        <v>7.29</v>
      </c>
      <c r="D597" s="38"/>
      <c r="E597" s="42">
        <f t="shared" si="36"/>
        <v>-1.5801940796608484E-2</v>
      </c>
      <c r="F597" s="38">
        <f t="shared" si="37"/>
        <v>685.35720301132005</v>
      </c>
      <c r="J597" s="49"/>
    </row>
    <row r="598" spans="1:10" x14ac:dyDescent="0.35">
      <c r="A598" s="37">
        <v>25446</v>
      </c>
      <c r="B598" s="38">
        <f t="shared" si="35"/>
        <v>7.27</v>
      </c>
      <c r="C598" s="38">
        <v>7.27</v>
      </c>
      <c r="D598" s="38"/>
      <c r="E598" s="42">
        <f t="shared" si="36"/>
        <v>7.470995246452619E-3</v>
      </c>
      <c r="F598" s="38">
        <f t="shared" si="37"/>
        <v>690.4775034171397</v>
      </c>
      <c r="J598" s="49"/>
    </row>
    <row r="599" spans="1:10" x14ac:dyDescent="0.35">
      <c r="A599" s="37">
        <v>25476</v>
      </c>
      <c r="B599" s="38">
        <f t="shared" si="35"/>
        <v>7.28</v>
      </c>
      <c r="C599" s="38">
        <v>7.28</v>
      </c>
      <c r="D599" s="38"/>
      <c r="E599" s="42">
        <f t="shared" si="36"/>
        <v>5.3606474075587615E-3</v>
      </c>
      <c r="F599" s="38">
        <f t="shared" si="37"/>
        <v>694.17890985581039</v>
      </c>
      <c r="J599" s="49"/>
    </row>
    <row r="600" spans="1:10" x14ac:dyDescent="0.35">
      <c r="A600" s="37">
        <v>25507</v>
      </c>
      <c r="B600" s="38">
        <f t="shared" si="35"/>
        <v>7.29</v>
      </c>
      <c r="C600" s="38">
        <v>7.29</v>
      </c>
      <c r="D600" s="38"/>
      <c r="E600" s="42">
        <f t="shared" si="36"/>
        <v>5.3692922323674867E-3</v>
      </c>
      <c r="F600" s="38">
        <f t="shared" si="37"/>
        <v>697.90615928437262</v>
      </c>
      <c r="J600" s="49"/>
    </row>
    <row r="601" spans="1:10" x14ac:dyDescent="0.35">
      <c r="A601" s="37">
        <v>25537</v>
      </c>
      <c r="B601" s="38">
        <f t="shared" si="35"/>
        <v>7.25</v>
      </c>
      <c r="C601" s="38">
        <v>7.25</v>
      </c>
      <c r="D601" s="38"/>
      <c r="E601" s="42">
        <f t="shared" si="36"/>
        <v>8.8694865468672036E-3</v>
      </c>
      <c r="F601" s="38">
        <f t="shared" si="37"/>
        <v>704.09622857512113</v>
      </c>
      <c r="J601" s="49"/>
    </row>
    <row r="602" spans="1:10" x14ac:dyDescent="0.35">
      <c r="A602" s="37">
        <v>25568</v>
      </c>
      <c r="B602" s="38">
        <f t="shared" si="35"/>
        <v>7.27</v>
      </c>
      <c r="C602" s="38">
        <v>7.27</v>
      </c>
      <c r="D602" s="38"/>
      <c r="E602" s="42">
        <f t="shared" si="36"/>
        <v>4.6456714202140472E-3</v>
      </c>
      <c r="F602" s="38">
        <f t="shared" si="37"/>
        <v>707.36722830129315</v>
      </c>
      <c r="J602" s="49"/>
    </row>
    <row r="603" spans="1:10" x14ac:dyDescent="0.35">
      <c r="A603" s="37">
        <v>25599</v>
      </c>
      <c r="B603" s="38">
        <f t="shared" si="35"/>
        <v>7.28</v>
      </c>
      <c r="C603" s="38">
        <v>7.28</v>
      </c>
      <c r="D603" s="38"/>
      <c r="E603" s="42">
        <f t="shared" si="36"/>
        <v>5.3606474075587615E-3</v>
      </c>
      <c r="F603" s="38">
        <f t="shared" si="37"/>
        <v>711.1591745998785</v>
      </c>
      <c r="J603" s="49"/>
    </row>
    <row r="604" spans="1:10" x14ac:dyDescent="0.35">
      <c r="A604" s="37">
        <v>25627</v>
      </c>
      <c r="B604" s="38">
        <f t="shared" si="35"/>
        <v>7.28</v>
      </c>
      <c r="C604" s="38">
        <v>7.28</v>
      </c>
      <c r="D604" s="38"/>
      <c r="E604" s="42">
        <f t="shared" si="36"/>
        <v>6.0666666666666673E-3</v>
      </c>
      <c r="F604" s="38">
        <f t="shared" si="37"/>
        <v>715.47354025911773</v>
      </c>
      <c r="J604" s="49"/>
    </row>
    <row r="605" spans="1:10" x14ac:dyDescent="0.35">
      <c r="A605" s="37">
        <v>25658</v>
      </c>
      <c r="B605" s="38">
        <f t="shared" si="35"/>
        <v>7.29</v>
      </c>
      <c r="C605" s="38">
        <v>7.29</v>
      </c>
      <c r="D605" s="38"/>
      <c r="E605" s="42">
        <f t="shared" si="36"/>
        <v>5.3692922323674867E-3</v>
      </c>
      <c r="F605" s="38">
        <f t="shared" si="37"/>
        <v>719.31512678129559</v>
      </c>
      <c r="J605" s="49"/>
    </row>
    <row r="606" spans="1:10" x14ac:dyDescent="0.35">
      <c r="A606" s="37">
        <v>25688</v>
      </c>
      <c r="B606" s="38">
        <f t="shared" si="35"/>
        <v>7.29</v>
      </c>
      <c r="C606" s="38">
        <v>7.29</v>
      </c>
      <c r="D606" s="38"/>
      <c r="E606" s="42">
        <f t="shared" si="36"/>
        <v>6.0749999999999997E-3</v>
      </c>
      <c r="F606" s="38">
        <f t="shared" si="37"/>
        <v>723.68496617649203</v>
      </c>
      <c r="J606" s="49"/>
    </row>
    <row r="607" spans="1:10" x14ac:dyDescent="0.35">
      <c r="A607" s="37">
        <v>25719</v>
      </c>
      <c r="B607" s="38">
        <f t="shared" si="35"/>
        <v>7.31</v>
      </c>
      <c r="C607" s="38">
        <v>7.31</v>
      </c>
      <c r="D607" s="38"/>
      <c r="E607" s="42">
        <f t="shared" si="36"/>
        <v>4.681495862754295E-3</v>
      </c>
      <c r="F607" s="38">
        <f t="shared" si="37"/>
        <v>727.07289435158475</v>
      </c>
      <c r="J607" s="49"/>
    </row>
    <row r="608" spans="1:10" x14ac:dyDescent="0.35">
      <c r="A608" s="37">
        <v>25749</v>
      </c>
      <c r="B608" s="38">
        <f t="shared" si="35"/>
        <v>7.43</v>
      </c>
      <c r="C608" s="38">
        <v>7.43</v>
      </c>
      <c r="D608" s="38"/>
      <c r="E608" s="42">
        <f t="shared" si="36"/>
        <v>-2.2247544087205485E-3</v>
      </c>
      <c r="F608" s="38">
        <f t="shared" si="37"/>
        <v>725.45533572441491</v>
      </c>
      <c r="J608" s="49"/>
    </row>
    <row r="609" spans="1:10" x14ac:dyDescent="0.35">
      <c r="A609" s="37">
        <v>25780</v>
      </c>
      <c r="B609" s="38">
        <f t="shared" si="35"/>
        <v>7.48</v>
      </c>
      <c r="C609" s="38">
        <v>7.48</v>
      </c>
      <c r="D609" s="38"/>
      <c r="E609" s="42">
        <f t="shared" si="36"/>
        <v>2.7341915937880313E-3</v>
      </c>
      <c r="F609" s="38">
        <f t="shared" si="37"/>
        <v>727.43886960502118</v>
      </c>
      <c r="J609" s="49"/>
    </row>
    <row r="610" spans="1:10" x14ac:dyDescent="0.35">
      <c r="A610" s="37">
        <v>25811</v>
      </c>
      <c r="B610" s="38">
        <f t="shared" si="35"/>
        <v>7.51</v>
      </c>
      <c r="C610" s="38">
        <v>7.51</v>
      </c>
      <c r="D610" s="38"/>
      <c r="E610" s="42">
        <f t="shared" si="36"/>
        <v>4.1616131227320205E-3</v>
      </c>
      <c r="F610" s="38">
        <f t="shared" si="37"/>
        <v>730.46618875075478</v>
      </c>
      <c r="J610" s="49"/>
    </row>
    <row r="611" spans="1:10" x14ac:dyDescent="0.35">
      <c r="A611" s="37">
        <v>25841</v>
      </c>
      <c r="B611" s="38">
        <f t="shared" si="35"/>
        <v>7.52</v>
      </c>
      <c r="C611" s="38">
        <v>7.52</v>
      </c>
      <c r="D611" s="38"/>
      <c r="E611" s="42">
        <f t="shared" si="36"/>
        <v>5.5680667287830391E-3</v>
      </c>
      <c r="F611" s="38">
        <f t="shared" si="37"/>
        <v>734.53347323283879</v>
      </c>
      <c r="J611" s="49"/>
    </row>
    <row r="612" spans="1:10" x14ac:dyDescent="0.35">
      <c r="A612" s="37">
        <v>25872</v>
      </c>
      <c r="B612" s="38">
        <f t="shared" si="35"/>
        <v>7.52</v>
      </c>
      <c r="C612" s="38">
        <v>7.52</v>
      </c>
      <c r="D612" s="38"/>
      <c r="E612" s="42">
        <f t="shared" si="36"/>
        <v>6.266666666666666E-3</v>
      </c>
      <c r="F612" s="38">
        <f t="shared" si="37"/>
        <v>739.13654966509785</v>
      </c>
      <c r="J612" s="49"/>
    </row>
    <row r="613" spans="1:10" x14ac:dyDescent="0.35">
      <c r="A613" s="37">
        <v>25902</v>
      </c>
      <c r="B613" s="38">
        <f t="shared" si="35"/>
        <v>7.47</v>
      </c>
      <c r="C613" s="38">
        <v>7.47</v>
      </c>
      <c r="D613" s="38"/>
      <c r="E613" s="42">
        <f t="shared" si="36"/>
        <v>9.7256797841163388E-3</v>
      </c>
      <c r="F613" s="38">
        <f t="shared" si="37"/>
        <v>746.32515506387722</v>
      </c>
      <c r="J613" s="49"/>
    </row>
    <row r="614" spans="1:10" x14ac:dyDescent="0.35">
      <c r="A614" s="37">
        <v>25933</v>
      </c>
      <c r="B614" s="38">
        <f t="shared" si="35"/>
        <v>7.32</v>
      </c>
      <c r="C614" s="38">
        <v>7.32</v>
      </c>
      <c r="D614" s="38"/>
      <c r="E614" s="42">
        <f t="shared" si="36"/>
        <v>1.6671617911413326E-2</v>
      </c>
      <c r="F614" s="38">
        <f t="shared" si="37"/>
        <v>758.76760288677838</v>
      </c>
      <c r="J614" s="49"/>
    </row>
    <row r="615" spans="1:10" x14ac:dyDescent="0.35">
      <c r="A615" s="37">
        <v>25964</v>
      </c>
      <c r="B615" s="38">
        <f t="shared" si="35"/>
        <v>7.29</v>
      </c>
      <c r="C615" s="38">
        <v>7.29</v>
      </c>
      <c r="D615" s="38"/>
      <c r="E615" s="42">
        <f t="shared" si="36"/>
        <v>8.1921233028976539E-3</v>
      </c>
      <c r="F615" s="38">
        <f t="shared" si="37"/>
        <v>764.98352064787093</v>
      </c>
      <c r="J615" s="49"/>
    </row>
    <row r="616" spans="1:10" x14ac:dyDescent="0.35">
      <c r="A616" s="37">
        <v>25992</v>
      </c>
      <c r="B616" s="38">
        <f t="shared" si="35"/>
        <v>7.29</v>
      </c>
      <c r="C616" s="38">
        <v>7.29</v>
      </c>
      <c r="D616" s="38"/>
      <c r="E616" s="42">
        <f t="shared" si="36"/>
        <v>6.0749999999999997E-3</v>
      </c>
      <c r="F616" s="38">
        <f t="shared" si="37"/>
        <v>769.63079553580678</v>
      </c>
      <c r="J616" s="49"/>
    </row>
    <row r="617" spans="1:10" x14ac:dyDescent="0.35">
      <c r="A617" s="37">
        <v>26023</v>
      </c>
      <c r="B617" s="38">
        <f t="shared" si="35"/>
        <v>7.3</v>
      </c>
      <c r="C617" s="38">
        <v>7.3</v>
      </c>
      <c r="D617" s="38"/>
      <c r="E617" s="42">
        <f t="shared" si="36"/>
        <v>5.3779368513632879E-3</v>
      </c>
      <c r="F617" s="38">
        <f t="shared" si="37"/>
        <v>773.76982135306287</v>
      </c>
      <c r="J617" s="49"/>
    </row>
    <row r="618" spans="1:10" x14ac:dyDescent="0.35">
      <c r="A618" s="37">
        <v>26053</v>
      </c>
      <c r="B618" s="38">
        <f t="shared" si="35"/>
        <v>7.3</v>
      </c>
      <c r="C618" s="38">
        <v>7.3</v>
      </c>
      <c r="D618" s="38"/>
      <c r="E618" s="42">
        <f t="shared" si="36"/>
        <v>6.083333333333333E-3</v>
      </c>
      <c r="F618" s="38">
        <f t="shared" si="37"/>
        <v>778.47692109962736</v>
      </c>
      <c r="J618" s="49"/>
    </row>
    <row r="619" spans="1:10" x14ac:dyDescent="0.35">
      <c r="A619" s="37">
        <v>26084</v>
      </c>
      <c r="B619" s="38">
        <f t="shared" si="35"/>
        <v>7.29</v>
      </c>
      <c r="C619" s="38">
        <v>7.29</v>
      </c>
      <c r="D619" s="38"/>
      <c r="E619" s="42">
        <f t="shared" si="36"/>
        <v>6.7807077676326245E-3</v>
      </c>
      <c r="F619" s="38">
        <f t="shared" si="37"/>
        <v>783.75554560545038</v>
      </c>
      <c r="J619" s="49"/>
    </row>
    <row r="620" spans="1:10" x14ac:dyDescent="0.35">
      <c r="A620" s="37">
        <v>26114</v>
      </c>
      <c r="B620" s="38">
        <f t="shared" si="35"/>
        <v>7.28</v>
      </c>
      <c r="C620" s="38">
        <v>7.28</v>
      </c>
      <c r="D620" s="38"/>
      <c r="E620" s="42">
        <f t="shared" si="36"/>
        <v>6.7726859257743492E-3</v>
      </c>
      <c r="F620" s="38">
        <f t="shared" si="37"/>
        <v>789.06367575842</v>
      </c>
      <c r="J620" s="49"/>
    </row>
    <row r="621" spans="1:10" x14ac:dyDescent="0.35">
      <c r="A621" s="37">
        <v>26145</v>
      </c>
      <c r="B621" s="38">
        <f t="shared" si="35"/>
        <v>7.29</v>
      </c>
      <c r="C621" s="38">
        <v>7.29</v>
      </c>
      <c r="D621" s="38"/>
      <c r="E621" s="42">
        <f t="shared" si="36"/>
        <v>5.3692922323674867E-3</v>
      </c>
      <c r="F621" s="38">
        <f t="shared" si="37"/>
        <v>793.30038922351309</v>
      </c>
      <c r="J621" s="49"/>
    </row>
    <row r="622" spans="1:10" x14ac:dyDescent="0.35">
      <c r="A622" s="37">
        <v>26176</v>
      </c>
      <c r="B622" s="38">
        <f t="shared" si="35"/>
        <v>7.3</v>
      </c>
      <c r="C622" s="38">
        <v>7.3</v>
      </c>
      <c r="D622" s="38"/>
      <c r="E622" s="42">
        <f t="shared" si="36"/>
        <v>5.3779368513632879E-3</v>
      </c>
      <c r="F622" s="38">
        <f t="shared" si="37"/>
        <v>797.56670862091914</v>
      </c>
      <c r="J622" s="49"/>
    </row>
    <row r="623" spans="1:10" x14ac:dyDescent="0.35">
      <c r="A623" s="37">
        <v>26206</v>
      </c>
      <c r="B623" s="38">
        <f t="shared" si="35"/>
        <v>7.1</v>
      </c>
      <c r="C623" s="38">
        <v>7.1</v>
      </c>
      <c r="D623" s="38"/>
      <c r="E623" s="42">
        <f t="shared" si="36"/>
        <v>2.0149896413023009E-2</v>
      </c>
      <c r="F623" s="38">
        <f t="shared" si="37"/>
        <v>813.63759518210645</v>
      </c>
      <c r="J623" s="49"/>
    </row>
    <row r="624" spans="1:10" x14ac:dyDescent="0.35">
      <c r="A624" s="37">
        <v>26237</v>
      </c>
      <c r="B624" s="38">
        <f t="shared" si="35"/>
        <v>7.11</v>
      </c>
      <c r="C624" s="38">
        <v>7.11</v>
      </c>
      <c r="D624" s="38"/>
      <c r="E624" s="42">
        <f t="shared" si="36"/>
        <v>5.2136537369750066E-3</v>
      </c>
      <c r="F624" s="38">
        <f t="shared" si="37"/>
        <v>817.87961987077097</v>
      </c>
      <c r="J624" s="49"/>
    </row>
    <row r="625" spans="1:10" x14ac:dyDescent="0.35">
      <c r="A625" s="37">
        <v>26267</v>
      </c>
      <c r="B625" s="38">
        <f t="shared" si="35"/>
        <v>7.12</v>
      </c>
      <c r="C625" s="38">
        <v>7.12</v>
      </c>
      <c r="D625" s="38"/>
      <c r="E625" s="42">
        <f t="shared" si="36"/>
        <v>5.2223020858135774E-3</v>
      </c>
      <c r="F625" s="38">
        <f t="shared" si="37"/>
        <v>822.1508343155665</v>
      </c>
      <c r="J625" s="49"/>
    </row>
    <row r="626" spans="1:10" x14ac:dyDescent="0.35">
      <c r="A626" s="37">
        <v>26298</v>
      </c>
      <c r="B626" s="38">
        <f t="shared" si="35"/>
        <v>7.14</v>
      </c>
      <c r="C626" s="38">
        <v>7.14</v>
      </c>
      <c r="D626" s="38"/>
      <c r="E626" s="42">
        <f t="shared" si="36"/>
        <v>4.5291963155880003E-3</v>
      </c>
      <c r="F626" s="38">
        <f t="shared" si="37"/>
        <v>825.87451684520613</v>
      </c>
      <c r="J626" s="49"/>
    </row>
    <row r="627" spans="1:10" x14ac:dyDescent="0.35">
      <c r="A627" s="37">
        <v>26329</v>
      </c>
      <c r="B627" s="38">
        <f t="shared" si="35"/>
        <v>7.21</v>
      </c>
      <c r="C627" s="38">
        <v>7.21</v>
      </c>
      <c r="D627" s="38"/>
      <c r="E627" s="42">
        <f t="shared" si="36"/>
        <v>1.050895001444163E-3</v>
      </c>
      <c r="F627" s="38">
        <f t="shared" si="37"/>
        <v>826.7424242467788</v>
      </c>
      <c r="J627" s="49"/>
    </row>
    <row r="628" spans="1:10" x14ac:dyDescent="0.35">
      <c r="A628" s="37">
        <v>26358</v>
      </c>
      <c r="B628" s="38">
        <f t="shared" si="35"/>
        <v>7.24</v>
      </c>
      <c r="C628" s="38">
        <v>7.24</v>
      </c>
      <c r="D628" s="38"/>
      <c r="E628" s="42">
        <f t="shared" si="36"/>
        <v>3.9115314740807939E-3</v>
      </c>
      <c r="F628" s="38">
        <f t="shared" si="37"/>
        <v>829.97625326017794</v>
      </c>
      <c r="J628" s="49"/>
    </row>
    <row r="629" spans="1:10" x14ac:dyDescent="0.35">
      <c r="A629" s="37">
        <v>26389</v>
      </c>
      <c r="B629" s="38">
        <f t="shared" si="35"/>
        <v>7.25</v>
      </c>
      <c r="C629" s="38">
        <v>7.25</v>
      </c>
      <c r="D629" s="38"/>
      <c r="E629" s="42">
        <f t="shared" si="36"/>
        <v>5.334711696616699E-3</v>
      </c>
      <c r="F629" s="38">
        <f t="shared" si="37"/>
        <v>834.40393728635911</v>
      </c>
      <c r="J629" s="49"/>
    </row>
    <row r="630" spans="1:10" x14ac:dyDescent="0.35">
      <c r="A630" s="37">
        <v>26419</v>
      </c>
      <c r="B630" s="38">
        <f t="shared" si="35"/>
        <v>7.26</v>
      </c>
      <c r="C630" s="38">
        <v>7.26</v>
      </c>
      <c r="D630" s="38"/>
      <c r="E630" s="42">
        <f t="shared" si="36"/>
        <v>5.3433571398477367E-3</v>
      </c>
      <c r="F630" s="38">
        <f t="shared" si="37"/>
        <v>838.86245552217531</v>
      </c>
      <c r="J630" s="49"/>
    </row>
    <row r="631" spans="1:10" x14ac:dyDescent="0.35">
      <c r="A631" s="37">
        <v>26450</v>
      </c>
      <c r="B631" s="38">
        <f t="shared" si="35"/>
        <v>7.27</v>
      </c>
      <c r="C631" s="38">
        <v>7.27</v>
      </c>
      <c r="D631" s="38"/>
      <c r="E631" s="42">
        <f t="shared" si="36"/>
        <v>5.3520023767738012E-3</v>
      </c>
      <c r="F631" s="38">
        <f t="shared" si="37"/>
        <v>843.35204937791616</v>
      </c>
      <c r="J631" s="49"/>
    </row>
    <row r="632" spans="1:10" x14ac:dyDescent="0.35">
      <c r="A632" s="37">
        <v>26480</v>
      </c>
      <c r="B632" s="38">
        <f t="shared" si="35"/>
        <v>7.28</v>
      </c>
      <c r="C632" s="38">
        <v>7.28</v>
      </c>
      <c r="D632" s="38"/>
      <c r="E632" s="42">
        <f t="shared" si="36"/>
        <v>5.3606474075587615E-3</v>
      </c>
      <c r="F632" s="38">
        <f t="shared" si="37"/>
        <v>847.87296235507324</v>
      </c>
      <c r="J632" s="49"/>
    </row>
    <row r="633" spans="1:10" x14ac:dyDescent="0.35">
      <c r="A633" s="37">
        <v>26511</v>
      </c>
      <c r="B633" s="38">
        <f t="shared" si="35"/>
        <v>7.29</v>
      </c>
      <c r="C633" s="38">
        <v>7.29</v>
      </c>
      <c r="D633" s="38"/>
      <c r="E633" s="42">
        <f t="shared" si="36"/>
        <v>5.3692922323674867E-3</v>
      </c>
      <c r="F633" s="38">
        <f t="shared" si="37"/>
        <v>852.42544006588082</v>
      </c>
      <c r="J633" s="49"/>
    </row>
    <row r="634" spans="1:10" x14ac:dyDescent="0.35">
      <c r="A634" s="37">
        <v>26542</v>
      </c>
      <c r="B634" s="38">
        <f t="shared" si="35"/>
        <v>7.33</v>
      </c>
      <c r="C634" s="38">
        <v>7.33</v>
      </c>
      <c r="D634" s="38"/>
      <c r="E634" s="42">
        <f t="shared" si="36"/>
        <v>3.2904779004518407E-3</v>
      </c>
      <c r="F634" s="38">
        <f t="shared" si="37"/>
        <v>855.23032713820055</v>
      </c>
      <c r="J634" s="49"/>
    </row>
    <row r="635" spans="1:10" x14ac:dyDescent="0.35">
      <c r="A635" s="37">
        <v>26572</v>
      </c>
      <c r="B635" s="38">
        <f t="shared" si="35"/>
        <v>7.34</v>
      </c>
      <c r="C635" s="38">
        <v>7.34</v>
      </c>
      <c r="D635" s="38"/>
      <c r="E635" s="42">
        <f t="shared" si="36"/>
        <v>5.4125132724954297E-3</v>
      </c>
      <c r="F635" s="38">
        <f t="shared" si="37"/>
        <v>859.85927263487656</v>
      </c>
      <c r="J635" s="49"/>
    </row>
    <row r="636" spans="1:10" x14ac:dyDescent="0.35">
      <c r="A636" s="37">
        <v>26603</v>
      </c>
      <c r="B636" s="38">
        <f t="shared" si="35"/>
        <v>7.34</v>
      </c>
      <c r="C636" s="38">
        <v>7.34</v>
      </c>
      <c r="D636" s="38"/>
      <c r="E636" s="42">
        <f t="shared" si="36"/>
        <v>6.116666666666667E-3</v>
      </c>
      <c r="F636" s="38">
        <f t="shared" si="37"/>
        <v>865.1187451858267</v>
      </c>
      <c r="J636" s="49"/>
    </row>
    <row r="637" spans="1:10" x14ac:dyDescent="0.35">
      <c r="A637" s="37">
        <v>26633</v>
      </c>
      <c r="B637" s="38">
        <f t="shared" si="35"/>
        <v>7.36</v>
      </c>
      <c r="C637" s="38">
        <v>7.36</v>
      </c>
      <c r="D637" s="38"/>
      <c r="E637" s="42">
        <f t="shared" si="36"/>
        <v>4.7262671715449034E-3</v>
      </c>
      <c r="F637" s="38">
        <f t="shared" si="37"/>
        <v>869.20752751068653</v>
      </c>
      <c r="J637" s="49"/>
    </row>
    <row r="638" spans="1:10" x14ac:dyDescent="0.35">
      <c r="A638" s="37">
        <v>26664</v>
      </c>
      <c r="B638" s="38">
        <f t="shared" si="35"/>
        <v>7.34</v>
      </c>
      <c r="C638" s="38">
        <v>7.34</v>
      </c>
      <c r="D638" s="38"/>
      <c r="E638" s="42">
        <f t="shared" si="36"/>
        <v>7.5249734550093634E-3</v>
      </c>
      <c r="F638" s="38">
        <f t="shared" si="37"/>
        <v>875.74829108209872</v>
      </c>
      <c r="J638" s="49"/>
    </row>
    <row r="639" spans="1:10" x14ac:dyDescent="0.35">
      <c r="A639" s="37">
        <v>26695</v>
      </c>
      <c r="B639" s="38">
        <f t="shared" si="35"/>
        <v>7.35</v>
      </c>
      <c r="C639" s="38">
        <v>7.35</v>
      </c>
      <c r="D639" s="38"/>
      <c r="E639" s="42">
        <f t="shared" si="36"/>
        <v>5.4211568648830999E-3</v>
      </c>
      <c r="F639" s="38">
        <f t="shared" si="37"/>
        <v>880.4958599422082</v>
      </c>
      <c r="J639" s="49"/>
    </row>
    <row r="640" spans="1:10" x14ac:dyDescent="0.35">
      <c r="A640" s="37">
        <v>26723</v>
      </c>
      <c r="B640" s="38">
        <f t="shared" si="35"/>
        <v>7.36</v>
      </c>
      <c r="C640" s="38">
        <v>7.36</v>
      </c>
      <c r="D640" s="38"/>
      <c r="E640" s="42">
        <f t="shared" si="36"/>
        <v>5.4298002524390621E-3</v>
      </c>
      <c r="F640" s="38">
        <f t="shared" si="37"/>
        <v>885.27677658479399</v>
      </c>
      <c r="J640" s="49"/>
    </row>
    <row r="641" spans="1:10" x14ac:dyDescent="0.35">
      <c r="A641" s="37">
        <v>26754</v>
      </c>
      <c r="B641" s="38">
        <f t="shared" si="35"/>
        <v>7.36</v>
      </c>
      <c r="C641" s="38">
        <v>7.36</v>
      </c>
      <c r="D641" s="38"/>
      <c r="E641" s="42">
        <f t="shared" si="36"/>
        <v>6.1333333333333335E-3</v>
      </c>
      <c r="F641" s="38">
        <f t="shared" si="37"/>
        <v>890.70647414784742</v>
      </c>
      <c r="J641" s="49"/>
    </row>
    <row r="642" spans="1:10" x14ac:dyDescent="0.35">
      <c r="A642" s="37">
        <v>26784</v>
      </c>
      <c r="B642" s="38">
        <f t="shared" ref="B642:B705" si="38">C642</f>
        <v>7.37</v>
      </c>
      <c r="C642" s="38">
        <v>7.37</v>
      </c>
      <c r="D642" s="38"/>
      <c r="E642" s="42">
        <f t="shared" si="36"/>
        <v>5.4384434353265216E-3</v>
      </c>
      <c r="F642" s="38">
        <f t="shared" si="37"/>
        <v>895.55053092497963</v>
      </c>
      <c r="J642" s="49"/>
    </row>
    <row r="643" spans="1:10" x14ac:dyDescent="0.35">
      <c r="A643" s="37">
        <v>26815</v>
      </c>
      <c r="B643" s="38">
        <f t="shared" si="38"/>
        <v>7.4</v>
      </c>
      <c r="C643" s="38">
        <v>7.4</v>
      </c>
      <c r="D643" s="38"/>
      <c r="E643" s="42">
        <f t="shared" ref="E643:E706" si="39">B642/1200+((B642/B643)*(1-(1+B643/200)^(-2*(10-(1/12))))+(1+B643/200)^(-2*(10-(1/12)))-1)</f>
        <v>4.0597819394796002E-3</v>
      </c>
      <c r="F643" s="38">
        <f t="shared" ref="F643:F706" si="40">F642*(1+E643)</f>
        <v>899.18627079632029</v>
      </c>
      <c r="J643" s="49"/>
    </row>
    <row r="644" spans="1:10" x14ac:dyDescent="0.35">
      <c r="A644" s="37">
        <v>26845</v>
      </c>
      <c r="B644" s="38">
        <f t="shared" si="38"/>
        <v>7.4</v>
      </c>
      <c r="C644" s="38">
        <v>7.4</v>
      </c>
      <c r="D644" s="38"/>
      <c r="E644" s="42">
        <f t="shared" si="39"/>
        <v>6.1666666666666667E-3</v>
      </c>
      <c r="F644" s="38">
        <f t="shared" si="40"/>
        <v>904.73125279956423</v>
      </c>
      <c r="J644" s="49"/>
    </row>
    <row r="645" spans="1:10" x14ac:dyDescent="0.35">
      <c r="A645" s="37">
        <v>26876</v>
      </c>
      <c r="B645" s="38">
        <f t="shared" si="38"/>
        <v>7.4</v>
      </c>
      <c r="C645" s="38">
        <v>7.4</v>
      </c>
      <c r="D645" s="38"/>
      <c r="E645" s="42">
        <f t="shared" si="39"/>
        <v>6.1666666666666667E-3</v>
      </c>
      <c r="F645" s="38">
        <f t="shared" si="40"/>
        <v>910.3104288584949</v>
      </c>
      <c r="J645" s="49"/>
    </row>
    <row r="646" spans="1:10" x14ac:dyDescent="0.35">
      <c r="A646" s="37">
        <v>26907</v>
      </c>
      <c r="B646" s="38">
        <f t="shared" si="38"/>
        <v>7.41</v>
      </c>
      <c r="C646" s="38">
        <v>7.41</v>
      </c>
      <c r="D646" s="38"/>
      <c r="E646" s="42">
        <f t="shared" si="39"/>
        <v>5.4730141234440441E-3</v>
      </c>
      <c r="F646" s="38">
        <f t="shared" si="40"/>
        <v>915.29257069235587</v>
      </c>
      <c r="J646" s="49"/>
    </row>
    <row r="647" spans="1:10" x14ac:dyDescent="0.35">
      <c r="A647" s="37">
        <v>26937</v>
      </c>
      <c r="B647" s="38">
        <f t="shared" si="38"/>
        <v>7.41</v>
      </c>
      <c r="C647" s="38">
        <v>7.41</v>
      </c>
      <c r="D647" s="38"/>
      <c r="E647" s="42">
        <f t="shared" si="39"/>
        <v>6.1749999999999999E-3</v>
      </c>
      <c r="F647" s="38">
        <f t="shared" si="40"/>
        <v>920.9445023163812</v>
      </c>
      <c r="J647" s="49"/>
    </row>
    <row r="648" spans="1:10" x14ac:dyDescent="0.35">
      <c r="A648" s="37">
        <v>26968</v>
      </c>
      <c r="B648" s="38">
        <f t="shared" si="38"/>
        <v>7.42</v>
      </c>
      <c r="C648" s="38">
        <v>7.42</v>
      </c>
      <c r="D648" s="38"/>
      <c r="E648" s="42">
        <f t="shared" si="39"/>
        <v>5.4816562854278078E-3</v>
      </c>
      <c r="F648" s="38">
        <f t="shared" si="40"/>
        <v>925.99280353603399</v>
      </c>
      <c r="J648" s="49"/>
    </row>
    <row r="649" spans="1:10" x14ac:dyDescent="0.35">
      <c r="A649" s="37">
        <v>26998</v>
      </c>
      <c r="B649" s="38">
        <f t="shared" si="38"/>
        <v>7.37</v>
      </c>
      <c r="C649" s="38">
        <v>7.37</v>
      </c>
      <c r="D649" s="38"/>
      <c r="E649" s="42">
        <f t="shared" si="39"/>
        <v>9.6577828233673918E-3</v>
      </c>
      <c r="F649" s="38">
        <f t="shared" si="40"/>
        <v>934.93584092858623</v>
      </c>
      <c r="J649" s="49"/>
    </row>
    <row r="650" spans="1:10" x14ac:dyDescent="0.35">
      <c r="A650" s="37">
        <v>27029</v>
      </c>
      <c r="B650" s="38">
        <f t="shared" si="38"/>
        <v>7.37</v>
      </c>
      <c r="C650" s="38">
        <v>7.37</v>
      </c>
      <c r="D650" s="38"/>
      <c r="E650" s="42">
        <f t="shared" si="39"/>
        <v>6.1416666666666668E-3</v>
      </c>
      <c r="F650" s="38">
        <f t="shared" si="40"/>
        <v>940.67790521828931</v>
      </c>
      <c r="J650" s="49"/>
    </row>
    <row r="651" spans="1:10" x14ac:dyDescent="0.35">
      <c r="A651" s="37">
        <v>27060</v>
      </c>
      <c r="B651" s="38">
        <f t="shared" si="38"/>
        <v>7.3</v>
      </c>
      <c r="C651" s="38">
        <v>7.3</v>
      </c>
      <c r="D651" s="38"/>
      <c r="E651" s="42">
        <f t="shared" si="39"/>
        <v>1.1021108707123205E-2</v>
      </c>
      <c r="F651" s="38">
        <f t="shared" si="40"/>
        <v>951.04521867008907</v>
      </c>
      <c r="J651" s="49"/>
    </row>
    <row r="652" spans="1:10" x14ac:dyDescent="0.35">
      <c r="A652" s="37">
        <v>27088</v>
      </c>
      <c r="B652" s="38">
        <f t="shared" si="38"/>
        <v>7.27</v>
      </c>
      <c r="C652" s="38">
        <v>7.27</v>
      </c>
      <c r="D652" s="38"/>
      <c r="E652" s="42">
        <f t="shared" si="39"/>
        <v>8.1773262030121509E-3</v>
      </c>
      <c r="F652" s="38">
        <f t="shared" si="40"/>
        <v>958.82222565696952</v>
      </c>
      <c r="J652" s="49"/>
    </row>
    <row r="653" spans="1:10" x14ac:dyDescent="0.35">
      <c r="A653" s="37">
        <v>27119</v>
      </c>
      <c r="B653" s="38">
        <f t="shared" si="38"/>
        <v>7.15</v>
      </c>
      <c r="C653" s="38">
        <v>7.15</v>
      </c>
      <c r="D653" s="38"/>
      <c r="E653" s="42">
        <f t="shared" si="39"/>
        <v>1.4479382758112502E-2</v>
      </c>
      <c r="F653" s="38">
        <f t="shared" si="40"/>
        <v>972.705379659242</v>
      </c>
      <c r="J653" s="49"/>
    </row>
    <row r="654" spans="1:10" x14ac:dyDescent="0.35">
      <c r="A654" s="37">
        <v>27149</v>
      </c>
      <c r="B654" s="38">
        <f t="shared" si="38"/>
        <v>7.73</v>
      </c>
      <c r="C654" s="38">
        <v>7.73</v>
      </c>
      <c r="D654" s="38"/>
      <c r="E654" s="42">
        <f t="shared" si="39"/>
        <v>-3.3706141767997418E-2</v>
      </c>
      <c r="F654" s="38">
        <f t="shared" si="40"/>
        <v>939.91923423395383</v>
      </c>
      <c r="J654" s="49"/>
    </row>
    <row r="655" spans="1:10" x14ac:dyDescent="0.35">
      <c r="A655" s="37">
        <v>27180</v>
      </c>
      <c r="B655" s="38">
        <f t="shared" si="38"/>
        <v>7.83</v>
      </c>
      <c r="C655" s="38">
        <v>7.83</v>
      </c>
      <c r="D655" s="38"/>
      <c r="E655" s="42">
        <f t="shared" si="39"/>
        <v>-3.6688610343550525E-4</v>
      </c>
      <c r="F655" s="38">
        <f t="shared" si="40"/>
        <v>939.57439092856168</v>
      </c>
      <c r="J655" s="49"/>
    </row>
    <row r="656" spans="1:10" x14ac:dyDescent="0.35">
      <c r="A656" s="37">
        <v>27210</v>
      </c>
      <c r="B656" s="38">
        <f t="shared" si="38"/>
        <v>7.86</v>
      </c>
      <c r="C656" s="38">
        <v>7.86</v>
      </c>
      <c r="D656" s="38"/>
      <c r="E656" s="42">
        <f t="shared" si="39"/>
        <v>4.4851360981320561E-3</v>
      </c>
      <c r="F656" s="38">
        <f t="shared" si="40"/>
        <v>943.78850994619575</v>
      </c>
      <c r="J656" s="49"/>
    </row>
    <row r="657" spans="1:10" x14ac:dyDescent="0.35">
      <c r="A657" s="37">
        <v>27241</v>
      </c>
      <c r="B657" s="38">
        <f t="shared" si="38"/>
        <v>7.87</v>
      </c>
      <c r="C657" s="38">
        <v>7.87</v>
      </c>
      <c r="D657" s="38"/>
      <c r="E657" s="42">
        <f t="shared" si="39"/>
        <v>5.8703451867822554E-3</v>
      </c>
      <c r="F657" s="38">
        <f t="shared" si="40"/>
        <v>949.32887428289882</v>
      </c>
      <c r="J657" s="49"/>
    </row>
    <row r="658" spans="1:10" x14ac:dyDescent="0.35">
      <c r="A658" s="37">
        <v>27272</v>
      </c>
      <c r="B658" s="38">
        <f t="shared" si="38"/>
        <v>7.87</v>
      </c>
      <c r="C658" s="38">
        <v>7.87</v>
      </c>
      <c r="D658" s="38"/>
      <c r="E658" s="42">
        <f t="shared" si="39"/>
        <v>6.5583333333333335E-3</v>
      </c>
      <c r="F658" s="38">
        <f t="shared" si="40"/>
        <v>955.55488948340428</v>
      </c>
      <c r="J658" s="49"/>
    </row>
    <row r="659" spans="1:10" x14ac:dyDescent="0.35">
      <c r="A659" s="37">
        <v>27302</v>
      </c>
      <c r="B659" s="38">
        <f t="shared" si="38"/>
        <v>8.1</v>
      </c>
      <c r="C659" s="38">
        <v>8.1</v>
      </c>
      <c r="D659" s="38"/>
      <c r="E659" s="42">
        <f t="shared" si="39"/>
        <v>-8.9163626720428768E-3</v>
      </c>
      <c r="F659" s="38">
        <f t="shared" si="40"/>
        <v>947.03481553572635</v>
      </c>
      <c r="J659" s="49"/>
    </row>
    <row r="660" spans="1:10" x14ac:dyDescent="0.35">
      <c r="A660" s="37">
        <v>27333</v>
      </c>
      <c r="B660" s="38">
        <f t="shared" si="38"/>
        <v>8.1199999999999992</v>
      </c>
      <c r="C660" s="38">
        <v>8.1199999999999992</v>
      </c>
      <c r="D660" s="38"/>
      <c r="E660" s="42">
        <f t="shared" si="39"/>
        <v>5.4055544597752742E-3</v>
      </c>
      <c r="F660" s="38">
        <f t="shared" si="40"/>
        <v>952.15406380640798</v>
      </c>
      <c r="J660" s="49"/>
    </row>
    <row r="661" spans="1:10" x14ac:dyDescent="0.35">
      <c r="A661" s="37">
        <v>27363</v>
      </c>
      <c r="B661" s="38">
        <f t="shared" si="38"/>
        <v>8.15</v>
      </c>
      <c r="C661" s="38">
        <v>8.15</v>
      </c>
      <c r="D661" s="38"/>
      <c r="E661" s="42">
        <f t="shared" si="39"/>
        <v>4.7526494703312386E-3</v>
      </c>
      <c r="F661" s="38">
        <f t="shared" si="40"/>
        <v>956.67931831343117</v>
      </c>
      <c r="J661" s="49"/>
    </row>
    <row r="662" spans="1:10" x14ac:dyDescent="0.35">
      <c r="A662" s="37">
        <v>27394</v>
      </c>
      <c r="B662" s="38">
        <f t="shared" si="38"/>
        <v>8.17</v>
      </c>
      <c r="C662" s="38">
        <v>8.17</v>
      </c>
      <c r="D662" s="38"/>
      <c r="E662" s="42">
        <f t="shared" si="39"/>
        <v>5.4501648857293852E-3</v>
      </c>
      <c r="F662" s="38">
        <f t="shared" si="40"/>
        <v>961.89337834100661</v>
      </c>
      <c r="J662" s="49"/>
    </row>
    <row r="663" spans="1:10" x14ac:dyDescent="0.35">
      <c r="A663" s="37">
        <v>27425</v>
      </c>
      <c r="B663" s="38">
        <f t="shared" si="38"/>
        <v>8.18</v>
      </c>
      <c r="C663" s="38">
        <v>8.18</v>
      </c>
      <c r="D663" s="38"/>
      <c r="E663" s="42">
        <f t="shared" si="39"/>
        <v>6.1378762423678623E-3</v>
      </c>
      <c r="F663" s="38">
        <f t="shared" si="40"/>
        <v>967.79736085561683</v>
      </c>
      <c r="J663" s="49"/>
    </row>
    <row r="664" spans="1:10" x14ac:dyDescent="0.35">
      <c r="A664" s="37">
        <v>27453</v>
      </c>
      <c r="B664" s="38">
        <f t="shared" si="38"/>
        <v>8.17</v>
      </c>
      <c r="C664" s="38">
        <v>8.17</v>
      </c>
      <c r="D664" s="38"/>
      <c r="E664" s="42">
        <f t="shared" si="39"/>
        <v>7.4874175571353072E-3</v>
      </c>
      <c r="F664" s="38">
        <f t="shared" si="40"/>
        <v>975.04366380703641</v>
      </c>
      <c r="J664" s="49"/>
    </row>
    <row r="665" spans="1:10" x14ac:dyDescent="0.35">
      <c r="A665" s="37">
        <v>27484</v>
      </c>
      <c r="B665" s="38">
        <f t="shared" si="38"/>
        <v>8.18</v>
      </c>
      <c r="C665" s="38">
        <v>8.18</v>
      </c>
      <c r="D665" s="38"/>
      <c r="E665" s="42">
        <f t="shared" si="39"/>
        <v>6.1378762423678623E-3</v>
      </c>
      <c r="F665" s="38">
        <f t="shared" si="40"/>
        <v>981.02836114638887</v>
      </c>
      <c r="J665" s="49"/>
    </row>
    <row r="666" spans="1:10" x14ac:dyDescent="0.35">
      <c r="A666" s="37">
        <v>27514</v>
      </c>
      <c r="B666" s="38">
        <f t="shared" si="38"/>
        <v>8.2200000000000006</v>
      </c>
      <c r="C666" s="38">
        <v>8.2200000000000006</v>
      </c>
      <c r="D666" s="38"/>
      <c r="E666" s="42">
        <f t="shared" si="39"/>
        <v>4.1395314293734839E-3</v>
      </c>
      <c r="F666" s="38">
        <f t="shared" si="40"/>
        <v>985.08935888046119</v>
      </c>
      <c r="J666" s="49"/>
    </row>
    <row r="667" spans="1:10" x14ac:dyDescent="0.35">
      <c r="A667" s="37">
        <v>27545</v>
      </c>
      <c r="B667" s="38">
        <f t="shared" si="38"/>
        <v>9</v>
      </c>
      <c r="C667" s="38">
        <v>9</v>
      </c>
      <c r="D667" s="38"/>
      <c r="E667" s="42">
        <f t="shared" si="39"/>
        <v>-4.3616353073770341E-2</v>
      </c>
      <c r="F667" s="38">
        <f t="shared" si="40"/>
        <v>942.123353594317</v>
      </c>
      <c r="J667" s="49"/>
    </row>
    <row r="668" spans="1:10" x14ac:dyDescent="0.35">
      <c r="A668" s="37">
        <v>27575</v>
      </c>
      <c r="B668" s="38">
        <f t="shared" si="38"/>
        <v>9.0399999999999991</v>
      </c>
      <c r="C668" s="38">
        <v>9.0399999999999991</v>
      </c>
      <c r="D668" s="38"/>
      <c r="E668" s="42">
        <f t="shared" si="39"/>
        <v>4.9164317262710353E-3</v>
      </c>
      <c r="F668" s="38">
        <f t="shared" si="40"/>
        <v>946.75523873998907</v>
      </c>
      <c r="J668" s="49"/>
    </row>
    <row r="669" spans="1:10" x14ac:dyDescent="0.35">
      <c r="A669" s="37">
        <v>27606</v>
      </c>
      <c r="B669" s="38">
        <f t="shared" si="38"/>
        <v>9.0500000000000007</v>
      </c>
      <c r="C669" s="38">
        <v>9.0500000000000007</v>
      </c>
      <c r="D669" s="38"/>
      <c r="E669" s="42">
        <f t="shared" si="39"/>
        <v>6.887718930955352E-3</v>
      </c>
      <c r="F669" s="38">
        <f t="shared" si="40"/>
        <v>953.27622272083954</v>
      </c>
      <c r="J669" s="49"/>
    </row>
    <row r="670" spans="1:10" x14ac:dyDescent="0.35">
      <c r="A670" s="37">
        <v>27637</v>
      </c>
      <c r="B670" s="38">
        <f t="shared" si="38"/>
        <v>9.08</v>
      </c>
      <c r="C670" s="38">
        <v>9.08</v>
      </c>
      <c r="D670" s="38"/>
      <c r="E670" s="42">
        <f t="shared" si="39"/>
        <v>5.6073192316664616E-3</v>
      </c>
      <c r="F670" s="38">
        <f t="shared" si="40"/>
        <v>958.62154681759239</v>
      </c>
      <c r="J670" s="49"/>
    </row>
    <row r="671" spans="1:10" x14ac:dyDescent="0.35">
      <c r="A671" s="37">
        <v>27667</v>
      </c>
      <c r="B671" s="38">
        <f t="shared" si="38"/>
        <v>9.11</v>
      </c>
      <c r="C671" s="38">
        <v>9.11</v>
      </c>
      <c r="D671" s="38"/>
      <c r="E671" s="42">
        <f t="shared" si="39"/>
        <v>5.6348101790801306E-3</v>
      </c>
      <c r="F671" s="38">
        <f t="shared" si="40"/>
        <v>964.02319726748578</v>
      </c>
      <c r="J671" s="49"/>
    </row>
    <row r="672" spans="1:10" x14ac:dyDescent="0.35">
      <c r="A672" s="37">
        <v>27698</v>
      </c>
      <c r="B672" s="38">
        <f t="shared" si="38"/>
        <v>9.1300000000000008</v>
      </c>
      <c r="C672" s="38">
        <v>9.1300000000000008</v>
      </c>
      <c r="D672" s="38"/>
      <c r="E672" s="42">
        <f t="shared" si="39"/>
        <v>6.3048676461376933E-3</v>
      </c>
      <c r="F672" s="38">
        <f t="shared" si="40"/>
        <v>970.10123593406377</v>
      </c>
      <c r="J672" s="49"/>
    </row>
    <row r="673" spans="1:10" x14ac:dyDescent="0.35">
      <c r="A673" s="37">
        <v>27728</v>
      </c>
      <c r="B673" s="38">
        <f t="shared" si="38"/>
        <v>9.14</v>
      </c>
      <c r="C673" s="38">
        <v>9.14</v>
      </c>
      <c r="D673" s="38"/>
      <c r="E673" s="42">
        <f t="shared" si="39"/>
        <v>6.9652098821376745E-3</v>
      </c>
      <c r="F673" s="38">
        <f t="shared" si="40"/>
        <v>976.85819464926578</v>
      </c>
      <c r="J673" s="49"/>
    </row>
    <row r="674" spans="1:10" x14ac:dyDescent="0.35">
      <c r="A674" s="37">
        <v>27759</v>
      </c>
      <c r="B674" s="38">
        <f t="shared" si="38"/>
        <v>9.15</v>
      </c>
      <c r="C674" s="38">
        <v>9.15</v>
      </c>
      <c r="D674" s="38"/>
      <c r="E674" s="42">
        <f t="shared" si="39"/>
        <v>6.9738190966828831E-3</v>
      </c>
      <c r="F674" s="38">
        <f t="shared" si="40"/>
        <v>983.67062698186191</v>
      </c>
      <c r="J674" s="49"/>
    </row>
    <row r="675" spans="1:10" x14ac:dyDescent="0.35">
      <c r="A675" s="37">
        <v>27790</v>
      </c>
      <c r="B675" s="38">
        <f t="shared" si="38"/>
        <v>9.19</v>
      </c>
      <c r="C675" s="38">
        <v>9.19</v>
      </c>
      <c r="D675" s="38"/>
      <c r="E675" s="42">
        <f t="shared" si="39"/>
        <v>5.0580167162923651E-3</v>
      </c>
      <c r="F675" s="38">
        <f t="shared" si="40"/>
        <v>988.64604945646192</v>
      </c>
      <c r="J675" s="49"/>
    </row>
    <row r="676" spans="1:10" x14ac:dyDescent="0.35">
      <c r="A676" s="37">
        <v>27819</v>
      </c>
      <c r="B676" s="38">
        <f t="shared" si="38"/>
        <v>9.1199999999999992</v>
      </c>
      <c r="C676" s="38">
        <v>9.1199999999999992</v>
      </c>
      <c r="D676" s="38"/>
      <c r="E676" s="42">
        <f t="shared" si="39"/>
        <v>1.2164063564636739E-2</v>
      </c>
      <c r="F676" s="38">
        <f t="shared" si="40"/>
        <v>1000.6720028449773</v>
      </c>
      <c r="J676" s="49"/>
    </row>
    <row r="677" spans="1:10" x14ac:dyDescent="0.35">
      <c r="A677" s="37">
        <v>27850</v>
      </c>
      <c r="B677" s="38">
        <f t="shared" si="38"/>
        <v>9.11</v>
      </c>
      <c r="C677" s="38">
        <v>9.11</v>
      </c>
      <c r="D677" s="38"/>
      <c r="E677" s="42">
        <f t="shared" si="39"/>
        <v>8.2439521625289926E-3</v>
      </c>
      <c r="F677" s="38">
        <f t="shared" si="40"/>
        <v>1008.9214949668135</v>
      </c>
      <c r="J677" s="49"/>
    </row>
    <row r="678" spans="1:10" x14ac:dyDescent="0.35">
      <c r="A678" s="37">
        <v>27880</v>
      </c>
      <c r="B678" s="38">
        <f t="shared" si="38"/>
        <v>9.1300000000000008</v>
      </c>
      <c r="C678" s="38">
        <v>9.1300000000000008</v>
      </c>
      <c r="D678" s="38"/>
      <c r="E678" s="42">
        <f t="shared" si="39"/>
        <v>6.3048676461376933E-3</v>
      </c>
      <c r="F678" s="38">
        <f t="shared" si="40"/>
        <v>1015.2826114579226</v>
      </c>
      <c r="J678" s="49"/>
    </row>
    <row r="679" spans="1:10" x14ac:dyDescent="0.35">
      <c r="A679" s="37">
        <v>27911</v>
      </c>
      <c r="B679" s="38">
        <f t="shared" si="38"/>
        <v>9.14</v>
      </c>
      <c r="C679" s="38">
        <v>9.14</v>
      </c>
      <c r="D679" s="38"/>
      <c r="E679" s="42">
        <f t="shared" si="39"/>
        <v>6.9652098821376745E-3</v>
      </c>
      <c r="F679" s="38">
        <f t="shared" si="40"/>
        <v>1022.3542679364119</v>
      </c>
      <c r="J679" s="49"/>
    </row>
    <row r="680" spans="1:10" x14ac:dyDescent="0.35">
      <c r="A680" s="37">
        <v>27941</v>
      </c>
      <c r="B680" s="38">
        <f t="shared" si="38"/>
        <v>9.19</v>
      </c>
      <c r="C680" s="38">
        <v>9.19</v>
      </c>
      <c r="D680" s="38"/>
      <c r="E680" s="42">
        <f t="shared" si="39"/>
        <v>4.4079375620321229E-3</v>
      </c>
      <c r="F680" s="38">
        <f t="shared" si="40"/>
        <v>1026.8607417157527</v>
      </c>
      <c r="J680" s="49"/>
    </row>
    <row r="681" spans="1:10" x14ac:dyDescent="0.35">
      <c r="A681" s="37">
        <v>27972</v>
      </c>
      <c r="B681" s="38">
        <f t="shared" si="38"/>
        <v>9.1999999999999993</v>
      </c>
      <c r="C681" s="38">
        <v>9.1999999999999993</v>
      </c>
      <c r="D681" s="38"/>
      <c r="E681" s="42">
        <f t="shared" si="39"/>
        <v>7.0168625064162098E-3</v>
      </c>
      <c r="F681" s="38">
        <f t="shared" si="40"/>
        <v>1034.0660823536086</v>
      </c>
      <c r="J681" s="49"/>
    </row>
    <row r="682" spans="1:10" x14ac:dyDescent="0.35">
      <c r="A682" s="37">
        <v>28003</v>
      </c>
      <c r="B682" s="38">
        <f t="shared" si="38"/>
        <v>9.2200000000000006</v>
      </c>
      <c r="C682" s="38">
        <v>9.2200000000000006</v>
      </c>
      <c r="D682" s="38"/>
      <c r="E682" s="42">
        <f t="shared" si="39"/>
        <v>6.3848239269988618E-3</v>
      </c>
      <c r="F682" s="38">
        <f t="shared" si="40"/>
        <v>1040.6684122183178</v>
      </c>
      <c r="J682" s="49"/>
    </row>
    <row r="683" spans="1:10" x14ac:dyDescent="0.35">
      <c r="A683" s="37">
        <v>28033</v>
      </c>
      <c r="B683" s="38">
        <f t="shared" si="38"/>
        <v>9.2200000000000006</v>
      </c>
      <c r="C683" s="38">
        <v>9.2200000000000006</v>
      </c>
      <c r="D683" s="38"/>
      <c r="E683" s="42">
        <f t="shared" si="39"/>
        <v>7.6833333333333337E-3</v>
      </c>
      <c r="F683" s="38">
        <f t="shared" si="40"/>
        <v>1048.6642145188619</v>
      </c>
      <c r="J683" s="49"/>
    </row>
    <row r="684" spans="1:10" x14ac:dyDescent="0.35">
      <c r="A684" s="37">
        <v>28064</v>
      </c>
      <c r="B684" s="38">
        <f t="shared" si="38"/>
        <v>9.61</v>
      </c>
      <c r="C684" s="38">
        <v>9.61</v>
      </c>
      <c r="D684" s="38"/>
      <c r="E684" s="42">
        <f t="shared" si="39"/>
        <v>-1.6900196450668134E-2</v>
      </c>
      <c r="F684" s="38">
        <f t="shared" si="40"/>
        <v>1030.9415832827076</v>
      </c>
      <c r="J684" s="49"/>
    </row>
    <row r="685" spans="1:10" x14ac:dyDescent="0.35">
      <c r="A685" s="37">
        <v>28094</v>
      </c>
      <c r="B685" s="38">
        <f t="shared" si="38"/>
        <v>9.6300000000000008</v>
      </c>
      <c r="C685" s="38">
        <v>9.6300000000000008</v>
      </c>
      <c r="D685" s="38"/>
      <c r="E685" s="42">
        <f t="shared" si="39"/>
        <v>6.7487098620039807E-3</v>
      </c>
      <c r="F685" s="38">
        <f t="shared" si="40"/>
        <v>1037.8991089129577</v>
      </c>
      <c r="J685" s="49"/>
    </row>
    <row r="686" spans="1:10" x14ac:dyDescent="0.35">
      <c r="A686" s="37">
        <v>28125</v>
      </c>
      <c r="B686" s="38">
        <f t="shared" si="38"/>
        <v>9.61</v>
      </c>
      <c r="C686" s="38">
        <v>9.61</v>
      </c>
      <c r="D686" s="38"/>
      <c r="E686" s="42">
        <f t="shared" si="39"/>
        <v>9.2856938350772099E-3</v>
      </c>
      <c r="F686" s="38">
        <f t="shared" si="40"/>
        <v>1047.5367222700229</v>
      </c>
      <c r="J686" s="49"/>
    </row>
    <row r="687" spans="1:10" x14ac:dyDescent="0.35">
      <c r="A687" s="37">
        <v>28156</v>
      </c>
      <c r="B687" s="38">
        <f t="shared" si="38"/>
        <v>9.6</v>
      </c>
      <c r="C687" s="38">
        <v>9.6</v>
      </c>
      <c r="D687" s="38"/>
      <c r="E687" s="42">
        <f t="shared" si="39"/>
        <v>8.6389480989261178E-3</v>
      </c>
      <c r="F687" s="38">
        <f t="shared" si="40"/>
        <v>1056.5863376454329</v>
      </c>
      <c r="J687" s="49"/>
    </row>
    <row r="688" spans="1:10" x14ac:dyDescent="0.35">
      <c r="A688" s="37">
        <v>28184</v>
      </c>
      <c r="B688" s="38">
        <f t="shared" si="38"/>
        <v>9.6300000000000008</v>
      </c>
      <c r="C688" s="38">
        <v>9.6300000000000008</v>
      </c>
      <c r="D688" s="38"/>
      <c r="E688" s="42">
        <f t="shared" si="39"/>
        <v>6.1105647930060833E-3</v>
      </c>
      <c r="F688" s="38">
        <f t="shared" si="40"/>
        <v>1063.0426769210201</v>
      </c>
      <c r="J688" s="49"/>
    </row>
    <row r="689" spans="1:10" x14ac:dyDescent="0.35">
      <c r="A689" s="37">
        <v>28215</v>
      </c>
      <c r="B689" s="38">
        <f t="shared" si="38"/>
        <v>9.69</v>
      </c>
      <c r="C689" s="38">
        <v>9.69</v>
      </c>
      <c r="D689" s="38"/>
      <c r="E689" s="42">
        <f t="shared" si="39"/>
        <v>4.2557382339794524E-3</v>
      </c>
      <c r="F689" s="38">
        <f t="shared" si="40"/>
        <v>1067.5667082855446</v>
      </c>
      <c r="J689" s="49"/>
    </row>
    <row r="690" spans="1:10" x14ac:dyDescent="0.35">
      <c r="A690" s="37">
        <v>28245</v>
      </c>
      <c r="B690" s="38">
        <f t="shared" si="38"/>
        <v>9.73</v>
      </c>
      <c r="C690" s="38">
        <v>9.73</v>
      </c>
      <c r="D690" s="38"/>
      <c r="E690" s="42">
        <f t="shared" si="39"/>
        <v>5.5664156943580623E-3</v>
      </c>
      <c r="F690" s="38">
        <f t="shared" si="40"/>
        <v>1073.5092283653194</v>
      </c>
      <c r="J690" s="49"/>
    </row>
    <row r="691" spans="1:10" x14ac:dyDescent="0.35">
      <c r="A691" s="37">
        <v>28276</v>
      </c>
      <c r="B691" s="38">
        <f t="shared" si="38"/>
        <v>9.75</v>
      </c>
      <c r="C691" s="38">
        <v>9.75</v>
      </c>
      <c r="D691" s="38"/>
      <c r="E691" s="42">
        <f t="shared" si="39"/>
        <v>6.8551033590153517E-3</v>
      </c>
      <c r="F691" s="38">
        <f t="shared" si="40"/>
        <v>1080.8682450826204</v>
      </c>
      <c r="J691" s="49"/>
    </row>
    <row r="692" spans="1:10" x14ac:dyDescent="0.35">
      <c r="A692" s="37">
        <v>28306</v>
      </c>
      <c r="B692" s="38">
        <f t="shared" si="38"/>
        <v>9.74</v>
      </c>
      <c r="C692" s="38">
        <v>9.74</v>
      </c>
      <c r="D692" s="38"/>
      <c r="E692" s="42">
        <f t="shared" si="39"/>
        <v>8.7518804469187209E-3</v>
      </c>
      <c r="F692" s="38">
        <f t="shared" si="40"/>
        <v>1090.3278747424542</v>
      </c>
      <c r="J692" s="49"/>
    </row>
    <row r="693" spans="1:10" x14ac:dyDescent="0.35">
      <c r="A693" s="37">
        <v>28337</v>
      </c>
      <c r="B693" s="38">
        <f t="shared" si="38"/>
        <v>9.6999999999999993</v>
      </c>
      <c r="C693" s="38">
        <v>9.6999999999999993</v>
      </c>
      <c r="D693" s="38"/>
      <c r="E693" s="42">
        <f t="shared" si="39"/>
        <v>1.0628442605054583E-2</v>
      </c>
      <c r="F693" s="38">
        <f t="shared" si="40"/>
        <v>1101.9163619798458</v>
      </c>
      <c r="J693" s="49"/>
    </row>
    <row r="694" spans="1:10" x14ac:dyDescent="0.35">
      <c r="A694" s="37">
        <v>28368</v>
      </c>
      <c r="B694" s="38">
        <f t="shared" si="38"/>
        <v>9.75</v>
      </c>
      <c r="C694" s="38">
        <v>9.75</v>
      </c>
      <c r="D694" s="38"/>
      <c r="E694" s="42">
        <f t="shared" si="39"/>
        <v>4.950258397538378E-3</v>
      </c>
      <c r="F694" s="38">
        <f t="shared" si="40"/>
        <v>1107.3711327041215</v>
      </c>
      <c r="J694" s="49"/>
    </row>
    <row r="695" spans="1:10" x14ac:dyDescent="0.35">
      <c r="A695" s="37">
        <v>28398</v>
      </c>
      <c r="B695" s="38">
        <f t="shared" si="38"/>
        <v>9.7799999999999994</v>
      </c>
      <c r="C695" s="38">
        <v>9.7799999999999994</v>
      </c>
      <c r="D695" s="38"/>
      <c r="E695" s="42">
        <f t="shared" si="39"/>
        <v>6.2475411251388738E-3</v>
      </c>
      <c r="F695" s="38">
        <f t="shared" si="40"/>
        <v>1114.289479396482</v>
      </c>
      <c r="J695" s="49"/>
    </row>
    <row r="696" spans="1:10" x14ac:dyDescent="0.35">
      <c r="A696" s="37">
        <v>28429</v>
      </c>
      <c r="B696" s="38">
        <f t="shared" si="38"/>
        <v>9.81</v>
      </c>
      <c r="C696" s="38">
        <v>9.81</v>
      </c>
      <c r="D696" s="38"/>
      <c r="E696" s="42">
        <f t="shared" si="39"/>
        <v>6.274922643207401E-3</v>
      </c>
      <c r="F696" s="38">
        <f t="shared" si="40"/>
        <v>1121.2815596818348</v>
      </c>
      <c r="J696" s="49"/>
    </row>
    <row r="697" spans="1:10" x14ac:dyDescent="0.35">
      <c r="A697" s="37">
        <v>28459</v>
      </c>
      <c r="B697" s="38">
        <f t="shared" si="38"/>
        <v>9.83</v>
      </c>
      <c r="C697" s="38">
        <v>9.83</v>
      </c>
      <c r="D697" s="38"/>
      <c r="E697" s="42">
        <f t="shared" si="39"/>
        <v>6.9260051927256382E-3</v>
      </c>
      <c r="F697" s="38">
        <f t="shared" si="40"/>
        <v>1129.0475615866985</v>
      </c>
      <c r="J697" s="49"/>
    </row>
    <row r="698" spans="1:10" x14ac:dyDescent="0.35">
      <c r="A698" s="37">
        <v>28490</v>
      </c>
      <c r="B698" s="38">
        <f t="shared" si="38"/>
        <v>9.84</v>
      </c>
      <c r="C698" s="38">
        <v>9.84</v>
      </c>
      <c r="D698" s="38"/>
      <c r="E698" s="42">
        <f t="shared" si="39"/>
        <v>7.5674332011193696E-3</v>
      </c>
      <c r="F698" s="38">
        <f t="shared" si="40"/>
        <v>1137.5915535898926</v>
      </c>
      <c r="J698" s="49"/>
    </row>
    <row r="699" spans="1:10" x14ac:dyDescent="0.35">
      <c r="A699" s="37">
        <v>28521</v>
      </c>
      <c r="B699" s="38">
        <f t="shared" si="38"/>
        <v>9.86</v>
      </c>
      <c r="C699" s="38">
        <v>9.86</v>
      </c>
      <c r="D699" s="38"/>
      <c r="E699" s="42">
        <f t="shared" si="39"/>
        <v>6.9525878110128381E-3</v>
      </c>
      <c r="F699" s="38">
        <f t="shared" si="40"/>
        <v>1145.5007587592927</v>
      </c>
      <c r="J699" s="49"/>
    </row>
    <row r="700" spans="1:10" x14ac:dyDescent="0.35">
      <c r="A700" s="37">
        <v>28549</v>
      </c>
      <c r="B700" s="38">
        <f t="shared" si="38"/>
        <v>9.8699999999999992</v>
      </c>
      <c r="C700" s="38">
        <v>9.8699999999999992</v>
      </c>
      <c r="D700" s="38"/>
      <c r="E700" s="42">
        <f t="shared" si="39"/>
        <v>7.593224005397874E-3</v>
      </c>
      <c r="F700" s="38">
        <f t="shared" si="40"/>
        <v>1154.1988026189053</v>
      </c>
      <c r="J700" s="49"/>
    </row>
    <row r="701" spans="1:10" x14ac:dyDescent="0.35">
      <c r="A701" s="37">
        <v>28580</v>
      </c>
      <c r="B701" s="38">
        <f t="shared" si="38"/>
        <v>10.08</v>
      </c>
      <c r="C701" s="38">
        <v>10.08</v>
      </c>
      <c r="D701" s="38"/>
      <c r="E701" s="42">
        <f t="shared" si="39"/>
        <v>-4.7519327386555225E-3</v>
      </c>
      <c r="F701" s="38">
        <f t="shared" si="40"/>
        <v>1148.7141275418237</v>
      </c>
      <c r="J701" s="49"/>
    </row>
    <row r="702" spans="1:10" x14ac:dyDescent="0.35">
      <c r="A702" s="37">
        <v>28610</v>
      </c>
      <c r="B702" s="38">
        <f t="shared" si="38"/>
        <v>10.17</v>
      </c>
      <c r="C702" s="38">
        <v>10.17</v>
      </c>
      <c r="D702" s="38"/>
      <c r="E702" s="42">
        <f t="shared" si="39"/>
        <v>2.8594450641468514E-3</v>
      </c>
      <c r="F702" s="38">
        <f t="shared" si="40"/>
        <v>1151.998812483939</v>
      </c>
      <c r="J702" s="49"/>
    </row>
    <row r="703" spans="1:10" x14ac:dyDescent="0.35">
      <c r="A703" s="37">
        <v>28641</v>
      </c>
      <c r="B703" s="38">
        <f t="shared" si="38"/>
        <v>10.19</v>
      </c>
      <c r="C703" s="38">
        <v>10.19</v>
      </c>
      <c r="D703" s="38"/>
      <c r="E703" s="42">
        <f t="shared" si="39"/>
        <v>7.244798379568252E-3</v>
      </c>
      <c r="F703" s="38">
        <f t="shared" si="40"/>
        <v>1160.3448116138873</v>
      </c>
      <c r="J703" s="49"/>
    </row>
    <row r="704" spans="1:10" x14ac:dyDescent="0.35">
      <c r="A704" s="37">
        <v>28671</v>
      </c>
      <c r="B704" s="38">
        <f t="shared" si="38"/>
        <v>10.33</v>
      </c>
      <c r="C704" s="38">
        <v>10.33</v>
      </c>
      <c r="D704" s="38"/>
      <c r="E704" s="42">
        <f t="shared" si="39"/>
        <v>-6.939322220856671E-5</v>
      </c>
      <c r="F704" s="38">
        <f t="shared" si="40"/>
        <v>1160.2642915485364</v>
      </c>
      <c r="J704" s="49"/>
    </row>
    <row r="705" spans="1:10" x14ac:dyDescent="0.35">
      <c r="A705" s="37">
        <v>28702</v>
      </c>
      <c r="B705" s="38">
        <f t="shared" si="38"/>
        <v>10.35</v>
      </c>
      <c r="C705" s="38">
        <v>10.35</v>
      </c>
      <c r="D705" s="38"/>
      <c r="E705" s="42">
        <f t="shared" si="39"/>
        <v>7.3863471536050936E-3</v>
      </c>
      <c r="F705" s="38">
        <f t="shared" si="40"/>
        <v>1168.8344063958457</v>
      </c>
      <c r="J705" s="49"/>
    </row>
    <row r="706" spans="1:10" x14ac:dyDescent="0.35">
      <c r="A706" s="37">
        <v>28733</v>
      </c>
      <c r="B706" s="38">
        <f t="shared" ref="B706:B769" si="41">C706</f>
        <v>10.01</v>
      </c>
      <c r="C706" s="38">
        <v>10.01</v>
      </c>
      <c r="D706" s="38"/>
      <c r="E706" s="42">
        <f t="shared" si="39"/>
        <v>2.9697254115332312E-2</v>
      </c>
      <c r="F706" s="38">
        <f t="shared" si="40"/>
        <v>1203.5455787813269</v>
      </c>
      <c r="J706" s="49"/>
    </row>
    <row r="707" spans="1:10" x14ac:dyDescent="0.35">
      <c r="A707" s="37">
        <v>28763</v>
      </c>
      <c r="B707" s="38">
        <f t="shared" si="41"/>
        <v>10.029999999999999</v>
      </c>
      <c r="C707" s="38">
        <v>10.029999999999999</v>
      </c>
      <c r="D707" s="38"/>
      <c r="E707" s="42">
        <f t="shared" ref="E707:E770" si="42">B706/1200+((B706/B707)*(1-(1+B707/200)^(-2*(10-(1/12))))+(1+B707/200)^(-2*(10-(1/12)))-1)</f>
        <v>7.1031656805504457E-3</v>
      </c>
      <c r="F707" s="38">
        <f t="shared" ref="F707:F770" si="43">F706*(1+E707)</f>
        <v>1212.0945624315048</v>
      </c>
      <c r="J707" s="49"/>
    </row>
    <row r="708" spans="1:10" x14ac:dyDescent="0.35">
      <c r="A708" s="37">
        <v>28794</v>
      </c>
      <c r="B708" s="38">
        <f t="shared" si="41"/>
        <v>10.06</v>
      </c>
      <c r="C708" s="38">
        <v>10.06</v>
      </c>
      <c r="D708" s="38"/>
      <c r="E708" s="42">
        <f t="shared" si="42"/>
        <v>6.5029257117308094E-3</v>
      </c>
      <c r="F708" s="38">
        <f t="shared" si="43"/>
        <v>1219.9767233265898</v>
      </c>
      <c r="J708" s="49"/>
    </row>
    <row r="709" spans="1:10" x14ac:dyDescent="0.35">
      <c r="A709" s="37">
        <v>28824</v>
      </c>
      <c r="B709" s="38">
        <f t="shared" si="41"/>
        <v>10.07</v>
      </c>
      <c r="C709" s="38">
        <v>10.07</v>
      </c>
      <c r="D709" s="38"/>
      <c r="E709" s="42">
        <f t="shared" si="42"/>
        <v>7.7651242234388143E-3</v>
      </c>
      <c r="F709" s="38">
        <f t="shared" si="43"/>
        <v>1229.4499941329248</v>
      </c>
      <c r="J709" s="49"/>
    </row>
    <row r="710" spans="1:10" x14ac:dyDescent="0.35">
      <c r="A710" s="37">
        <v>28855</v>
      </c>
      <c r="B710" s="38">
        <f t="shared" si="41"/>
        <v>10.09</v>
      </c>
      <c r="C710" s="38">
        <v>10.09</v>
      </c>
      <c r="D710" s="38"/>
      <c r="E710" s="42">
        <f t="shared" si="42"/>
        <v>7.156287843701795E-3</v>
      </c>
      <c r="F710" s="38">
        <f t="shared" si="43"/>
        <v>1238.2482921803773</v>
      </c>
      <c r="J710" s="49"/>
    </row>
    <row r="711" spans="1:10" x14ac:dyDescent="0.35">
      <c r="A711" s="37">
        <v>28886</v>
      </c>
      <c r="B711" s="38">
        <f t="shared" si="41"/>
        <v>9.9499999999999993</v>
      </c>
      <c r="C711" s="38">
        <v>9.9499999999999993</v>
      </c>
      <c r="D711" s="38"/>
      <c r="E711" s="42">
        <f t="shared" si="42"/>
        <v>1.7107110602685199E-2</v>
      </c>
      <c r="F711" s="38">
        <f t="shared" si="43"/>
        <v>1259.4311426682932</v>
      </c>
      <c r="J711" s="49"/>
    </row>
    <row r="712" spans="1:10" x14ac:dyDescent="0.35">
      <c r="A712" s="37">
        <v>28914</v>
      </c>
      <c r="B712" s="38">
        <f t="shared" si="41"/>
        <v>9.8699999999999992</v>
      </c>
      <c r="C712" s="38">
        <v>9.8699999999999992</v>
      </c>
      <c r="D712" s="38"/>
      <c r="E712" s="42">
        <f t="shared" si="42"/>
        <v>1.3279207956816998E-2</v>
      </c>
      <c r="F712" s="38">
        <f t="shared" si="43"/>
        <v>1276.1553907190771</v>
      </c>
      <c r="J712" s="49"/>
    </row>
    <row r="713" spans="1:10" x14ac:dyDescent="0.35">
      <c r="A713" s="37">
        <v>28945</v>
      </c>
      <c r="B713" s="38">
        <f t="shared" si="41"/>
        <v>9.7799999999999994</v>
      </c>
      <c r="C713" s="38">
        <v>9.7799999999999994</v>
      </c>
      <c r="D713" s="38"/>
      <c r="E713" s="42">
        <f t="shared" si="42"/>
        <v>1.3857376624583157E-2</v>
      </c>
      <c r="F713" s="38">
        <f t="shared" si="43"/>
        <v>1293.8395565997632</v>
      </c>
      <c r="J713" s="49"/>
    </row>
    <row r="714" spans="1:10" x14ac:dyDescent="0.35">
      <c r="A714" s="37">
        <v>28975</v>
      </c>
      <c r="B714" s="38">
        <f t="shared" si="41"/>
        <v>9.75</v>
      </c>
      <c r="C714" s="38">
        <v>9.75</v>
      </c>
      <c r="D714" s="38"/>
      <c r="E714" s="42">
        <f t="shared" si="42"/>
        <v>1.0029844961476972E-2</v>
      </c>
      <c r="F714" s="38">
        <f t="shared" si="43"/>
        <v>1306.8165667574851</v>
      </c>
      <c r="J714" s="49"/>
    </row>
    <row r="715" spans="1:10" x14ac:dyDescent="0.35">
      <c r="A715" s="37">
        <v>29006</v>
      </c>
      <c r="B715" s="38">
        <f t="shared" si="41"/>
        <v>9.77</v>
      </c>
      <c r="C715" s="38">
        <v>9.77</v>
      </c>
      <c r="D715" s="38"/>
      <c r="E715" s="42">
        <f t="shared" si="42"/>
        <v>6.8728308473838332E-3</v>
      </c>
      <c r="F715" s="38">
        <f t="shared" si="43"/>
        <v>1315.7980959693682</v>
      </c>
      <c r="J715" s="49"/>
    </row>
    <row r="716" spans="1:10" x14ac:dyDescent="0.35">
      <c r="A716" s="37">
        <v>29036</v>
      </c>
      <c r="B716" s="38">
        <f t="shared" si="41"/>
        <v>9.8000000000000007</v>
      </c>
      <c r="C716" s="38">
        <v>9.8000000000000007</v>
      </c>
      <c r="D716" s="38"/>
      <c r="E716" s="42">
        <f t="shared" si="42"/>
        <v>6.2657959774775149E-3</v>
      </c>
      <c r="F716" s="38">
        <f t="shared" si="43"/>
        <v>1324.0426183862655</v>
      </c>
      <c r="J716" s="49"/>
    </row>
    <row r="717" spans="1:10" x14ac:dyDescent="0.35">
      <c r="A717" s="37">
        <v>29067</v>
      </c>
      <c r="B717" s="38">
        <f t="shared" si="41"/>
        <v>10.28</v>
      </c>
      <c r="C717" s="38">
        <v>10.28</v>
      </c>
      <c r="D717" s="38"/>
      <c r="E717" s="42">
        <f t="shared" si="42"/>
        <v>-2.1247017527293729E-2</v>
      </c>
      <c r="F717" s="38">
        <f t="shared" si="43"/>
        <v>1295.9106616665285</v>
      </c>
      <c r="J717" s="49"/>
    </row>
    <row r="718" spans="1:10" x14ac:dyDescent="0.35">
      <c r="A718" s="37">
        <v>29098</v>
      </c>
      <c r="B718" s="38">
        <f t="shared" si="41"/>
        <v>10.27</v>
      </c>
      <c r="C718" s="38">
        <v>10.27</v>
      </c>
      <c r="D718" s="38"/>
      <c r="E718" s="42">
        <f t="shared" si="42"/>
        <v>9.1797084037897325E-3</v>
      </c>
      <c r="F718" s="38">
        <f t="shared" si="43"/>
        <v>1307.8067436579895</v>
      </c>
      <c r="J718" s="49"/>
    </row>
    <row r="719" spans="1:10" x14ac:dyDescent="0.35">
      <c r="A719" s="37">
        <v>29128</v>
      </c>
      <c r="B719" s="38">
        <f t="shared" si="41"/>
        <v>10.38</v>
      </c>
      <c r="C719" s="38">
        <v>10.38</v>
      </c>
      <c r="D719" s="38"/>
      <c r="E719" s="42">
        <f t="shared" si="42"/>
        <v>1.8458305921017475E-3</v>
      </c>
      <c r="F719" s="38">
        <f t="shared" si="43"/>
        <v>1310.2207333539902</v>
      </c>
      <c r="J719" s="49"/>
    </row>
    <row r="720" spans="1:10" x14ac:dyDescent="0.35">
      <c r="A720" s="37">
        <v>29159</v>
      </c>
      <c r="B720" s="38">
        <f t="shared" si="41"/>
        <v>10.71</v>
      </c>
      <c r="C720" s="38">
        <v>10.71</v>
      </c>
      <c r="D720" s="38"/>
      <c r="E720" s="42">
        <f t="shared" si="42"/>
        <v>-1.121274901757845E-2</v>
      </c>
      <c r="F720" s="38">
        <f t="shared" si="43"/>
        <v>1295.5295571132644</v>
      </c>
      <c r="J720" s="49"/>
    </row>
    <row r="721" spans="1:10" x14ac:dyDescent="0.35">
      <c r="A721" s="37">
        <v>29189</v>
      </c>
      <c r="B721" s="38">
        <f t="shared" si="41"/>
        <v>10.74</v>
      </c>
      <c r="C721" s="38">
        <v>10.74</v>
      </c>
      <c r="D721" s="38"/>
      <c r="E721" s="42">
        <f t="shared" si="42"/>
        <v>7.1215405733364E-3</v>
      </c>
      <c r="F721" s="38">
        <f t="shared" si="43"/>
        <v>1304.7557234182032</v>
      </c>
      <c r="J721" s="49"/>
    </row>
    <row r="722" spans="1:10" x14ac:dyDescent="0.35">
      <c r="A722" s="37">
        <v>29220</v>
      </c>
      <c r="B722" s="38">
        <f t="shared" si="41"/>
        <v>10.91</v>
      </c>
      <c r="C722" s="38">
        <v>10.91</v>
      </c>
      <c r="D722" s="38"/>
      <c r="E722" s="42">
        <f t="shared" si="42"/>
        <v>-1.1979654424105896E-3</v>
      </c>
      <c r="F722" s="38">
        <f t="shared" si="43"/>
        <v>1303.1926711507608</v>
      </c>
      <c r="J722" s="49"/>
    </row>
    <row r="723" spans="1:10" x14ac:dyDescent="0.35">
      <c r="A723" s="37">
        <v>29251</v>
      </c>
      <c r="B723" s="38">
        <f t="shared" si="41"/>
        <v>10.92</v>
      </c>
      <c r="C723" s="38">
        <v>10.92</v>
      </c>
      <c r="D723" s="38"/>
      <c r="E723" s="42">
        <f t="shared" si="42"/>
        <v>8.494974003914248E-3</v>
      </c>
      <c r="F723" s="38">
        <f t="shared" si="43"/>
        <v>1314.263259014278</v>
      </c>
      <c r="J723" s="49"/>
    </row>
    <row r="724" spans="1:10" x14ac:dyDescent="0.35">
      <c r="A724" s="37">
        <v>29280</v>
      </c>
      <c r="B724" s="38">
        <f t="shared" si="41"/>
        <v>11.24</v>
      </c>
      <c r="C724" s="38">
        <v>11.24</v>
      </c>
      <c r="D724" s="38"/>
      <c r="E724" s="42">
        <f t="shared" si="42"/>
        <v>-9.7443661493511434E-3</v>
      </c>
      <c r="F724" s="38">
        <f t="shared" si="43"/>
        <v>1301.4565966018033</v>
      </c>
      <c r="J724" s="49"/>
    </row>
    <row r="725" spans="1:10" x14ac:dyDescent="0.35">
      <c r="A725" s="37">
        <v>29311</v>
      </c>
      <c r="B725" s="38">
        <f t="shared" si="41"/>
        <v>11.26</v>
      </c>
      <c r="C725" s="38">
        <v>11.26</v>
      </c>
      <c r="D725" s="38"/>
      <c r="E725" s="42">
        <f t="shared" si="42"/>
        <v>8.1898591993745714E-3</v>
      </c>
      <c r="F725" s="38">
        <f t="shared" si="43"/>
        <v>1312.1153428820692</v>
      </c>
      <c r="J725" s="49"/>
    </row>
    <row r="726" spans="1:10" x14ac:dyDescent="0.35">
      <c r="A726" s="37">
        <v>29341</v>
      </c>
      <c r="B726" s="38">
        <f t="shared" si="41"/>
        <v>11.33</v>
      </c>
      <c r="C726" s="38">
        <v>11.33</v>
      </c>
      <c r="D726" s="38"/>
      <c r="E726" s="42">
        <f t="shared" si="42"/>
        <v>5.2763003111947829E-3</v>
      </c>
      <c r="F726" s="38">
        <f t="shared" si="43"/>
        <v>1319.0384574740415</v>
      </c>
      <c r="J726" s="49"/>
    </row>
    <row r="727" spans="1:10" x14ac:dyDescent="0.35">
      <c r="A727" s="37">
        <v>29372</v>
      </c>
      <c r="B727" s="38">
        <f t="shared" si="41"/>
        <v>11.31</v>
      </c>
      <c r="C727" s="38">
        <v>11.31</v>
      </c>
      <c r="D727" s="38"/>
      <c r="E727" s="42">
        <f t="shared" si="42"/>
        <v>1.061606587108664E-2</v>
      </c>
      <c r="F727" s="38">
        <f t="shared" si="43"/>
        <v>1333.0414566250822</v>
      </c>
      <c r="J727" s="49"/>
    </row>
    <row r="728" spans="1:10" x14ac:dyDescent="0.35">
      <c r="A728" s="37">
        <v>29402</v>
      </c>
      <c r="B728" s="38">
        <f t="shared" si="41"/>
        <v>11.38</v>
      </c>
      <c r="C728" s="38">
        <v>11.38</v>
      </c>
      <c r="D728" s="38"/>
      <c r="E728" s="42">
        <f t="shared" si="42"/>
        <v>5.3263590807475069E-3</v>
      </c>
      <c r="F728" s="38">
        <f t="shared" si="43"/>
        <v>1340.1417140925901</v>
      </c>
      <c r="J728" s="49"/>
    </row>
    <row r="729" spans="1:10" x14ac:dyDescent="0.35">
      <c r="A729" s="37">
        <v>29433</v>
      </c>
      <c r="B729" s="38">
        <f t="shared" si="41"/>
        <v>11.38</v>
      </c>
      <c r="C729" s="38">
        <v>11.38</v>
      </c>
      <c r="D729" s="38"/>
      <c r="E729" s="42">
        <f t="shared" si="42"/>
        <v>9.4833333333333332E-3</v>
      </c>
      <c r="F729" s="38">
        <f t="shared" si="43"/>
        <v>1352.8507246812346</v>
      </c>
      <c r="J729" s="49"/>
    </row>
    <row r="730" spans="1:10" x14ac:dyDescent="0.35">
      <c r="A730" s="37">
        <v>29464</v>
      </c>
      <c r="B730" s="38">
        <f t="shared" si="41"/>
        <v>11.46</v>
      </c>
      <c r="C730" s="38">
        <v>11.46</v>
      </c>
      <c r="D730" s="38"/>
      <c r="E730" s="42">
        <f t="shared" si="42"/>
        <v>4.8144556617305996E-3</v>
      </c>
      <c r="F730" s="38">
        <f t="shared" si="43"/>
        <v>1359.3639645121527</v>
      </c>
      <c r="J730" s="49"/>
    </row>
    <row r="731" spans="1:10" x14ac:dyDescent="0.35">
      <c r="A731" s="37">
        <v>29494</v>
      </c>
      <c r="B731" s="38">
        <f t="shared" si="41"/>
        <v>12.63</v>
      </c>
      <c r="C731" s="38">
        <v>12.63</v>
      </c>
      <c r="D731" s="38"/>
      <c r="E731" s="42">
        <f t="shared" si="42"/>
        <v>-5.5587125975779361E-2</v>
      </c>
      <c r="F731" s="38">
        <f t="shared" si="43"/>
        <v>1283.8008285698807</v>
      </c>
      <c r="J731" s="49"/>
    </row>
    <row r="732" spans="1:10" x14ac:dyDescent="0.35">
      <c r="A732" s="37">
        <v>29525</v>
      </c>
      <c r="B732" s="38">
        <f t="shared" si="41"/>
        <v>12.68</v>
      </c>
      <c r="C732" s="38">
        <v>12.68</v>
      </c>
      <c r="D732" s="38"/>
      <c r="E732" s="42">
        <f t="shared" si="42"/>
        <v>7.7468927210196884E-3</v>
      </c>
      <c r="F732" s="38">
        <f t="shared" si="43"/>
        <v>1293.7462958639676</v>
      </c>
      <c r="J732" s="49"/>
    </row>
    <row r="733" spans="1:10" x14ac:dyDescent="0.35">
      <c r="A733" s="37">
        <v>29555</v>
      </c>
      <c r="B733" s="38">
        <f t="shared" si="41"/>
        <v>12.71</v>
      </c>
      <c r="C733" s="38">
        <v>12.71</v>
      </c>
      <c r="D733" s="38"/>
      <c r="E733" s="42">
        <f t="shared" si="42"/>
        <v>8.9017884275064945E-3</v>
      </c>
      <c r="F733" s="38">
        <f t="shared" si="43"/>
        <v>1305.2629516686188</v>
      </c>
      <c r="J733" s="49"/>
    </row>
    <row r="734" spans="1:10" x14ac:dyDescent="0.35">
      <c r="A734" s="37">
        <v>29586</v>
      </c>
      <c r="B734" s="38">
        <f t="shared" si="41"/>
        <v>12.61</v>
      </c>
      <c r="C734" s="38">
        <v>12.61</v>
      </c>
      <c r="D734" s="38"/>
      <c r="E734" s="42">
        <f t="shared" si="42"/>
        <v>1.6163376373822369E-2</v>
      </c>
      <c r="F734" s="38">
        <f t="shared" si="43"/>
        <v>1326.3604080232451</v>
      </c>
      <c r="J734" s="49"/>
    </row>
    <row r="735" spans="1:10" x14ac:dyDescent="0.35">
      <c r="A735" s="37">
        <v>29617</v>
      </c>
      <c r="B735" s="38">
        <f t="shared" si="41"/>
        <v>12.66</v>
      </c>
      <c r="C735" s="38">
        <v>12.66</v>
      </c>
      <c r="D735" s="38"/>
      <c r="E735" s="42">
        <f t="shared" si="42"/>
        <v>7.7280158576724569E-3</v>
      </c>
      <c r="F735" s="38">
        <f t="shared" si="43"/>
        <v>1336.6105422894377</v>
      </c>
      <c r="J735" s="49"/>
    </row>
    <row r="736" spans="1:10" x14ac:dyDescent="0.35">
      <c r="A736" s="37">
        <v>29645</v>
      </c>
      <c r="B736" s="38">
        <f t="shared" si="41"/>
        <v>13.6</v>
      </c>
      <c r="C736" s="38">
        <v>13.6</v>
      </c>
      <c r="D736" s="38"/>
      <c r="E736" s="42">
        <f t="shared" si="42"/>
        <v>-3.9820906598557582E-2</v>
      </c>
      <c r="F736" s="38">
        <f t="shared" si="43"/>
        <v>1283.3854987262828</v>
      </c>
      <c r="J736" s="49"/>
    </row>
    <row r="737" spans="1:10" x14ac:dyDescent="0.35">
      <c r="A737" s="37">
        <v>29676</v>
      </c>
      <c r="B737" s="38">
        <f t="shared" si="41"/>
        <v>13.43</v>
      </c>
      <c r="C737" s="38">
        <v>13.43</v>
      </c>
      <c r="D737" s="38"/>
      <c r="E737" s="42">
        <f t="shared" si="42"/>
        <v>2.0503631030594965E-2</v>
      </c>
      <c r="F737" s="38">
        <f t="shared" si="43"/>
        <v>1309.6995614621826</v>
      </c>
      <c r="J737" s="49"/>
    </row>
    <row r="738" spans="1:10" x14ac:dyDescent="0.35">
      <c r="A738" s="37">
        <v>29706</v>
      </c>
      <c r="B738" s="38">
        <f t="shared" si="41"/>
        <v>13.49</v>
      </c>
      <c r="C738" s="38">
        <v>13.49</v>
      </c>
      <c r="D738" s="38"/>
      <c r="E738" s="42">
        <f t="shared" si="42"/>
        <v>7.9626731979060665E-3</v>
      </c>
      <c r="F738" s="38">
        <f t="shared" si="43"/>
        <v>1320.128271057547</v>
      </c>
      <c r="J738" s="49"/>
    </row>
    <row r="739" spans="1:10" x14ac:dyDescent="0.35">
      <c r="A739" s="37">
        <v>29737</v>
      </c>
      <c r="B739" s="38">
        <f t="shared" si="41"/>
        <v>13.56</v>
      </c>
      <c r="C739" s="38">
        <v>13.56</v>
      </c>
      <c r="D739" s="38"/>
      <c r="E739" s="42">
        <f t="shared" si="42"/>
        <v>7.4847872095428931E-3</v>
      </c>
      <c r="F739" s="38">
        <f t="shared" si="43"/>
        <v>1330.0091502557145</v>
      </c>
      <c r="J739" s="49"/>
    </row>
    <row r="740" spans="1:10" x14ac:dyDescent="0.35">
      <c r="A740" s="37">
        <v>29767</v>
      </c>
      <c r="B740" s="38">
        <f t="shared" si="41"/>
        <v>13.63</v>
      </c>
      <c r="C740" s="38">
        <v>13.63</v>
      </c>
      <c r="D740" s="38"/>
      <c r="E740" s="42">
        <f t="shared" si="42"/>
        <v>7.5533566138285234E-3</v>
      </c>
      <c r="F740" s="38">
        <f t="shared" si="43"/>
        <v>1340.0551836672512</v>
      </c>
      <c r="J740" s="49"/>
    </row>
    <row r="741" spans="1:10" x14ac:dyDescent="0.35">
      <c r="A741" s="37">
        <v>29798</v>
      </c>
      <c r="B741" s="38">
        <f t="shared" si="41"/>
        <v>13.7</v>
      </c>
      <c r="C741" s="38">
        <v>13.7</v>
      </c>
      <c r="D741" s="38"/>
      <c r="E741" s="42">
        <f t="shared" si="42"/>
        <v>7.6218827261145001E-3</v>
      </c>
      <c r="F741" s="38">
        <f t="shared" si="43"/>
        <v>1350.2689271236848</v>
      </c>
      <c r="J741" s="49"/>
    </row>
    <row r="742" spans="1:10" x14ac:dyDescent="0.35">
      <c r="A742" s="37">
        <v>29829</v>
      </c>
      <c r="B742" s="38">
        <f t="shared" si="41"/>
        <v>13.74</v>
      </c>
      <c r="C742" s="38">
        <v>13.74</v>
      </c>
      <c r="D742" s="38"/>
      <c r="E742" s="42">
        <f t="shared" si="42"/>
        <v>9.2848692309495454E-3</v>
      </c>
      <c r="F742" s="38">
        <f t="shared" si="43"/>
        <v>1362.8059975386427</v>
      </c>
      <c r="J742" s="49"/>
    </row>
    <row r="743" spans="1:10" x14ac:dyDescent="0.35">
      <c r="A743" s="37">
        <v>29859</v>
      </c>
      <c r="B743" s="38">
        <f t="shared" si="41"/>
        <v>13.73</v>
      </c>
      <c r="C743" s="38">
        <v>13.73</v>
      </c>
      <c r="D743" s="38"/>
      <c r="E743" s="42">
        <f t="shared" si="42"/>
        <v>1.1983156495730491E-2</v>
      </c>
      <c r="F743" s="38">
        <f t="shared" si="43"/>
        <v>1379.1367150804683</v>
      </c>
      <c r="J743" s="49"/>
    </row>
    <row r="744" spans="1:10" x14ac:dyDescent="0.35">
      <c r="A744" s="37">
        <v>29890</v>
      </c>
      <c r="B744" s="38">
        <f t="shared" si="41"/>
        <v>13.73</v>
      </c>
      <c r="C744" s="38">
        <v>13.73</v>
      </c>
      <c r="D744" s="38"/>
      <c r="E744" s="42">
        <f t="shared" si="42"/>
        <v>1.1441666666666668E-2</v>
      </c>
      <c r="F744" s="38">
        <f t="shared" si="43"/>
        <v>1394.9163376621805</v>
      </c>
      <c r="J744" s="49"/>
    </row>
    <row r="745" spans="1:10" x14ac:dyDescent="0.35">
      <c r="A745" s="37">
        <v>29920</v>
      </c>
      <c r="B745" s="38">
        <f t="shared" si="41"/>
        <v>13.78</v>
      </c>
      <c r="C745" s="38">
        <v>13.78</v>
      </c>
      <c r="D745" s="38"/>
      <c r="E745" s="42">
        <f t="shared" si="42"/>
        <v>8.7810563534983354E-3</v>
      </c>
      <c r="F745" s="38">
        <f t="shared" si="43"/>
        <v>1407.1651766316074</v>
      </c>
      <c r="J745" s="49"/>
    </row>
    <row r="746" spans="1:10" x14ac:dyDescent="0.35">
      <c r="A746" s="37">
        <v>29951</v>
      </c>
      <c r="B746" s="38">
        <f t="shared" si="41"/>
        <v>12.8</v>
      </c>
      <c r="C746" s="38">
        <v>12.8</v>
      </c>
      <c r="D746" s="38"/>
      <c r="E746" s="42">
        <f t="shared" si="42"/>
        <v>6.5675429804693583E-2</v>
      </c>
      <c r="F746" s="38">
        <f t="shared" si="43"/>
        <v>1499.5813544130858</v>
      </c>
      <c r="J746" s="49"/>
    </row>
    <row r="747" spans="1:10" x14ac:dyDescent="0.35">
      <c r="A747" s="37">
        <v>29982</v>
      </c>
      <c r="B747" s="38">
        <f t="shared" si="41"/>
        <v>12.84</v>
      </c>
      <c r="C747" s="38">
        <v>12.84</v>
      </c>
      <c r="D747" s="38"/>
      <c r="E747" s="42">
        <f t="shared" si="42"/>
        <v>8.4582483073901253E-3</v>
      </c>
      <c r="F747" s="38">
        <f t="shared" si="43"/>
        <v>1512.2651858658439</v>
      </c>
      <c r="J747" s="49"/>
    </row>
    <row r="748" spans="1:10" x14ac:dyDescent="0.35">
      <c r="A748" s="37">
        <v>30010</v>
      </c>
      <c r="B748" s="38">
        <f t="shared" si="41"/>
        <v>12.76</v>
      </c>
      <c r="C748" s="38">
        <v>12.76</v>
      </c>
      <c r="D748" s="38"/>
      <c r="E748" s="42">
        <f t="shared" si="42"/>
        <v>1.5130869693729189E-2</v>
      </c>
      <c r="F748" s="38">
        <f t="shared" si="43"/>
        <v>1535.1470733355432</v>
      </c>
      <c r="J748" s="49"/>
    </row>
    <row r="749" spans="1:10" x14ac:dyDescent="0.35">
      <c r="A749" s="37">
        <v>30041</v>
      </c>
      <c r="B749" s="38">
        <f t="shared" si="41"/>
        <v>12.78</v>
      </c>
      <c r="C749" s="38">
        <v>12.78</v>
      </c>
      <c r="D749" s="38"/>
      <c r="E749" s="42">
        <f t="shared" si="42"/>
        <v>9.5264945834527322E-3</v>
      </c>
      <c r="F749" s="38">
        <f t="shared" si="43"/>
        <v>1549.7716436144776</v>
      </c>
      <c r="J749" s="49"/>
    </row>
    <row r="750" spans="1:10" x14ac:dyDescent="0.35">
      <c r="A750" s="37">
        <v>30071</v>
      </c>
      <c r="B750" s="38">
        <f t="shared" si="41"/>
        <v>12.82</v>
      </c>
      <c r="C750" s="38">
        <v>12.82</v>
      </c>
      <c r="D750" s="38"/>
      <c r="E750" s="42">
        <f t="shared" si="42"/>
        <v>8.4398307407971898E-3</v>
      </c>
      <c r="F750" s="38">
        <f t="shared" si="43"/>
        <v>1562.8514539734708</v>
      </c>
      <c r="J750" s="49"/>
    </row>
    <row r="751" spans="1:10" x14ac:dyDescent="0.35">
      <c r="A751" s="37">
        <v>30102</v>
      </c>
      <c r="B751" s="38">
        <f t="shared" si="41"/>
        <v>12.79</v>
      </c>
      <c r="C751" s="38">
        <v>12.79</v>
      </c>
      <c r="D751" s="38"/>
      <c r="E751" s="42">
        <f t="shared" si="42"/>
        <v>1.2342933058475624E-2</v>
      </c>
      <c r="F751" s="38">
        <f t="shared" si="43"/>
        <v>1582.1416248502067</v>
      </c>
      <c r="J751" s="49"/>
    </row>
    <row r="752" spans="1:10" x14ac:dyDescent="0.35">
      <c r="A752" s="37">
        <v>30132</v>
      </c>
      <c r="B752" s="38">
        <f t="shared" si="41"/>
        <v>13</v>
      </c>
      <c r="C752" s="38">
        <v>13</v>
      </c>
      <c r="D752" s="38"/>
      <c r="E752" s="42">
        <f t="shared" si="42"/>
        <v>-8.6272878993708807E-4</v>
      </c>
      <c r="F752" s="38">
        <f t="shared" si="43"/>
        <v>1580.7766657206905</v>
      </c>
      <c r="J752" s="49"/>
    </row>
    <row r="753" spans="1:10" x14ac:dyDescent="0.35">
      <c r="A753" s="37">
        <v>30163</v>
      </c>
      <c r="B753" s="38">
        <f t="shared" si="41"/>
        <v>13.18</v>
      </c>
      <c r="C753" s="38">
        <v>13.18</v>
      </c>
      <c r="D753" s="38"/>
      <c r="E753" s="42">
        <f t="shared" si="42"/>
        <v>1.0279311359525367E-3</v>
      </c>
      <c r="F753" s="38">
        <f t="shared" si="43"/>
        <v>1582.4015952743719</v>
      </c>
      <c r="J753" s="49"/>
    </row>
    <row r="754" spans="1:10" x14ac:dyDescent="0.35">
      <c r="A754" s="37">
        <v>30194</v>
      </c>
      <c r="B754" s="38">
        <f t="shared" si="41"/>
        <v>13.23</v>
      </c>
      <c r="C754" s="38">
        <v>13.23</v>
      </c>
      <c r="D754" s="38"/>
      <c r="E754" s="42">
        <f t="shared" si="42"/>
        <v>8.2649581816114249E-3</v>
      </c>
      <c r="F754" s="38">
        <f t="shared" si="43"/>
        <v>1595.4800782858297</v>
      </c>
      <c r="J754" s="49"/>
    </row>
    <row r="755" spans="1:10" x14ac:dyDescent="0.35">
      <c r="A755" s="37">
        <v>30224</v>
      </c>
      <c r="B755" s="38">
        <f t="shared" si="41"/>
        <v>13.27</v>
      </c>
      <c r="C755" s="38">
        <v>13.27</v>
      </c>
      <c r="D755" s="38"/>
      <c r="E755" s="42">
        <f t="shared" si="42"/>
        <v>8.8537130286049856E-3</v>
      </c>
      <c r="F755" s="38">
        <f t="shared" si="43"/>
        <v>1609.6060010418287</v>
      </c>
      <c r="J755" s="49"/>
    </row>
    <row r="756" spans="1:10" x14ac:dyDescent="0.35">
      <c r="A756" s="37">
        <v>30255</v>
      </c>
      <c r="B756" s="38">
        <f t="shared" si="41"/>
        <v>13.73</v>
      </c>
      <c r="C756" s="38">
        <v>13.73</v>
      </c>
      <c r="D756" s="38"/>
      <c r="E756" s="42">
        <f t="shared" si="42"/>
        <v>-1.346686547027726E-2</v>
      </c>
      <c r="F756" s="38">
        <f t="shared" si="43"/>
        <v>1587.9296535656474</v>
      </c>
      <c r="J756" s="49"/>
    </row>
    <row r="757" spans="1:10" x14ac:dyDescent="0.35">
      <c r="A757" s="37">
        <v>30285</v>
      </c>
      <c r="B757" s="38">
        <f t="shared" si="41"/>
        <v>13.09</v>
      </c>
      <c r="C757" s="38">
        <v>13.09</v>
      </c>
      <c r="D757" s="38"/>
      <c r="E757" s="42">
        <f t="shared" si="42"/>
        <v>4.6429056340562144E-2</v>
      </c>
      <c r="F757" s="38">
        <f t="shared" si="43"/>
        <v>1661.6557289158961</v>
      </c>
      <c r="J757" s="49"/>
    </row>
    <row r="758" spans="1:10" x14ac:dyDescent="0.35">
      <c r="A758" s="37">
        <v>30316</v>
      </c>
      <c r="B758" s="38">
        <f t="shared" si="41"/>
        <v>13.01</v>
      </c>
      <c r="C758" s="38">
        <v>13.01</v>
      </c>
      <c r="D758" s="38"/>
      <c r="E758" s="42">
        <f t="shared" si="42"/>
        <v>1.5295577119389926E-2</v>
      </c>
      <c r="F758" s="38">
        <f t="shared" si="43"/>
        <v>1687.0717122634053</v>
      </c>
      <c r="J758" s="49"/>
    </row>
    <row r="759" spans="1:10" x14ac:dyDescent="0.35">
      <c r="A759" s="37">
        <v>30347</v>
      </c>
      <c r="B759" s="38">
        <f t="shared" si="41"/>
        <v>13.1</v>
      </c>
      <c r="C759" s="38">
        <v>13.1</v>
      </c>
      <c r="D759" s="38"/>
      <c r="E759" s="42">
        <f t="shared" si="42"/>
        <v>5.9235031102238545E-3</v>
      </c>
      <c r="F759" s="38">
        <f t="shared" si="43"/>
        <v>1697.0650867981683</v>
      </c>
      <c r="J759" s="49"/>
    </row>
    <row r="760" spans="1:10" x14ac:dyDescent="0.35">
      <c r="A760" s="37">
        <v>30375</v>
      </c>
      <c r="B760" s="38">
        <f t="shared" si="41"/>
        <v>12.83</v>
      </c>
      <c r="C760" s="38">
        <v>12.83</v>
      </c>
      <c r="D760" s="38"/>
      <c r="E760" s="42">
        <f t="shared" si="42"/>
        <v>2.5829398069857602E-2</v>
      </c>
      <c r="F760" s="38">
        <f t="shared" si="43"/>
        <v>1740.8992564755356</v>
      </c>
      <c r="J760" s="49"/>
    </row>
    <row r="761" spans="1:10" x14ac:dyDescent="0.35">
      <c r="A761" s="37">
        <v>30406</v>
      </c>
      <c r="B761" s="38">
        <f t="shared" si="41"/>
        <v>12.59</v>
      </c>
      <c r="C761" s="38">
        <v>12.59</v>
      </c>
      <c r="D761" s="38"/>
      <c r="E761" s="42">
        <f t="shared" si="42"/>
        <v>2.4074424602654867E-2</v>
      </c>
      <c r="F761" s="38">
        <f t="shared" si="43"/>
        <v>1782.8104043663739</v>
      </c>
      <c r="J761" s="49"/>
    </row>
    <row r="762" spans="1:10" x14ac:dyDescent="0.35">
      <c r="A762" s="37">
        <v>30436</v>
      </c>
      <c r="B762" s="38">
        <f t="shared" si="41"/>
        <v>12.51</v>
      </c>
      <c r="C762" s="38">
        <v>12.51</v>
      </c>
      <c r="D762" s="38"/>
      <c r="E762" s="42">
        <f t="shared" si="42"/>
        <v>1.4966835896445974E-2</v>
      </c>
      <c r="F762" s="38">
        <f t="shared" si="43"/>
        <v>1809.4934351230017</v>
      </c>
      <c r="J762" s="49"/>
    </row>
    <row r="763" spans="1:10" x14ac:dyDescent="0.35">
      <c r="A763" s="37">
        <v>30467</v>
      </c>
      <c r="B763" s="38">
        <f t="shared" si="41"/>
        <v>12.14</v>
      </c>
      <c r="C763" s="38">
        <v>12.14</v>
      </c>
      <c r="D763" s="38"/>
      <c r="E763" s="42">
        <f t="shared" si="42"/>
        <v>3.1431732173263435E-2</v>
      </c>
      <c r="F763" s="38">
        <f t="shared" si="43"/>
        <v>1866.3689481450663</v>
      </c>
      <c r="J763" s="49"/>
    </row>
    <row r="764" spans="1:10" x14ac:dyDescent="0.35">
      <c r="A764" s="37">
        <v>30497</v>
      </c>
      <c r="B764" s="38">
        <f t="shared" si="41"/>
        <v>12.17</v>
      </c>
      <c r="C764" s="38">
        <v>12.17</v>
      </c>
      <c r="D764" s="38"/>
      <c r="E764" s="42">
        <f t="shared" si="42"/>
        <v>8.4154713957606039E-3</v>
      </c>
      <c r="F764" s="38">
        <f t="shared" si="43"/>
        <v>1882.075322642117</v>
      </c>
      <c r="J764" s="49"/>
    </row>
    <row r="765" spans="1:10" x14ac:dyDescent="0.35">
      <c r="A765" s="37">
        <v>30528</v>
      </c>
      <c r="B765" s="38">
        <f t="shared" si="41"/>
        <v>11.85</v>
      </c>
      <c r="C765" s="38">
        <v>11.85</v>
      </c>
      <c r="D765" s="38"/>
      <c r="E765" s="42">
        <f t="shared" si="42"/>
        <v>2.8523477729930753E-2</v>
      </c>
      <c r="F765" s="38">
        <f t="shared" si="43"/>
        <v>1935.7586561935518</v>
      </c>
      <c r="J765" s="49"/>
    </row>
    <row r="766" spans="1:10" x14ac:dyDescent="0.35">
      <c r="A766" s="37">
        <v>30559</v>
      </c>
      <c r="B766" s="38">
        <f t="shared" si="41"/>
        <v>11.84</v>
      </c>
      <c r="C766" s="38">
        <v>11.84</v>
      </c>
      <c r="D766" s="38"/>
      <c r="E766" s="42">
        <f t="shared" si="42"/>
        <v>1.0449664161784089E-2</v>
      </c>
      <c r="F766" s="38">
        <f t="shared" si="43"/>
        <v>1955.9866840490411</v>
      </c>
      <c r="J766" s="49"/>
    </row>
    <row r="767" spans="1:10" x14ac:dyDescent="0.35">
      <c r="A767" s="37">
        <v>30589</v>
      </c>
      <c r="B767" s="38">
        <f t="shared" si="41"/>
        <v>12.2</v>
      </c>
      <c r="C767" s="38">
        <v>12.2</v>
      </c>
      <c r="D767" s="38"/>
      <c r="E767" s="42">
        <f t="shared" si="42"/>
        <v>-1.0523082818954668E-2</v>
      </c>
      <c r="F767" s="38">
        <f t="shared" si="43"/>
        <v>1935.4036741800205</v>
      </c>
      <c r="J767" s="49"/>
    </row>
    <row r="768" spans="1:10" x14ac:dyDescent="0.35">
      <c r="A768" s="37">
        <v>30620</v>
      </c>
      <c r="B768" s="38">
        <f t="shared" si="41"/>
        <v>12.24</v>
      </c>
      <c r="C768" s="38">
        <v>12.24</v>
      </c>
      <c r="D768" s="38"/>
      <c r="E768" s="42">
        <f t="shared" si="42"/>
        <v>7.9047745985003724E-3</v>
      </c>
      <c r="F768" s="38">
        <f t="shared" si="43"/>
        <v>1950.702603981523</v>
      </c>
      <c r="J768" s="49"/>
    </row>
    <row r="769" spans="1:10" x14ac:dyDescent="0.35">
      <c r="A769" s="37">
        <v>30650</v>
      </c>
      <c r="B769" s="38">
        <f t="shared" si="41"/>
        <v>12.44</v>
      </c>
      <c r="C769" s="38">
        <v>12.44</v>
      </c>
      <c r="D769" s="38"/>
      <c r="E769" s="42">
        <f t="shared" si="42"/>
        <v>-1.0192388827681004E-3</v>
      </c>
      <c r="F769" s="38">
        <f t="shared" si="43"/>
        <v>1948.7143720388281</v>
      </c>
      <c r="J769" s="49"/>
    </row>
    <row r="770" spans="1:10" x14ac:dyDescent="0.35">
      <c r="A770" s="37">
        <v>30681</v>
      </c>
      <c r="B770" s="38">
        <f t="shared" ref="B770:B806" si="44">C770</f>
        <v>12.44</v>
      </c>
      <c r="C770" s="38">
        <v>12.44</v>
      </c>
      <c r="D770" s="38"/>
      <c r="E770" s="42">
        <f t="shared" si="42"/>
        <v>1.0366666666666666E-2</v>
      </c>
      <c r="F770" s="38">
        <f t="shared" si="43"/>
        <v>1968.9160443622973</v>
      </c>
      <c r="J770" s="49"/>
    </row>
    <row r="771" spans="1:10" x14ac:dyDescent="0.35">
      <c r="A771" s="37">
        <v>30712</v>
      </c>
      <c r="B771" s="38">
        <f t="shared" si="44"/>
        <v>11.98</v>
      </c>
      <c r="C771" s="38">
        <v>11.98</v>
      </c>
      <c r="D771" s="38"/>
      <c r="E771" s="42">
        <f t="shared" ref="E771:E834" si="45">B770/1200+((B770/B771)*(1-(1+B771/200)^(-2*(10-(1/12))))+(1+B771/200)^(-2*(10-(1/12)))-1)</f>
        <v>3.6652047874836252E-2</v>
      </c>
      <c r="F771" s="38">
        <f t="shared" ref="F771:F834" si="46">F770*(1+E771)</f>
        <v>2041.0808494817973</v>
      </c>
      <c r="J771" s="49"/>
    </row>
    <row r="772" spans="1:10" x14ac:dyDescent="0.35">
      <c r="A772" s="37">
        <v>30741</v>
      </c>
      <c r="B772" s="38">
        <f t="shared" si="44"/>
        <v>11.63</v>
      </c>
      <c r="C772" s="38">
        <v>11.63</v>
      </c>
      <c r="D772" s="38"/>
      <c r="E772" s="42">
        <f t="shared" si="45"/>
        <v>3.026868873756371E-2</v>
      </c>
      <c r="F772" s="38">
        <f t="shared" si="46"/>
        <v>2102.8616904029636</v>
      </c>
      <c r="J772" s="49"/>
    </row>
    <row r="773" spans="1:10" x14ac:dyDescent="0.35">
      <c r="A773" s="37">
        <v>30772</v>
      </c>
      <c r="B773" s="38">
        <f t="shared" si="44"/>
        <v>11.62</v>
      </c>
      <c r="C773" s="38">
        <v>11.62</v>
      </c>
      <c r="D773" s="38"/>
      <c r="E773" s="42">
        <f t="shared" si="45"/>
        <v>1.027148401876056E-2</v>
      </c>
      <c r="F773" s="38">
        <f t="shared" si="46"/>
        <v>2124.4612006496013</v>
      </c>
      <c r="J773" s="49"/>
    </row>
    <row r="774" spans="1:10" x14ac:dyDescent="0.35">
      <c r="A774" s="37">
        <v>30802</v>
      </c>
      <c r="B774" s="38">
        <f t="shared" si="44"/>
        <v>11.72</v>
      </c>
      <c r="C774" s="38">
        <v>11.72</v>
      </c>
      <c r="D774" s="38"/>
      <c r="E774" s="42">
        <f t="shared" si="45"/>
        <v>3.9086708157015197E-3</v>
      </c>
      <c r="F774" s="38">
        <f t="shared" si="46"/>
        <v>2132.7650201436704</v>
      </c>
      <c r="J774" s="49"/>
    </row>
    <row r="775" spans="1:10" x14ac:dyDescent="0.35">
      <c r="A775" s="37">
        <v>30833</v>
      </c>
      <c r="B775" s="38">
        <f t="shared" si="44"/>
        <v>12.24</v>
      </c>
      <c r="C775" s="38">
        <v>12.24</v>
      </c>
      <c r="D775" s="38"/>
      <c r="E775" s="42">
        <f t="shared" si="45"/>
        <v>-1.9637930219493595E-2</v>
      </c>
      <c r="F775" s="38">
        <f t="shared" si="46"/>
        <v>2090.8819295035123</v>
      </c>
      <c r="J775" s="49"/>
    </row>
    <row r="776" spans="1:10" x14ac:dyDescent="0.35">
      <c r="A776" s="37">
        <v>30863</v>
      </c>
      <c r="B776" s="38">
        <f t="shared" si="44"/>
        <v>13.01</v>
      </c>
      <c r="C776" s="38">
        <v>13.01</v>
      </c>
      <c r="D776" s="38"/>
      <c r="E776" s="42">
        <f t="shared" si="45"/>
        <v>-3.202722144079416E-2</v>
      </c>
      <c r="F776" s="38">
        <f t="shared" si="46"/>
        <v>2023.9167909407483</v>
      </c>
      <c r="J776" s="49"/>
    </row>
    <row r="777" spans="1:10" x14ac:dyDescent="0.35">
      <c r="A777" s="37">
        <v>30894</v>
      </c>
      <c r="B777" s="38">
        <f t="shared" si="44"/>
        <v>14.32</v>
      </c>
      <c r="C777" s="38">
        <v>14.32</v>
      </c>
      <c r="D777" s="38"/>
      <c r="E777" s="42">
        <f t="shared" si="45"/>
        <v>-5.742854033634967E-2</v>
      </c>
      <c r="F777" s="38">
        <f t="shared" si="46"/>
        <v>1907.6862038747922</v>
      </c>
      <c r="J777" s="49"/>
    </row>
    <row r="778" spans="1:10" x14ac:dyDescent="0.35">
      <c r="A778" s="37">
        <v>30925</v>
      </c>
      <c r="B778" s="38">
        <f t="shared" si="44"/>
        <v>14.01</v>
      </c>
      <c r="C778" s="38">
        <v>14.01</v>
      </c>
      <c r="D778" s="38"/>
      <c r="E778" s="42">
        <f t="shared" si="45"/>
        <v>2.8282847444412989E-2</v>
      </c>
      <c r="F778" s="38">
        <f t="shared" si="46"/>
        <v>1961.6410017507944</v>
      </c>
      <c r="J778" s="49"/>
    </row>
    <row r="779" spans="1:10" x14ac:dyDescent="0.35">
      <c r="A779" s="37">
        <v>30955</v>
      </c>
      <c r="B779" s="38">
        <f t="shared" si="44"/>
        <v>13.3</v>
      </c>
      <c r="C779" s="38">
        <v>13.3</v>
      </c>
      <c r="D779" s="38"/>
      <c r="E779" s="42">
        <f t="shared" si="45"/>
        <v>5.0170002867779291E-2</v>
      </c>
      <c r="F779" s="38">
        <f t="shared" si="46"/>
        <v>2060.0565364341855</v>
      </c>
      <c r="J779" s="49"/>
    </row>
    <row r="780" spans="1:10" x14ac:dyDescent="0.35">
      <c r="A780" s="37">
        <v>30986</v>
      </c>
      <c r="B780" s="38">
        <f t="shared" si="44"/>
        <v>12.65</v>
      </c>
      <c r="C780" s="38">
        <v>12.65</v>
      </c>
      <c r="D780" s="38"/>
      <c r="E780" s="42">
        <f t="shared" si="45"/>
        <v>4.7241840026676751E-2</v>
      </c>
      <c r="F780" s="38">
        <f t="shared" si="46"/>
        <v>2157.377397774319</v>
      </c>
      <c r="J780" s="49"/>
    </row>
    <row r="781" spans="1:10" x14ac:dyDescent="0.35">
      <c r="A781" s="37">
        <v>31016</v>
      </c>
      <c r="B781" s="38">
        <f t="shared" si="44"/>
        <v>12.32</v>
      </c>
      <c r="C781" s="38">
        <v>12.32</v>
      </c>
      <c r="D781" s="38"/>
      <c r="E781" s="42">
        <f t="shared" si="45"/>
        <v>2.9142509683786948E-2</v>
      </c>
      <c r="F781" s="38">
        <f t="shared" si="46"/>
        <v>2220.2487894805404</v>
      </c>
      <c r="J781" s="49"/>
    </row>
    <row r="782" spans="1:10" x14ac:dyDescent="0.35">
      <c r="A782" s="37">
        <v>31047</v>
      </c>
      <c r="B782" s="38">
        <f t="shared" si="44"/>
        <v>12.25</v>
      </c>
      <c r="C782" s="38">
        <v>12.25</v>
      </c>
      <c r="D782" s="38"/>
      <c r="E782" s="42">
        <f t="shared" si="45"/>
        <v>1.4223389641895533E-2</v>
      </c>
      <c r="F782" s="38">
        <f t="shared" si="46"/>
        <v>2251.828253115269</v>
      </c>
      <c r="J782" s="49"/>
    </row>
    <row r="783" spans="1:10" x14ac:dyDescent="0.35">
      <c r="A783" s="37">
        <v>31078</v>
      </c>
      <c r="B783" s="38">
        <f t="shared" si="44"/>
        <v>12.23</v>
      </c>
      <c r="C783" s="38">
        <v>12.23</v>
      </c>
      <c r="D783" s="38"/>
      <c r="E783" s="42">
        <f t="shared" si="45"/>
        <v>1.1339733403094646E-2</v>
      </c>
      <c r="F783" s="38">
        <f t="shared" si="46"/>
        <v>2277.3633851751524</v>
      </c>
      <c r="J783" s="49"/>
    </row>
    <row r="784" spans="1:10" x14ac:dyDescent="0.35">
      <c r="A784" s="37">
        <v>31106</v>
      </c>
      <c r="B784" s="38">
        <f t="shared" si="44"/>
        <v>13.09</v>
      </c>
      <c r="C784" s="38">
        <v>13.09</v>
      </c>
      <c r="D784" s="38"/>
      <c r="E784" s="42">
        <f t="shared" si="45"/>
        <v>-3.6822638207630584E-2</v>
      </c>
      <c r="F784" s="38">
        <f t="shared" si="46"/>
        <v>2193.5048571755428</v>
      </c>
      <c r="J784" s="49"/>
    </row>
    <row r="785" spans="1:10" x14ac:dyDescent="0.35">
      <c r="A785" s="37">
        <v>31137</v>
      </c>
      <c r="B785" s="38">
        <f t="shared" si="44"/>
        <v>13.19</v>
      </c>
      <c r="C785" s="38">
        <v>13.19</v>
      </c>
      <c r="D785" s="38"/>
      <c r="E785" s="42">
        <f t="shared" si="45"/>
        <v>5.4630293472848548E-3</v>
      </c>
      <c r="F785" s="38">
        <f t="shared" si="46"/>
        <v>2205.4880385837046</v>
      </c>
      <c r="J785" s="49"/>
    </row>
    <row r="786" spans="1:10" x14ac:dyDescent="0.35">
      <c r="A786" s="37">
        <v>31167</v>
      </c>
      <c r="B786" s="38">
        <f t="shared" si="44"/>
        <v>13.19</v>
      </c>
      <c r="C786" s="38">
        <v>13.19</v>
      </c>
      <c r="D786" s="38"/>
      <c r="E786" s="42">
        <f t="shared" si="45"/>
        <v>1.0991666666666667E-2</v>
      </c>
      <c r="F786" s="38">
        <f t="shared" si="46"/>
        <v>2229.7300279411375</v>
      </c>
      <c r="J786" s="49"/>
    </row>
    <row r="787" spans="1:10" x14ac:dyDescent="0.35">
      <c r="A787" s="37">
        <v>31198</v>
      </c>
      <c r="B787" s="38">
        <f t="shared" si="44"/>
        <v>13.72</v>
      </c>
      <c r="C787" s="38">
        <v>13.72</v>
      </c>
      <c r="D787" s="38"/>
      <c r="E787" s="42">
        <f t="shared" si="45"/>
        <v>-1.7276612497244725E-2</v>
      </c>
      <c r="F787" s="38">
        <f t="shared" si="46"/>
        <v>2191.2078462749278</v>
      </c>
      <c r="J787" s="49"/>
    </row>
    <row r="788" spans="1:10" x14ac:dyDescent="0.35">
      <c r="A788" s="37">
        <v>31228</v>
      </c>
      <c r="B788" s="38">
        <f t="shared" si="44"/>
        <v>13.38</v>
      </c>
      <c r="C788" s="38">
        <v>13.38</v>
      </c>
      <c r="D788" s="38"/>
      <c r="E788" s="42">
        <f t="shared" si="45"/>
        <v>2.9809853267773894E-2</v>
      </c>
      <c r="F788" s="38">
        <f t="shared" si="46"/>
        <v>2256.5274306515785</v>
      </c>
      <c r="J788" s="49"/>
    </row>
    <row r="789" spans="1:10" x14ac:dyDescent="0.35">
      <c r="A789" s="37">
        <v>31259</v>
      </c>
      <c r="B789" s="38">
        <f t="shared" si="44"/>
        <v>13.02</v>
      </c>
      <c r="C789" s="38">
        <v>13.02</v>
      </c>
      <c r="D789" s="38"/>
      <c r="E789" s="42">
        <f t="shared" si="45"/>
        <v>3.0884806622816459E-2</v>
      </c>
      <c r="F789" s="38">
        <f t="shared" si="46"/>
        <v>2326.2198439863332</v>
      </c>
      <c r="J789" s="49"/>
    </row>
    <row r="790" spans="1:10" x14ac:dyDescent="0.35">
      <c r="A790" s="37">
        <v>31290</v>
      </c>
      <c r="B790" s="38">
        <f t="shared" si="44"/>
        <v>13.07</v>
      </c>
      <c r="C790" s="38">
        <v>13.07</v>
      </c>
      <c r="D790" s="38"/>
      <c r="E790" s="42">
        <f t="shared" si="45"/>
        <v>8.1144547472095947E-3</v>
      </c>
      <c r="F790" s="38">
        <f t="shared" si="46"/>
        <v>2345.0958496424214</v>
      </c>
      <c r="J790" s="49"/>
    </row>
    <row r="791" spans="1:10" x14ac:dyDescent="0.35">
      <c r="A791" s="37">
        <v>31320</v>
      </c>
      <c r="B791" s="38">
        <f t="shared" si="44"/>
        <v>13.38</v>
      </c>
      <c r="C791" s="38">
        <v>13.38</v>
      </c>
      <c r="D791" s="38"/>
      <c r="E791" s="42">
        <f t="shared" si="45"/>
        <v>-5.8633956264995887E-3</v>
      </c>
      <c r="F791" s="38">
        <f t="shared" si="46"/>
        <v>2331.3456248939056</v>
      </c>
      <c r="J791" s="49"/>
    </row>
    <row r="792" spans="1:10" x14ac:dyDescent="0.35">
      <c r="A792" s="37">
        <v>31351</v>
      </c>
      <c r="B792" s="38">
        <f t="shared" si="44"/>
        <v>13.52</v>
      </c>
      <c r="C792" s="38">
        <v>13.52</v>
      </c>
      <c r="D792" s="38"/>
      <c r="E792" s="42">
        <f t="shared" si="45"/>
        <v>3.6245036700404201E-3</v>
      </c>
      <c r="F792" s="38">
        <f t="shared" si="46"/>
        <v>2339.7955956674664</v>
      </c>
      <c r="J792" s="49"/>
    </row>
    <row r="793" spans="1:10" x14ac:dyDescent="0.35">
      <c r="A793" s="37">
        <v>31381</v>
      </c>
      <c r="B793" s="38">
        <f t="shared" si="44"/>
        <v>13.15</v>
      </c>
      <c r="C793" s="38">
        <v>13.15</v>
      </c>
      <c r="D793" s="38"/>
      <c r="E793" s="42">
        <f t="shared" si="45"/>
        <v>3.1446017260145308E-2</v>
      </c>
      <c r="F793" s="38">
        <f t="shared" si="46"/>
        <v>2413.3728483540376</v>
      </c>
      <c r="J793" s="49"/>
    </row>
    <row r="794" spans="1:10" x14ac:dyDescent="0.35">
      <c r="A794" s="37">
        <v>31412</v>
      </c>
      <c r="B794" s="38">
        <f t="shared" si="44"/>
        <v>12.59</v>
      </c>
      <c r="C794" s="38">
        <v>12.59</v>
      </c>
      <c r="D794" s="38"/>
      <c r="E794" s="42">
        <f t="shared" si="45"/>
        <v>4.2184768517305724E-2</v>
      </c>
      <c r="F794" s="38">
        <f t="shared" si="46"/>
        <v>2515.1804233078037</v>
      </c>
      <c r="J794" s="49"/>
    </row>
    <row r="795" spans="1:10" x14ac:dyDescent="0.35">
      <c r="A795" s="37">
        <v>31443</v>
      </c>
      <c r="B795" s="38">
        <f t="shared" si="44"/>
        <v>12.17</v>
      </c>
      <c r="C795" s="38">
        <v>12.17</v>
      </c>
      <c r="D795" s="38"/>
      <c r="E795" s="42">
        <f t="shared" si="45"/>
        <v>3.4308400459352892E-2</v>
      </c>
      <c r="F795" s="38">
        <f t="shared" si="46"/>
        <v>2601.4722404981721</v>
      </c>
      <c r="J795" s="49"/>
    </row>
    <row r="796" spans="1:10" x14ac:dyDescent="0.35">
      <c r="A796" s="37">
        <v>31471</v>
      </c>
      <c r="B796" s="38">
        <f t="shared" si="44"/>
        <v>11.83</v>
      </c>
      <c r="C796" s="38">
        <v>11.83</v>
      </c>
      <c r="D796" s="38"/>
      <c r="E796" s="42">
        <f t="shared" si="45"/>
        <v>2.9688160324007958E-2</v>
      </c>
      <c r="F796" s="38">
        <f t="shared" si="46"/>
        <v>2678.705165452538</v>
      </c>
      <c r="J796" s="49"/>
    </row>
    <row r="797" spans="1:10" x14ac:dyDescent="0.35">
      <c r="A797" s="37">
        <v>31502</v>
      </c>
      <c r="B797" s="38">
        <f t="shared" si="44"/>
        <v>11.03</v>
      </c>
      <c r="C797" s="38">
        <v>11.03</v>
      </c>
      <c r="D797" s="38"/>
      <c r="E797" s="42">
        <f t="shared" si="45"/>
        <v>5.737765918891749E-2</v>
      </c>
      <c r="F797" s="38">
        <f t="shared" si="46"/>
        <v>2832.4029975034664</v>
      </c>
      <c r="J797" s="49"/>
    </row>
    <row r="798" spans="1:10" x14ac:dyDescent="0.35">
      <c r="A798" s="37">
        <v>31532</v>
      </c>
      <c r="B798" s="38">
        <f t="shared" si="44"/>
        <v>9.9600000000000009</v>
      </c>
      <c r="C798" s="38">
        <v>9.9600000000000009</v>
      </c>
      <c r="D798" s="38"/>
      <c r="E798" s="42">
        <f t="shared" si="45"/>
        <v>7.5647152608255344E-2</v>
      </c>
      <c r="F798" s="38">
        <f t="shared" si="46"/>
        <v>3046.6662193036909</v>
      </c>
      <c r="J798" s="49"/>
    </row>
    <row r="799" spans="1:10" x14ac:dyDescent="0.35">
      <c r="A799" s="37">
        <v>31563</v>
      </c>
      <c r="B799" s="38">
        <f t="shared" si="44"/>
        <v>9.98</v>
      </c>
      <c r="C799" s="38">
        <v>9.98</v>
      </c>
      <c r="D799" s="38"/>
      <c r="E799" s="42">
        <f t="shared" si="45"/>
        <v>7.0588880860149843E-3</v>
      </c>
      <c r="F799" s="38">
        <f t="shared" si="46"/>
        <v>3068.172295181198</v>
      </c>
      <c r="J799" s="49"/>
    </row>
    <row r="800" spans="1:10" x14ac:dyDescent="0.35">
      <c r="A800" s="37">
        <v>31593</v>
      </c>
      <c r="B800" s="38">
        <f t="shared" si="44"/>
        <v>9.85</v>
      </c>
      <c r="C800" s="38">
        <v>9.85</v>
      </c>
      <c r="D800" s="38"/>
      <c r="E800" s="42">
        <f t="shared" si="45"/>
        <v>1.6428272713057274E-2</v>
      </c>
      <c r="F800" s="38">
        <f t="shared" si="46"/>
        <v>3118.5770663770818</v>
      </c>
      <c r="J800" s="49"/>
    </row>
    <row r="801" spans="1:10" x14ac:dyDescent="0.35">
      <c r="A801" s="37">
        <v>31624</v>
      </c>
      <c r="B801" s="38">
        <f t="shared" si="44"/>
        <v>9.67</v>
      </c>
      <c r="C801" s="38">
        <v>9.67</v>
      </c>
      <c r="D801" s="38"/>
      <c r="E801" s="42">
        <f t="shared" si="45"/>
        <v>1.9525714985620682E-2</v>
      </c>
      <c r="F801" s="38">
        <f t="shared" si="46"/>
        <v>3179.4695133358541</v>
      </c>
      <c r="J801" s="49"/>
    </row>
    <row r="802" spans="1:10" x14ac:dyDescent="0.35">
      <c r="A802" s="37">
        <v>31655</v>
      </c>
      <c r="B802" s="38">
        <f t="shared" si="44"/>
        <v>9.76</v>
      </c>
      <c r="C802" s="38">
        <v>9.76</v>
      </c>
      <c r="D802" s="38"/>
      <c r="E802" s="42">
        <f t="shared" si="45"/>
        <v>2.4211860603394197E-3</v>
      </c>
      <c r="F802" s="38">
        <f t="shared" si="46"/>
        <v>3187.167600600817</v>
      </c>
      <c r="J802" s="49"/>
    </row>
    <row r="803" spans="1:10" x14ac:dyDescent="0.35">
      <c r="A803" s="37">
        <v>31685</v>
      </c>
      <c r="B803" s="38">
        <f t="shared" si="44"/>
        <v>9.51</v>
      </c>
      <c r="C803" s="38">
        <v>9.51</v>
      </c>
      <c r="D803" s="38"/>
      <c r="E803" s="42">
        <f t="shared" si="45"/>
        <v>2.3959161724866902E-2</v>
      </c>
      <c r="F803" s="38">
        <f t="shared" si="46"/>
        <v>3263.529464587868</v>
      </c>
      <c r="J803" s="49"/>
    </row>
    <row r="804" spans="1:10" x14ac:dyDescent="0.35">
      <c r="A804" s="37">
        <v>31716</v>
      </c>
      <c r="B804" s="38">
        <f t="shared" si="44"/>
        <v>9.4499999999999993</v>
      </c>
      <c r="C804" s="38">
        <v>9.4499999999999993</v>
      </c>
      <c r="D804" s="38"/>
      <c r="E804" s="42">
        <f t="shared" si="45"/>
        <v>1.1732918912938079E-2</v>
      </c>
      <c r="F804" s="38">
        <f t="shared" si="46"/>
        <v>3301.8201911658616</v>
      </c>
      <c r="J804" s="49"/>
    </row>
    <row r="805" spans="1:10" x14ac:dyDescent="0.35">
      <c r="A805" s="37">
        <v>31746</v>
      </c>
      <c r="B805" s="38">
        <f t="shared" si="44"/>
        <v>9.7200000000000006</v>
      </c>
      <c r="C805" s="38">
        <v>9.7200000000000006</v>
      </c>
      <c r="D805" s="38"/>
      <c r="E805" s="42">
        <f t="shared" si="45"/>
        <v>-9.0651206456822883E-3</v>
      </c>
      <c r="F805" s="38">
        <f t="shared" si="46"/>
        <v>3271.8887927825931</v>
      </c>
      <c r="J805" s="49"/>
    </row>
    <row r="806" spans="1:10" x14ac:dyDescent="0.35">
      <c r="A806" s="37">
        <v>31777</v>
      </c>
      <c r="B806" s="51">
        <f t="shared" si="44"/>
        <v>10.58</v>
      </c>
      <c r="C806" s="38">
        <v>10.58</v>
      </c>
      <c r="D806" s="38"/>
      <c r="E806" s="42">
        <f t="shared" si="45"/>
        <v>-4.3943822325443353E-2</v>
      </c>
      <c r="F806" s="38">
        <f t="shared" si="46"/>
        <v>3128.1094930039453</v>
      </c>
      <c r="J806" s="49"/>
    </row>
    <row r="807" spans="1:10" x14ac:dyDescent="0.35">
      <c r="A807" s="37">
        <v>31808</v>
      </c>
      <c r="B807" s="38">
        <f t="shared" ref="B807:B870" si="47">D807</f>
        <v>11.8</v>
      </c>
      <c r="C807" s="38">
        <v>11.68</v>
      </c>
      <c r="D807" s="38">
        <v>11.8</v>
      </c>
      <c r="E807" s="42">
        <f t="shared" si="45"/>
        <v>-6.1406029649745536E-2</v>
      </c>
      <c r="F807" s="38">
        <f t="shared" si="46"/>
        <v>2936.0247087288944</v>
      </c>
      <c r="J807" s="49"/>
    </row>
    <row r="808" spans="1:10" x14ac:dyDescent="0.35">
      <c r="A808" s="37">
        <v>31836</v>
      </c>
      <c r="B808" s="38">
        <f t="shared" si="47"/>
        <v>11.4</v>
      </c>
      <c r="C808" s="38">
        <v>11.47</v>
      </c>
      <c r="D808" s="38">
        <v>11.4</v>
      </c>
      <c r="E808" s="42">
        <f t="shared" si="45"/>
        <v>3.3234998552993583E-2</v>
      </c>
      <c r="F808" s="38">
        <f t="shared" si="46"/>
        <v>3033.6034856750525</v>
      </c>
      <c r="J808" s="49"/>
    </row>
    <row r="809" spans="1:10" x14ac:dyDescent="0.35">
      <c r="A809" s="37">
        <v>31867</v>
      </c>
      <c r="B809" s="38">
        <f t="shared" si="47"/>
        <v>11.05</v>
      </c>
      <c r="C809" s="38">
        <v>11.23</v>
      </c>
      <c r="D809" s="38">
        <v>11.05</v>
      </c>
      <c r="E809" s="42">
        <f t="shared" si="45"/>
        <v>3.0272586380781723E-2</v>
      </c>
      <c r="F809" s="38">
        <f t="shared" si="46"/>
        <v>3125.4385092401913</v>
      </c>
      <c r="J809" s="49"/>
    </row>
    <row r="810" spans="1:10" x14ac:dyDescent="0.35">
      <c r="A810" s="37">
        <v>31897</v>
      </c>
      <c r="B810" s="38">
        <f t="shared" si="47"/>
        <v>11.4</v>
      </c>
      <c r="C810" s="38">
        <v>11.16</v>
      </c>
      <c r="D810" s="38">
        <v>11.4</v>
      </c>
      <c r="E810" s="42">
        <f t="shared" si="45"/>
        <v>-1.1268123733869357E-2</v>
      </c>
      <c r="F810" s="38">
        <f t="shared" si="46"/>
        <v>3090.2206813954726</v>
      </c>
      <c r="J810" s="49"/>
    </row>
    <row r="811" spans="1:10" x14ac:dyDescent="0.35">
      <c r="A811" s="37">
        <v>31928</v>
      </c>
      <c r="B811" s="38">
        <f t="shared" si="47"/>
        <v>11.93</v>
      </c>
      <c r="C811" s="38">
        <v>11.78</v>
      </c>
      <c r="D811" s="38">
        <v>11.93</v>
      </c>
      <c r="E811" s="42">
        <f t="shared" si="45"/>
        <v>-2.084654144721982E-2</v>
      </c>
      <c r="F811" s="38">
        <f t="shared" si="46"/>
        <v>3025.8002678797061</v>
      </c>
      <c r="J811" s="49"/>
    </row>
    <row r="812" spans="1:10" x14ac:dyDescent="0.35">
      <c r="A812" s="37">
        <v>31958</v>
      </c>
      <c r="B812" s="38">
        <f t="shared" si="47"/>
        <v>11.55</v>
      </c>
      <c r="C812" s="38">
        <v>11.78</v>
      </c>
      <c r="D812" s="38">
        <v>11.55</v>
      </c>
      <c r="E812" s="42">
        <f t="shared" si="45"/>
        <v>3.2037597141710991E-2</v>
      </c>
      <c r="F812" s="38">
        <f t="shared" si="46"/>
        <v>3122.7396378933176</v>
      </c>
      <c r="J812" s="49"/>
    </row>
    <row r="813" spans="1:10" x14ac:dyDescent="0.35">
      <c r="A813" s="37">
        <v>31989</v>
      </c>
      <c r="B813" s="38">
        <f t="shared" si="47"/>
        <v>11.98</v>
      </c>
      <c r="C813" s="38">
        <v>11.77</v>
      </c>
      <c r="D813" s="38">
        <v>11.98</v>
      </c>
      <c r="E813" s="42">
        <f t="shared" si="45"/>
        <v>-1.494611721633265E-2</v>
      </c>
      <c r="F813" s="38">
        <f t="shared" si="46"/>
        <v>3076.0668052292758</v>
      </c>
      <c r="J813" s="49"/>
    </row>
    <row r="814" spans="1:10" x14ac:dyDescent="0.35">
      <c r="A814" s="37">
        <v>32020</v>
      </c>
      <c r="B814" s="38">
        <f t="shared" si="47"/>
        <v>12.14</v>
      </c>
      <c r="C814" s="38">
        <v>11.97</v>
      </c>
      <c r="D814" s="38">
        <v>12.14</v>
      </c>
      <c r="E814" s="42">
        <f t="shared" si="45"/>
        <v>8.9934104219234826E-4</v>
      </c>
      <c r="F814" s="38">
        <f t="shared" si="46"/>
        <v>3078.8332383557436</v>
      </c>
      <c r="J814" s="49"/>
    </row>
    <row r="815" spans="1:10" x14ac:dyDescent="0.35">
      <c r="A815" s="37">
        <v>32050</v>
      </c>
      <c r="B815" s="38">
        <f t="shared" si="47"/>
        <v>12.02</v>
      </c>
      <c r="C815" s="38">
        <v>12.02</v>
      </c>
      <c r="D815" s="38">
        <v>12.02</v>
      </c>
      <c r="E815" s="42">
        <f t="shared" si="45"/>
        <v>1.6962666247572929E-2</v>
      </c>
      <c r="F815" s="38">
        <f t="shared" si="46"/>
        <v>3131.0584590099065</v>
      </c>
      <c r="J815" s="49"/>
    </row>
    <row r="816" spans="1:10" x14ac:dyDescent="0.35">
      <c r="A816" s="37">
        <v>32081</v>
      </c>
      <c r="B816" s="38">
        <f t="shared" si="47"/>
        <v>11.62</v>
      </c>
      <c r="C816" s="38">
        <v>12</v>
      </c>
      <c r="D816" s="38">
        <v>11.62</v>
      </c>
      <c r="E816" s="42">
        <f t="shared" si="45"/>
        <v>3.3209360750420795E-2</v>
      </c>
      <c r="F816" s="38">
        <f t="shared" si="46"/>
        <v>3235.0389089058226</v>
      </c>
      <c r="J816" s="49"/>
    </row>
    <row r="817" spans="1:10" x14ac:dyDescent="0.35">
      <c r="A817" s="37">
        <v>32111</v>
      </c>
      <c r="B817" s="38">
        <f t="shared" si="47"/>
        <v>11.86</v>
      </c>
      <c r="C817" s="38">
        <v>11.62</v>
      </c>
      <c r="D817" s="38">
        <v>11.86</v>
      </c>
      <c r="E817" s="42">
        <f t="shared" si="45"/>
        <v>-4.0974468425102779E-3</v>
      </c>
      <c r="F817" s="38">
        <f t="shared" si="46"/>
        <v>3221.7835089431287</v>
      </c>
      <c r="J817" s="49"/>
    </row>
    <row r="818" spans="1:10" x14ac:dyDescent="0.35">
      <c r="A818" s="37">
        <v>32142</v>
      </c>
      <c r="B818" s="38">
        <f t="shared" si="47"/>
        <v>11.67</v>
      </c>
      <c r="C818" s="38">
        <v>11.74</v>
      </c>
      <c r="D818" s="38">
        <v>11.67</v>
      </c>
      <c r="E818" s="42">
        <f t="shared" si="45"/>
        <v>2.0877492820369083E-2</v>
      </c>
      <c r="F818" s="38">
        <f t="shared" si="46"/>
        <v>3289.0462710198722</v>
      </c>
      <c r="J818" s="49"/>
    </row>
    <row r="819" spans="1:10" x14ac:dyDescent="0.35">
      <c r="A819" s="37">
        <v>32173</v>
      </c>
      <c r="B819" s="38">
        <f t="shared" si="47"/>
        <v>11.53</v>
      </c>
      <c r="C819" s="38">
        <v>11.66</v>
      </c>
      <c r="D819" s="38">
        <v>11.53</v>
      </c>
      <c r="E819" s="42">
        <f t="shared" si="45"/>
        <v>1.7872242555856413E-2</v>
      </c>
      <c r="F819" s="38">
        <f t="shared" si="46"/>
        <v>3347.8289037529744</v>
      </c>
      <c r="J819" s="49"/>
    </row>
    <row r="820" spans="1:10" x14ac:dyDescent="0.35">
      <c r="A820" s="37">
        <v>32202</v>
      </c>
      <c r="B820" s="38">
        <f t="shared" si="47"/>
        <v>11.18</v>
      </c>
      <c r="C820" s="38">
        <v>11.29</v>
      </c>
      <c r="D820" s="38">
        <v>11.18</v>
      </c>
      <c r="E820" s="42">
        <f t="shared" si="45"/>
        <v>3.0270170338263628E-2</v>
      </c>
      <c r="F820" s="38">
        <f t="shared" si="46"/>
        <v>3449.1682549329398</v>
      </c>
      <c r="J820" s="49"/>
    </row>
    <row r="821" spans="1:10" x14ac:dyDescent="0.35">
      <c r="A821" s="37">
        <v>32233</v>
      </c>
      <c r="B821" s="38">
        <f t="shared" si="47"/>
        <v>11.29</v>
      </c>
      <c r="C821" s="38">
        <v>11.33</v>
      </c>
      <c r="D821" s="38">
        <v>11.29</v>
      </c>
      <c r="E821" s="42">
        <f t="shared" si="45"/>
        <v>2.8521778357306887E-3</v>
      </c>
      <c r="F821" s="38">
        <f t="shared" si="46"/>
        <v>3459.0058961813652</v>
      </c>
      <c r="J821" s="49"/>
    </row>
    <row r="822" spans="1:10" x14ac:dyDescent="0.35">
      <c r="A822" s="37">
        <v>32263</v>
      </c>
      <c r="B822" s="38">
        <f t="shared" si="47"/>
        <v>11.6</v>
      </c>
      <c r="C822" s="38">
        <v>11.35</v>
      </c>
      <c r="D822" s="38">
        <v>11.6</v>
      </c>
      <c r="E822" s="42">
        <f t="shared" si="45"/>
        <v>-8.5806359293543379E-3</v>
      </c>
      <c r="F822" s="38">
        <f t="shared" si="46"/>
        <v>3429.325425908743</v>
      </c>
      <c r="J822" s="49"/>
    </row>
    <row r="823" spans="1:10" x14ac:dyDescent="0.35">
      <c r="A823" s="37">
        <v>32294</v>
      </c>
      <c r="B823" s="38">
        <f t="shared" si="47"/>
        <v>11.47</v>
      </c>
      <c r="C823" s="38">
        <v>11.53</v>
      </c>
      <c r="D823" s="38">
        <v>11.47</v>
      </c>
      <c r="E823" s="42">
        <f t="shared" si="45"/>
        <v>1.7250497159698463E-2</v>
      </c>
      <c r="F823" s="38">
        <f t="shared" si="46"/>
        <v>3488.4829944280636</v>
      </c>
      <c r="J823" s="49"/>
    </row>
    <row r="824" spans="1:10" x14ac:dyDescent="0.35">
      <c r="A824" s="37">
        <v>32324</v>
      </c>
      <c r="B824" s="38">
        <f t="shared" si="47"/>
        <v>11.27</v>
      </c>
      <c r="C824" s="38">
        <v>11.29</v>
      </c>
      <c r="D824" s="38">
        <v>11.27</v>
      </c>
      <c r="E824" s="42">
        <f t="shared" si="45"/>
        <v>2.132158545114371E-2</v>
      </c>
      <c r="F824" s="38">
        <f t="shared" si="46"/>
        <v>3562.8629826886231</v>
      </c>
      <c r="J824" s="49"/>
    </row>
    <row r="825" spans="1:10" x14ac:dyDescent="0.35">
      <c r="A825" s="37">
        <v>32355</v>
      </c>
      <c r="B825" s="38">
        <f t="shared" si="47"/>
        <v>11.5</v>
      </c>
      <c r="C825" s="38">
        <v>11.36</v>
      </c>
      <c r="D825" s="38">
        <v>11.5</v>
      </c>
      <c r="E825" s="42">
        <f t="shared" si="45"/>
        <v>-4.009468934506287E-3</v>
      </c>
      <c r="F825" s="38">
        <f t="shared" si="46"/>
        <v>3548.5777942416307</v>
      </c>
      <c r="J825" s="49"/>
    </row>
    <row r="826" spans="1:10" x14ac:dyDescent="0.35">
      <c r="A826" s="37">
        <v>32386</v>
      </c>
      <c r="B826" s="38">
        <f t="shared" si="47"/>
        <v>11.51</v>
      </c>
      <c r="C826" s="38">
        <v>11.56</v>
      </c>
      <c r="D826" s="38">
        <v>11.51</v>
      </c>
      <c r="E826" s="42">
        <f t="shared" si="45"/>
        <v>9.0009128027119245E-3</v>
      </c>
      <c r="F826" s="38">
        <f t="shared" si="46"/>
        <v>3580.5182335412396</v>
      </c>
      <c r="J826" s="49"/>
    </row>
    <row r="827" spans="1:10" x14ac:dyDescent="0.35">
      <c r="A827" s="37">
        <v>32416</v>
      </c>
      <c r="B827" s="38">
        <f t="shared" si="47"/>
        <v>11.56</v>
      </c>
      <c r="C827" s="38">
        <v>11.47</v>
      </c>
      <c r="D827" s="38">
        <v>11.56</v>
      </c>
      <c r="E827" s="42">
        <f t="shared" si="45"/>
        <v>6.6854913915181963E-3</v>
      </c>
      <c r="F827" s="38">
        <f t="shared" si="46"/>
        <v>3604.4557573687534</v>
      </c>
      <c r="J827" s="49"/>
    </row>
    <row r="828" spans="1:10" x14ac:dyDescent="0.35">
      <c r="A828" s="37">
        <v>32447</v>
      </c>
      <c r="B828" s="38">
        <f t="shared" si="47"/>
        <v>11.12</v>
      </c>
      <c r="C828" s="38">
        <v>11.36</v>
      </c>
      <c r="D828" s="38">
        <v>11.12</v>
      </c>
      <c r="E828" s="42">
        <f t="shared" si="45"/>
        <v>3.5672332087424104E-2</v>
      </c>
      <c r="F828" s="38">
        <f t="shared" si="46"/>
        <v>3733.0351001400395</v>
      </c>
      <c r="J828" s="49"/>
    </row>
    <row r="829" spans="1:10" x14ac:dyDescent="0.35">
      <c r="A829" s="37">
        <v>32477</v>
      </c>
      <c r="B829" s="38">
        <f t="shared" si="47"/>
        <v>11.1</v>
      </c>
      <c r="C829" s="38">
        <v>11.05</v>
      </c>
      <c r="D829" s="38">
        <v>11.1</v>
      </c>
      <c r="E829" s="42">
        <f t="shared" si="45"/>
        <v>1.0451231442154228E-2</v>
      </c>
      <c r="F829" s="38">
        <f t="shared" si="46"/>
        <v>3772.049913953289</v>
      </c>
      <c r="J829" s="49"/>
    </row>
    <row r="830" spans="1:10" x14ac:dyDescent="0.35">
      <c r="A830" s="37">
        <v>32508</v>
      </c>
      <c r="B830" s="38">
        <f t="shared" si="47"/>
        <v>10.78</v>
      </c>
      <c r="C830" s="38">
        <v>10.93</v>
      </c>
      <c r="D830" s="38">
        <v>10.78</v>
      </c>
      <c r="E830" s="42">
        <f t="shared" si="45"/>
        <v>2.8455041608798769E-2</v>
      </c>
      <c r="F830" s="38">
        <f t="shared" si="46"/>
        <v>3879.3837512052955</v>
      </c>
      <c r="J830" s="49"/>
    </row>
    <row r="831" spans="1:10" x14ac:dyDescent="0.35">
      <c r="A831" s="37">
        <v>32539</v>
      </c>
      <c r="B831" s="38">
        <f t="shared" si="47"/>
        <v>10.37</v>
      </c>
      <c r="C831" s="38">
        <v>10.48</v>
      </c>
      <c r="D831" s="38">
        <v>10.37</v>
      </c>
      <c r="E831" s="42">
        <f t="shared" si="45"/>
        <v>3.4013117864885464E-2</v>
      </c>
      <c r="F831" s="38">
        <f t="shared" si="46"/>
        <v>4011.3336879781627</v>
      </c>
      <c r="J831" s="49"/>
    </row>
    <row r="832" spans="1:10" x14ac:dyDescent="0.35">
      <c r="A832" s="37">
        <v>32567</v>
      </c>
      <c r="B832" s="38">
        <f t="shared" si="47"/>
        <v>10.82</v>
      </c>
      <c r="C832" s="38">
        <v>10.52</v>
      </c>
      <c r="D832" s="38">
        <v>10.82</v>
      </c>
      <c r="E832" s="42">
        <f t="shared" si="45"/>
        <v>-1.8320734227835971E-2</v>
      </c>
      <c r="F832" s="38">
        <f t="shared" si="46"/>
        <v>3937.8431095815495</v>
      </c>
      <c r="J832" s="49"/>
    </row>
    <row r="833" spans="1:10" x14ac:dyDescent="0.35">
      <c r="A833" s="37">
        <v>32598</v>
      </c>
      <c r="B833" s="38">
        <f t="shared" si="47"/>
        <v>10.99</v>
      </c>
      <c r="C833" s="38">
        <v>10.92</v>
      </c>
      <c r="D833" s="38">
        <v>10.99</v>
      </c>
      <c r="E833" s="42">
        <f t="shared" si="45"/>
        <v>-1.0978510135899507E-3</v>
      </c>
      <c r="F833" s="38">
        <f t="shared" si="46"/>
        <v>3933.5199445323374</v>
      </c>
      <c r="J833" s="49"/>
    </row>
    <row r="834" spans="1:10" x14ac:dyDescent="0.35">
      <c r="A834" s="37">
        <v>32628</v>
      </c>
      <c r="B834" s="38">
        <f t="shared" si="47"/>
        <v>11.14</v>
      </c>
      <c r="C834" s="38">
        <v>11.04</v>
      </c>
      <c r="D834" s="38">
        <v>11.14</v>
      </c>
      <c r="E834" s="42">
        <f t="shared" si="45"/>
        <v>2.8869720713471311E-4</v>
      </c>
      <c r="F834" s="38">
        <f t="shared" si="46"/>
        <v>3934.6555407545329</v>
      </c>
      <c r="J834" s="49"/>
    </row>
    <row r="835" spans="1:10" x14ac:dyDescent="0.35">
      <c r="A835" s="37">
        <v>32659</v>
      </c>
      <c r="B835" s="38">
        <f t="shared" si="47"/>
        <v>10.95</v>
      </c>
      <c r="C835" s="38">
        <v>11.05</v>
      </c>
      <c r="D835" s="38">
        <v>10.95</v>
      </c>
      <c r="E835" s="42">
        <f t="shared" ref="E835:E898" si="48">B834/1200+((B834/B835)*(1-(1+B835/200)^(-2*(10-(1/12))))+(1+B835/200)^(-2*(10-(1/12)))-1)</f>
        <v>2.060646216844433E-2</v>
      </c>
      <c r="F835" s="38">
        <f t="shared" ref="F835:F898" si="49">F834*(1+E835)</f>
        <v>4015.734871300951</v>
      </c>
      <c r="J835" s="49"/>
    </row>
    <row r="836" spans="1:10" x14ac:dyDescent="0.35">
      <c r="A836" s="37">
        <v>32689</v>
      </c>
      <c r="B836" s="38">
        <f t="shared" si="47"/>
        <v>11.29</v>
      </c>
      <c r="C836" s="38">
        <v>11.12</v>
      </c>
      <c r="D836" s="38">
        <v>11.29</v>
      </c>
      <c r="E836" s="42">
        <f t="shared" si="48"/>
        <v>-1.0856147295620617E-2</v>
      </c>
      <c r="F836" s="38">
        <f t="shared" si="49"/>
        <v>3972.1394620379479</v>
      </c>
      <c r="J836" s="49"/>
    </row>
    <row r="837" spans="1:10" x14ac:dyDescent="0.35">
      <c r="A837" s="37">
        <v>32720</v>
      </c>
      <c r="B837" s="38">
        <f t="shared" si="47"/>
        <v>11.18</v>
      </c>
      <c r="C837" s="38">
        <v>11.2</v>
      </c>
      <c r="D837" s="38">
        <v>11.18</v>
      </c>
      <c r="E837" s="42">
        <f t="shared" si="48"/>
        <v>1.59020535348827E-2</v>
      </c>
      <c r="F837" s="38">
        <f t="shared" si="49"/>
        <v>4035.3046364112952</v>
      </c>
      <c r="J837" s="49"/>
    </row>
    <row r="838" spans="1:10" x14ac:dyDescent="0.35">
      <c r="A838" s="37">
        <v>32751</v>
      </c>
      <c r="B838" s="38">
        <f t="shared" si="47"/>
        <v>10.99</v>
      </c>
      <c r="C838" s="38">
        <v>11.01</v>
      </c>
      <c r="D838" s="38">
        <v>10.99</v>
      </c>
      <c r="E838" s="42">
        <f t="shared" si="48"/>
        <v>2.0621127603423856E-2</v>
      </c>
      <c r="F838" s="38">
        <f t="shared" si="49"/>
        <v>4118.5171682374203</v>
      </c>
      <c r="J838" s="49"/>
    </row>
    <row r="839" spans="1:10" x14ac:dyDescent="0.35">
      <c r="A839" s="37">
        <v>32781</v>
      </c>
      <c r="B839" s="38">
        <f t="shared" si="47"/>
        <v>11.01</v>
      </c>
      <c r="C839" s="38">
        <v>10.98</v>
      </c>
      <c r="D839" s="38">
        <v>11.01</v>
      </c>
      <c r="E839" s="42">
        <f t="shared" si="48"/>
        <v>7.9693707474203894E-3</v>
      </c>
      <c r="F839" s="38">
        <f t="shared" si="49"/>
        <v>4151.3391584807205</v>
      </c>
      <c r="J839" s="49"/>
    </row>
    <row r="840" spans="1:10" x14ac:dyDescent="0.35">
      <c r="A840" s="37">
        <v>32812</v>
      </c>
      <c r="B840" s="38">
        <f t="shared" si="47"/>
        <v>11.48</v>
      </c>
      <c r="C840" s="38">
        <v>11.17</v>
      </c>
      <c r="D840" s="38">
        <v>11.48</v>
      </c>
      <c r="E840" s="42">
        <f t="shared" si="48"/>
        <v>-1.8232278842134231E-2</v>
      </c>
      <c r="F840" s="38">
        <f t="shared" si="49"/>
        <v>4075.6507853750295</v>
      </c>
      <c r="J840" s="49"/>
    </row>
    <row r="841" spans="1:10" x14ac:dyDescent="0.35">
      <c r="A841" s="37">
        <v>32842</v>
      </c>
      <c r="B841" s="38">
        <f t="shared" si="47"/>
        <v>12.65</v>
      </c>
      <c r="C841" s="38">
        <v>12.12</v>
      </c>
      <c r="D841" s="38">
        <v>12.65</v>
      </c>
      <c r="E841" s="42">
        <f t="shared" si="48"/>
        <v>-5.5518645381351928E-2</v>
      </c>
      <c r="F841" s="38">
        <f t="shared" si="49"/>
        <v>3849.3761747235649</v>
      </c>
      <c r="J841" s="49"/>
    </row>
    <row r="842" spans="1:10" x14ac:dyDescent="0.35">
      <c r="A842" s="37">
        <v>32873</v>
      </c>
      <c r="B842" s="38">
        <f t="shared" si="47"/>
        <v>12.78</v>
      </c>
      <c r="C842" s="38">
        <v>12.55</v>
      </c>
      <c r="D842" s="38">
        <v>12.78</v>
      </c>
      <c r="E842" s="42">
        <f t="shared" si="48"/>
        <v>3.3472147924421495E-3</v>
      </c>
      <c r="F842" s="38">
        <f t="shared" si="49"/>
        <v>3862.2608635972738</v>
      </c>
      <c r="J842" s="49"/>
    </row>
    <row r="843" spans="1:10" x14ac:dyDescent="0.35">
      <c r="A843" s="37">
        <v>32904</v>
      </c>
      <c r="B843" s="38">
        <f t="shared" si="47"/>
        <v>13.1</v>
      </c>
      <c r="C843" s="38">
        <v>12.87</v>
      </c>
      <c r="D843" s="38">
        <v>13.1</v>
      </c>
      <c r="E843" s="42">
        <f t="shared" si="48"/>
        <v>-6.8368037562413428E-3</v>
      </c>
      <c r="F843" s="38">
        <f t="shared" si="49"/>
        <v>3835.8553440174483</v>
      </c>
      <c r="J843" s="49"/>
    </row>
    <row r="844" spans="1:10" x14ac:dyDescent="0.35">
      <c r="A844" s="37">
        <v>32932</v>
      </c>
      <c r="B844" s="38">
        <f t="shared" si="47"/>
        <v>13.62</v>
      </c>
      <c r="C844" s="38">
        <v>13.7</v>
      </c>
      <c r="D844" s="38">
        <v>13.62</v>
      </c>
      <c r="E844" s="42">
        <f t="shared" si="48"/>
        <v>-1.692638438522167E-2</v>
      </c>
      <c r="F844" s="38">
        <f t="shared" si="49"/>
        <v>3770.9281820185024</v>
      </c>
      <c r="J844" s="49"/>
    </row>
    <row r="845" spans="1:10" x14ac:dyDescent="0.35">
      <c r="A845" s="37">
        <v>32963</v>
      </c>
      <c r="B845" s="38">
        <f t="shared" si="47"/>
        <v>13.78</v>
      </c>
      <c r="C845" s="38">
        <v>13.75</v>
      </c>
      <c r="D845" s="38">
        <v>13.78</v>
      </c>
      <c r="E845" s="42">
        <f t="shared" si="48"/>
        <v>2.8360469978614689E-3</v>
      </c>
      <c r="F845" s="38">
        <f t="shared" si="49"/>
        <v>3781.6227115682673</v>
      </c>
      <c r="J845" s="49"/>
    </row>
    <row r="846" spans="1:10" x14ac:dyDescent="0.35">
      <c r="A846" s="37">
        <v>32993</v>
      </c>
      <c r="B846" s="38">
        <f t="shared" si="47"/>
        <v>13.71</v>
      </c>
      <c r="C846" s="38">
        <v>13.64</v>
      </c>
      <c r="D846" s="38">
        <v>13.71</v>
      </c>
      <c r="E846" s="42">
        <f t="shared" si="48"/>
        <v>1.521833135015087E-2</v>
      </c>
      <c r="F846" s="38">
        <f t="shared" si="49"/>
        <v>3839.172699034169</v>
      </c>
      <c r="J846" s="49"/>
    </row>
    <row r="847" spans="1:10" x14ac:dyDescent="0.35">
      <c r="A847" s="37">
        <v>33024</v>
      </c>
      <c r="B847" s="38">
        <f t="shared" si="47"/>
        <v>13.24</v>
      </c>
      <c r="C847" s="38">
        <v>13.28</v>
      </c>
      <c r="D847" s="38">
        <v>13.24</v>
      </c>
      <c r="E847" s="42">
        <f t="shared" si="48"/>
        <v>3.6967691141188461E-2</v>
      </c>
      <c r="F847" s="38">
        <f t="shared" si="49"/>
        <v>3981.0980496097472</v>
      </c>
      <c r="J847" s="49"/>
    </row>
    <row r="848" spans="1:10" x14ac:dyDescent="0.35">
      <c r="A848" s="37">
        <v>33054</v>
      </c>
      <c r="B848" s="38">
        <f t="shared" si="47"/>
        <v>12.67</v>
      </c>
      <c r="C848" s="38">
        <v>12.89</v>
      </c>
      <c r="D848" s="38">
        <v>12.67</v>
      </c>
      <c r="E848" s="42">
        <f t="shared" si="48"/>
        <v>4.2716350569114707E-2</v>
      </c>
      <c r="F848" s="38">
        <f t="shared" si="49"/>
        <v>4151.1560295468953</v>
      </c>
      <c r="J848" s="49"/>
    </row>
    <row r="849" spans="1:10" x14ac:dyDescent="0.35">
      <c r="A849" s="37">
        <v>33085</v>
      </c>
      <c r="B849" s="38">
        <f t="shared" si="47"/>
        <v>12.83</v>
      </c>
      <c r="C849" s="38">
        <v>12.82</v>
      </c>
      <c r="D849" s="38">
        <v>12.83</v>
      </c>
      <c r="E849" s="42">
        <f t="shared" si="48"/>
        <v>1.7211591684794768E-3</v>
      </c>
      <c r="F849" s="38">
        <f t="shared" si="49"/>
        <v>4158.3008298069381</v>
      </c>
      <c r="J849" s="49"/>
    </row>
    <row r="850" spans="1:10" x14ac:dyDescent="0.35">
      <c r="A850" s="37">
        <v>33116</v>
      </c>
      <c r="B850" s="38">
        <f t="shared" si="47"/>
        <v>13.42</v>
      </c>
      <c r="C850" s="38">
        <v>13.26</v>
      </c>
      <c r="D850" s="38">
        <v>13.42</v>
      </c>
      <c r="E850" s="42">
        <f t="shared" si="48"/>
        <v>-2.1147113423922823E-2</v>
      </c>
      <c r="F850" s="38">
        <f t="shared" si="49"/>
        <v>4070.3647705082185</v>
      </c>
      <c r="J850" s="49"/>
    </row>
    <row r="851" spans="1:10" x14ac:dyDescent="0.35">
      <c r="A851" s="37">
        <v>33146</v>
      </c>
      <c r="B851" s="38">
        <f t="shared" si="47"/>
        <v>13.45</v>
      </c>
      <c r="C851" s="38">
        <v>13.35</v>
      </c>
      <c r="D851" s="38">
        <v>13.45</v>
      </c>
      <c r="E851" s="42">
        <f t="shared" si="48"/>
        <v>9.5663107369088445E-3</v>
      </c>
      <c r="F851" s="38">
        <f t="shared" si="49"/>
        <v>4109.3031447154672</v>
      </c>
      <c r="J851" s="49"/>
    </row>
    <row r="852" spans="1:10" x14ac:dyDescent="0.35">
      <c r="A852" s="37">
        <v>33177</v>
      </c>
      <c r="B852" s="38">
        <f t="shared" si="47"/>
        <v>13.28</v>
      </c>
      <c r="C852" s="38">
        <v>13.1</v>
      </c>
      <c r="D852" s="38">
        <v>13.28</v>
      </c>
      <c r="E852" s="42">
        <f t="shared" si="48"/>
        <v>2.0432682004526262E-2</v>
      </c>
      <c r="F852" s="38">
        <f t="shared" si="49"/>
        <v>4193.2672291316376</v>
      </c>
      <c r="J852" s="49"/>
    </row>
    <row r="853" spans="1:10" x14ac:dyDescent="0.35">
      <c r="A853" s="37">
        <v>33207</v>
      </c>
      <c r="B853" s="38">
        <f t="shared" si="47"/>
        <v>12.61</v>
      </c>
      <c r="C853" s="38">
        <v>12.85</v>
      </c>
      <c r="D853" s="38">
        <v>12.61</v>
      </c>
      <c r="E853" s="42">
        <f t="shared" si="48"/>
        <v>4.8397121704608526E-2</v>
      </c>
      <c r="F853" s="38">
        <f t="shared" si="49"/>
        <v>4396.2092935598685</v>
      </c>
      <c r="J853" s="49"/>
    </row>
    <row r="854" spans="1:10" x14ac:dyDescent="0.35">
      <c r="A854" s="37">
        <v>33238</v>
      </c>
      <c r="B854" s="38">
        <f t="shared" si="47"/>
        <v>12.2</v>
      </c>
      <c r="C854" s="38">
        <v>12.35</v>
      </c>
      <c r="D854" s="38">
        <v>12.2</v>
      </c>
      <c r="E854" s="42">
        <f t="shared" si="48"/>
        <v>3.3729992469735175E-2</v>
      </c>
      <c r="F854" s="38">
        <f t="shared" si="49"/>
        <v>4544.4933999270224</v>
      </c>
      <c r="J854" s="49"/>
    </row>
    <row r="855" spans="1:10" x14ac:dyDescent="0.35">
      <c r="A855" s="37">
        <v>33269</v>
      </c>
      <c r="B855" s="38">
        <f t="shared" si="47"/>
        <v>11.42</v>
      </c>
      <c r="C855" s="38">
        <v>11.85</v>
      </c>
      <c r="D855" s="38">
        <v>11.42</v>
      </c>
      <c r="E855" s="42">
        <f t="shared" si="48"/>
        <v>5.5762637379980003E-2</v>
      </c>
      <c r="F855" s="38">
        <f t="shared" si="49"/>
        <v>4797.9063374628658</v>
      </c>
      <c r="J855" s="49"/>
    </row>
    <row r="856" spans="1:10" x14ac:dyDescent="0.35">
      <c r="A856" s="37">
        <v>33297</v>
      </c>
      <c r="B856" s="38">
        <f t="shared" si="47"/>
        <v>11.19</v>
      </c>
      <c r="C856" s="38">
        <v>11.15</v>
      </c>
      <c r="D856" s="38">
        <v>11.19</v>
      </c>
      <c r="E856" s="42">
        <f t="shared" si="48"/>
        <v>2.3088871479475963E-2</v>
      </c>
      <c r="F856" s="38">
        <f t="shared" si="49"/>
        <v>4908.6845802591088</v>
      </c>
      <c r="J856" s="49"/>
    </row>
    <row r="857" spans="1:10" x14ac:dyDescent="0.35">
      <c r="A857" s="37">
        <v>33328</v>
      </c>
      <c r="B857" s="38">
        <f t="shared" si="47"/>
        <v>11.5</v>
      </c>
      <c r="C857" s="38">
        <v>11.33</v>
      </c>
      <c r="D857" s="38">
        <v>11.5</v>
      </c>
      <c r="E857" s="42">
        <f t="shared" si="48"/>
        <v>-8.7374001581026761E-3</v>
      </c>
      <c r="F857" s="38">
        <f t="shared" si="49"/>
        <v>4865.7954388314765</v>
      </c>
      <c r="J857" s="49"/>
    </row>
    <row r="858" spans="1:10" x14ac:dyDescent="0.35">
      <c r="A858" s="37">
        <v>33358</v>
      </c>
      <c r="B858" s="38">
        <f t="shared" si="47"/>
        <v>11.31</v>
      </c>
      <c r="C858" s="38">
        <v>11.34</v>
      </c>
      <c r="D858" s="38">
        <v>11.31</v>
      </c>
      <c r="E858" s="42">
        <f t="shared" si="48"/>
        <v>2.0740125775321749E-2</v>
      </c>
      <c r="F858" s="38">
        <f t="shared" si="49"/>
        <v>4966.7126482298281</v>
      </c>
      <c r="J858" s="49"/>
    </row>
    <row r="859" spans="1:10" x14ac:dyDescent="0.35">
      <c r="A859" s="37">
        <v>33389</v>
      </c>
      <c r="B859" s="38">
        <f t="shared" si="47"/>
        <v>10.43</v>
      </c>
      <c r="C859" s="38">
        <v>10.77</v>
      </c>
      <c r="D859" s="38">
        <v>10.43</v>
      </c>
      <c r="E859" s="42">
        <f t="shared" si="48"/>
        <v>6.301302277103836E-2</v>
      </c>
      <c r="F859" s="38">
        <f t="shared" si="49"/>
        <v>5279.6802254299382</v>
      </c>
      <c r="J859" s="49"/>
    </row>
    <row r="860" spans="1:10" x14ac:dyDescent="0.35">
      <c r="A860" s="37">
        <v>33419</v>
      </c>
      <c r="B860" s="38">
        <f t="shared" si="47"/>
        <v>10.7</v>
      </c>
      <c r="C860" s="38">
        <v>10.6</v>
      </c>
      <c r="D860" s="38">
        <v>10.7</v>
      </c>
      <c r="E860" s="42">
        <f t="shared" si="48"/>
        <v>-7.5664170260746205E-3</v>
      </c>
      <c r="F860" s="38">
        <f t="shared" si="49"/>
        <v>5239.7319630800157</v>
      </c>
      <c r="J860" s="49"/>
    </row>
    <row r="861" spans="1:10" x14ac:dyDescent="0.35">
      <c r="A861" s="37">
        <v>33450</v>
      </c>
      <c r="B861" s="38">
        <f t="shared" si="47"/>
        <v>10.78</v>
      </c>
      <c r="C861" s="38">
        <v>10.61</v>
      </c>
      <c r="D861" s="38">
        <v>10.78</v>
      </c>
      <c r="E861" s="42">
        <f t="shared" si="48"/>
        <v>4.1154062644670301E-3</v>
      </c>
      <c r="F861" s="38">
        <f t="shared" si="49"/>
        <v>5261.2955888250035</v>
      </c>
      <c r="J861" s="49"/>
    </row>
    <row r="862" spans="1:10" x14ac:dyDescent="0.35">
      <c r="A862" s="37">
        <v>33481</v>
      </c>
      <c r="B862" s="38">
        <f t="shared" si="47"/>
        <v>10.48</v>
      </c>
      <c r="C862" s="38">
        <v>10.62</v>
      </c>
      <c r="D862" s="38">
        <v>10.48</v>
      </c>
      <c r="E862" s="42">
        <f t="shared" si="48"/>
        <v>2.721391660590643E-2</v>
      </c>
      <c r="F862" s="38">
        <f t="shared" si="49"/>
        <v>5404.476048218311</v>
      </c>
      <c r="J862" s="49"/>
    </row>
    <row r="863" spans="1:10" x14ac:dyDescent="0.35">
      <c r="A863" s="37">
        <v>33511</v>
      </c>
      <c r="B863" s="38">
        <f t="shared" si="47"/>
        <v>9.9600000000000009</v>
      </c>
      <c r="C863" s="38">
        <v>10.18</v>
      </c>
      <c r="D863" s="38">
        <v>9.9600000000000009</v>
      </c>
      <c r="E863" s="42">
        <f t="shared" si="48"/>
        <v>4.1029457342329621E-2</v>
      </c>
      <c r="F863" s="38">
        <f t="shared" si="49"/>
        <v>5626.2187676963258</v>
      </c>
      <c r="J863" s="49"/>
    </row>
    <row r="864" spans="1:10" x14ac:dyDescent="0.35">
      <c r="A864" s="37">
        <v>33542</v>
      </c>
      <c r="B864" s="38">
        <f t="shared" si="47"/>
        <v>10.039999999999999</v>
      </c>
      <c r="C864" s="38">
        <v>10</v>
      </c>
      <c r="D864" s="38">
        <v>10.039999999999999</v>
      </c>
      <c r="E864" s="42">
        <f t="shared" si="48"/>
        <v>3.3480808107662335E-3</v>
      </c>
      <c r="F864" s="38">
        <f t="shared" si="49"/>
        <v>5645.0558027896222</v>
      </c>
      <c r="J864" s="49"/>
    </row>
    <row r="865" spans="1:10" x14ac:dyDescent="0.35">
      <c r="A865" s="37">
        <v>33572</v>
      </c>
      <c r="B865" s="38">
        <f t="shared" si="47"/>
        <v>9.9600000000000009</v>
      </c>
      <c r="C865" s="38">
        <v>9.84</v>
      </c>
      <c r="D865" s="38">
        <v>9.9600000000000009</v>
      </c>
      <c r="E865" s="42">
        <f t="shared" si="48"/>
        <v>1.3335301129589172E-2</v>
      </c>
      <c r="F865" s="38">
        <f t="shared" si="49"/>
        <v>5720.3343218131567</v>
      </c>
      <c r="J865" s="49"/>
    </row>
    <row r="866" spans="1:10" x14ac:dyDescent="0.35">
      <c r="A866" s="37">
        <v>33603</v>
      </c>
      <c r="B866" s="38">
        <f t="shared" si="47"/>
        <v>9.91</v>
      </c>
      <c r="C866" s="38">
        <v>10</v>
      </c>
      <c r="D866" s="38">
        <v>9.91</v>
      </c>
      <c r="E866" s="42">
        <f t="shared" si="48"/>
        <v>1.1411953036705639E-2</v>
      </c>
      <c r="F866" s="38">
        <f t="shared" si="49"/>
        <v>5785.614508447944</v>
      </c>
      <c r="J866" s="49"/>
    </row>
    <row r="867" spans="1:10" x14ac:dyDescent="0.35">
      <c r="A867" s="37">
        <v>33634</v>
      </c>
      <c r="B867" s="38">
        <f t="shared" si="47"/>
        <v>9.43</v>
      </c>
      <c r="C867" s="38">
        <v>9.5299999999999994</v>
      </c>
      <c r="D867" s="38">
        <v>9.43</v>
      </c>
      <c r="E867" s="42">
        <f t="shared" si="48"/>
        <v>3.8747671496041601E-2</v>
      </c>
      <c r="F867" s="38">
        <f t="shared" si="49"/>
        <v>6009.793598824017</v>
      </c>
    </row>
    <row r="868" spans="1:10" x14ac:dyDescent="0.35">
      <c r="A868" s="37">
        <v>33663</v>
      </c>
      <c r="B868" s="38">
        <f t="shared" si="47"/>
        <v>9.39</v>
      </c>
      <c r="C868" s="38">
        <v>9.43</v>
      </c>
      <c r="D868" s="38">
        <v>9.39</v>
      </c>
      <c r="E868" s="42">
        <f t="shared" si="48"/>
        <v>1.0403451007154929E-2</v>
      </c>
      <c r="F868" s="38">
        <f t="shared" si="49"/>
        <v>6072.3161920924958</v>
      </c>
    </row>
    <row r="869" spans="1:10" x14ac:dyDescent="0.35">
      <c r="A869" s="37">
        <v>33694</v>
      </c>
      <c r="B869" s="38">
        <f t="shared" si="47"/>
        <v>9.48</v>
      </c>
      <c r="C869" s="38">
        <v>9.39</v>
      </c>
      <c r="D869" s="38">
        <v>9.48</v>
      </c>
      <c r="E869" s="42">
        <f t="shared" si="48"/>
        <v>2.1204187194243957E-3</v>
      </c>
      <c r="F869" s="38">
        <f t="shared" si="49"/>
        <v>6085.1920450164725</v>
      </c>
    </row>
    <row r="870" spans="1:10" x14ac:dyDescent="0.35">
      <c r="A870" s="37">
        <v>33724</v>
      </c>
      <c r="B870" s="38">
        <f t="shared" si="47"/>
        <v>9.64</v>
      </c>
      <c r="C870" s="38">
        <v>9.5</v>
      </c>
      <c r="D870" s="38">
        <v>9.64</v>
      </c>
      <c r="E870" s="42">
        <f t="shared" si="48"/>
        <v>-2.1727104252567027E-3</v>
      </c>
      <c r="F870" s="38">
        <f t="shared" si="49"/>
        <v>6071.970684820576</v>
      </c>
    </row>
    <row r="871" spans="1:10" x14ac:dyDescent="0.35">
      <c r="A871" s="37">
        <v>33755</v>
      </c>
      <c r="B871" s="38">
        <f t="shared" ref="B871:B934" si="50">D871</f>
        <v>9.43</v>
      </c>
      <c r="C871" s="38">
        <v>9.4700000000000006</v>
      </c>
      <c r="D871" s="38">
        <v>9.43</v>
      </c>
      <c r="E871" s="42">
        <f t="shared" si="48"/>
        <v>2.1372418779518339E-2</v>
      </c>
      <c r="F871" s="38">
        <f t="shared" si="49"/>
        <v>6201.7433851135202</v>
      </c>
    </row>
    <row r="872" spans="1:10" x14ac:dyDescent="0.35">
      <c r="A872" s="37">
        <v>33785</v>
      </c>
      <c r="B872" s="38">
        <f t="shared" si="50"/>
        <v>9.74</v>
      </c>
      <c r="C872" s="38">
        <v>9.57</v>
      </c>
      <c r="D872" s="38">
        <v>9.74</v>
      </c>
      <c r="E872" s="42">
        <f t="shared" si="48"/>
        <v>-1.1574960521148115E-2</v>
      </c>
      <c r="F872" s="38">
        <f t="shared" si="49"/>
        <v>6129.9584502685393</v>
      </c>
    </row>
    <row r="873" spans="1:10" x14ac:dyDescent="0.35">
      <c r="A873" s="37">
        <v>33816</v>
      </c>
      <c r="B873" s="38">
        <f t="shared" si="50"/>
        <v>10.17</v>
      </c>
      <c r="C873" s="38">
        <v>9.8000000000000007</v>
      </c>
      <c r="D873" s="38">
        <v>10.17</v>
      </c>
      <c r="E873" s="42">
        <f t="shared" si="48"/>
        <v>-1.8354873582409385E-2</v>
      </c>
      <c r="F873" s="38">
        <f t="shared" si="49"/>
        <v>6017.4438378484383</v>
      </c>
    </row>
    <row r="874" spans="1:10" x14ac:dyDescent="0.35">
      <c r="A874" s="37">
        <v>33847</v>
      </c>
      <c r="B874" s="38">
        <f t="shared" si="50"/>
        <v>10.95</v>
      </c>
      <c r="C874" s="38">
        <v>10.6</v>
      </c>
      <c r="D874" s="38">
        <v>10.95</v>
      </c>
      <c r="E874" s="42">
        <f t="shared" si="48"/>
        <v>-3.8009423638876508E-2</v>
      </c>
      <c r="F874" s="38">
        <f t="shared" si="49"/>
        <v>5788.7242657925099</v>
      </c>
    </row>
    <row r="875" spans="1:10" x14ac:dyDescent="0.35">
      <c r="A875" s="37">
        <v>33877</v>
      </c>
      <c r="B875" s="38">
        <f t="shared" si="50"/>
        <v>11.07</v>
      </c>
      <c r="C875" s="38">
        <v>11.24</v>
      </c>
      <c r="D875" s="38">
        <v>11.07</v>
      </c>
      <c r="E875" s="42">
        <f t="shared" si="48"/>
        <v>2.0088322820303647E-3</v>
      </c>
      <c r="F875" s="38">
        <f t="shared" si="49"/>
        <v>5800.3528419694067</v>
      </c>
    </row>
    <row r="876" spans="1:10" x14ac:dyDescent="0.35">
      <c r="A876" s="37">
        <v>33908</v>
      </c>
      <c r="B876" s="38">
        <f t="shared" si="50"/>
        <v>10.87</v>
      </c>
      <c r="C876" s="38">
        <v>11.06</v>
      </c>
      <c r="D876" s="38">
        <v>10.87</v>
      </c>
      <c r="E876" s="42">
        <f t="shared" si="48"/>
        <v>2.1183532384396259E-2</v>
      </c>
      <c r="F876" s="38">
        <f t="shared" si="49"/>
        <v>5923.2248042381907</v>
      </c>
    </row>
    <row r="877" spans="1:10" x14ac:dyDescent="0.35">
      <c r="A877" s="37">
        <v>33938</v>
      </c>
      <c r="B877" s="38">
        <f t="shared" si="50"/>
        <v>9.98</v>
      </c>
      <c r="C877" s="38">
        <v>10.68</v>
      </c>
      <c r="D877" s="38">
        <v>9.98</v>
      </c>
      <c r="E877" s="42">
        <f t="shared" si="48"/>
        <v>6.4287813505665647E-2</v>
      </c>
      <c r="F877" s="38">
        <f t="shared" si="49"/>
        <v>6304.0159758051886</v>
      </c>
    </row>
    <row r="878" spans="1:10" x14ac:dyDescent="0.35">
      <c r="A878" s="37">
        <v>33969</v>
      </c>
      <c r="B878" s="38">
        <f t="shared" si="50"/>
        <v>9.82</v>
      </c>
      <c r="C878" s="38">
        <v>9.91</v>
      </c>
      <c r="D878" s="38">
        <v>9.82</v>
      </c>
      <c r="E878" s="42">
        <f t="shared" si="48"/>
        <v>1.8312850831098931E-2</v>
      </c>
      <c r="F878" s="38">
        <f t="shared" si="49"/>
        <v>6419.4604800069737</v>
      </c>
    </row>
    <row r="879" spans="1:10" x14ac:dyDescent="0.35">
      <c r="A879" s="37">
        <v>34000</v>
      </c>
      <c r="B879" s="38">
        <f t="shared" si="50"/>
        <v>10.199999999999999</v>
      </c>
      <c r="C879" s="38">
        <v>10.14</v>
      </c>
      <c r="D879" s="38">
        <v>10.199999999999999</v>
      </c>
      <c r="E879" s="42">
        <f t="shared" si="48"/>
        <v>-1.5180695107655504E-2</v>
      </c>
      <c r="F879" s="38">
        <f t="shared" si="49"/>
        <v>6322.0086077043443</v>
      </c>
    </row>
    <row r="880" spans="1:10" x14ac:dyDescent="0.35">
      <c r="A880" s="37">
        <v>34028</v>
      </c>
      <c r="B880" s="38">
        <f t="shared" si="50"/>
        <v>9.6199999999999992</v>
      </c>
      <c r="C880" s="38">
        <v>9.8000000000000007</v>
      </c>
      <c r="D880" s="38">
        <v>9.6199999999999992</v>
      </c>
      <c r="E880" s="42">
        <f t="shared" si="48"/>
        <v>4.5044595974531192E-2</v>
      </c>
      <c r="F880" s="38">
        <f t="shared" si="49"/>
        <v>6606.7809311858946</v>
      </c>
    </row>
    <row r="881" spans="1:6" x14ac:dyDescent="0.35">
      <c r="A881" s="37">
        <v>34059</v>
      </c>
      <c r="B881" s="38">
        <f t="shared" si="50"/>
        <v>9.7200000000000006</v>
      </c>
      <c r="C881" s="38">
        <v>9.3699999999999992</v>
      </c>
      <c r="D881" s="38">
        <v>9.7200000000000006</v>
      </c>
      <c r="E881" s="42">
        <f t="shared" si="48"/>
        <v>1.7425479090065147E-3</v>
      </c>
      <c r="F881" s="38">
        <f t="shared" si="49"/>
        <v>6618.2935634827963</v>
      </c>
    </row>
    <row r="882" spans="1:6" x14ac:dyDescent="0.35">
      <c r="A882" s="37">
        <v>34089</v>
      </c>
      <c r="B882" s="38">
        <f t="shared" si="50"/>
        <v>9.34</v>
      </c>
      <c r="C882" s="38">
        <v>9.41</v>
      </c>
      <c r="D882" s="38">
        <v>9.34</v>
      </c>
      <c r="E882" s="42">
        <f t="shared" si="48"/>
        <v>3.2330298555055099E-2</v>
      </c>
      <c r="F882" s="38">
        <f t="shared" si="49"/>
        <v>6832.2649703151947</v>
      </c>
    </row>
    <row r="883" spans="1:6" x14ac:dyDescent="0.35">
      <c r="A883" s="37">
        <v>34120</v>
      </c>
      <c r="B883" s="38">
        <f t="shared" si="50"/>
        <v>8.99</v>
      </c>
      <c r="C883" s="38">
        <v>9.09</v>
      </c>
      <c r="D883" s="38">
        <v>8.99</v>
      </c>
      <c r="E883" s="42">
        <f t="shared" si="48"/>
        <v>3.0438241494264408E-2</v>
      </c>
      <c r="F883" s="38">
        <f t="shared" si="49"/>
        <v>7040.2271014344515</v>
      </c>
    </row>
    <row r="884" spans="1:6" x14ac:dyDescent="0.35">
      <c r="A884" s="37">
        <v>34150</v>
      </c>
      <c r="B884" s="38">
        <f t="shared" si="50"/>
        <v>8.4</v>
      </c>
      <c r="C884" s="38">
        <v>8.68</v>
      </c>
      <c r="D884" s="38">
        <v>8.4</v>
      </c>
      <c r="E884" s="42">
        <f t="shared" si="48"/>
        <v>4.6670130359229615E-2</v>
      </c>
      <c r="F884" s="38">
        <f t="shared" si="49"/>
        <v>7368.7954180169791</v>
      </c>
    </row>
    <row r="885" spans="1:6" x14ac:dyDescent="0.35">
      <c r="A885" s="37">
        <v>34181</v>
      </c>
      <c r="B885" s="38">
        <f t="shared" si="50"/>
        <v>8.09</v>
      </c>
      <c r="C885" s="38">
        <v>8.24</v>
      </c>
      <c r="D885" s="38">
        <v>8.09</v>
      </c>
      <c r="E885" s="42">
        <f t="shared" si="48"/>
        <v>2.786635448122065E-2</v>
      </c>
      <c r="F885" s="38">
        <f t="shared" si="49"/>
        <v>7574.1368832350336</v>
      </c>
    </row>
    <row r="886" spans="1:6" x14ac:dyDescent="0.35">
      <c r="A886" s="37">
        <v>34212</v>
      </c>
      <c r="B886" s="38">
        <f t="shared" si="50"/>
        <v>7.61</v>
      </c>
      <c r="C886" s="38">
        <v>7.63</v>
      </c>
      <c r="D886" s="38">
        <v>7.61</v>
      </c>
      <c r="E886" s="42">
        <f t="shared" si="48"/>
        <v>3.9742362095208671E-2</v>
      </c>
      <c r="F886" s="38">
        <f t="shared" si="49"/>
        <v>7875.1509738072355</v>
      </c>
    </row>
    <row r="887" spans="1:6" x14ac:dyDescent="0.35">
      <c r="A887" s="37">
        <v>34242</v>
      </c>
      <c r="B887" s="38">
        <f t="shared" si="50"/>
        <v>7.99</v>
      </c>
      <c r="C887" s="38">
        <v>7.79</v>
      </c>
      <c r="D887" s="38">
        <v>7.99</v>
      </c>
      <c r="E887" s="42">
        <f t="shared" si="48"/>
        <v>-1.9349078857280787E-2</v>
      </c>
      <c r="F887" s="38">
        <f t="shared" si="49"/>
        <v>7722.7740566020475</v>
      </c>
    </row>
    <row r="888" spans="1:6" x14ac:dyDescent="0.35">
      <c r="A888" s="37">
        <v>34273</v>
      </c>
      <c r="B888" s="38">
        <f t="shared" si="50"/>
        <v>7.48</v>
      </c>
      <c r="C888" s="38">
        <v>7.56</v>
      </c>
      <c r="D888" s="38">
        <v>7.48</v>
      </c>
      <c r="E888" s="42">
        <f t="shared" si="48"/>
        <v>4.1924579076694571E-2</v>
      </c>
      <c r="F888" s="38">
        <f t="shared" si="49"/>
        <v>8046.5481082295064</v>
      </c>
    </row>
    <row r="889" spans="1:6" x14ac:dyDescent="0.35">
      <c r="A889" s="37">
        <v>34303</v>
      </c>
      <c r="B889" s="38">
        <f t="shared" si="50"/>
        <v>7.64</v>
      </c>
      <c r="C889" s="38">
        <v>7.49</v>
      </c>
      <c r="D889" s="38">
        <v>7.64</v>
      </c>
      <c r="E889" s="42">
        <f t="shared" si="48"/>
        <v>-4.7522783983617659E-3</v>
      </c>
      <c r="F889" s="38">
        <f t="shared" si="49"/>
        <v>8008.3086714733881</v>
      </c>
    </row>
    <row r="890" spans="1:6" x14ac:dyDescent="0.35">
      <c r="A890" s="37">
        <v>34334</v>
      </c>
      <c r="B890" s="38">
        <f t="shared" si="50"/>
        <v>7.01</v>
      </c>
      <c r="C890" s="38">
        <v>7.27</v>
      </c>
      <c r="D890" s="38">
        <v>7.01</v>
      </c>
      <c r="E890" s="42">
        <f t="shared" si="48"/>
        <v>5.0855666190349015E-2</v>
      </c>
      <c r="F890" s="38">
        <f t="shared" si="49"/>
        <v>8415.5765440191153</v>
      </c>
    </row>
    <row r="891" spans="1:6" x14ac:dyDescent="0.35">
      <c r="A891" s="37">
        <v>34365</v>
      </c>
      <c r="B891" s="38">
        <f t="shared" si="50"/>
        <v>6.85</v>
      </c>
      <c r="C891" s="38">
        <v>6.83</v>
      </c>
      <c r="D891" s="38">
        <v>6.85</v>
      </c>
      <c r="E891" s="42">
        <f t="shared" si="48"/>
        <v>1.7222100386289053E-2</v>
      </c>
      <c r="F891" s="38">
        <f t="shared" si="49"/>
        <v>8560.5104480687132</v>
      </c>
    </row>
    <row r="892" spans="1:6" x14ac:dyDescent="0.35">
      <c r="A892" s="37">
        <v>34393</v>
      </c>
      <c r="B892" s="38">
        <f t="shared" si="50"/>
        <v>7.53</v>
      </c>
      <c r="C892" s="38">
        <v>6.94</v>
      </c>
      <c r="D892" s="38">
        <v>7.53</v>
      </c>
      <c r="E892" s="42">
        <f t="shared" si="48"/>
        <v>-4.120894718668465E-2</v>
      </c>
      <c r="F892" s="38">
        <f t="shared" si="49"/>
        <v>8207.7408251231882</v>
      </c>
    </row>
    <row r="893" spans="1:6" x14ac:dyDescent="0.35">
      <c r="A893" s="37">
        <v>34424</v>
      </c>
      <c r="B893" s="38">
        <f t="shared" si="50"/>
        <v>8.1999999999999993</v>
      </c>
      <c r="C893" s="38">
        <v>7.65</v>
      </c>
      <c r="D893" s="38">
        <v>8.1999999999999993</v>
      </c>
      <c r="E893" s="42">
        <f t="shared" si="48"/>
        <v>-3.8606294500595412E-2</v>
      </c>
      <c r="F893" s="38">
        <f t="shared" si="49"/>
        <v>7890.8703656439229</v>
      </c>
    </row>
    <row r="894" spans="1:6" x14ac:dyDescent="0.35">
      <c r="A894" s="37">
        <v>34454</v>
      </c>
      <c r="B894" s="38">
        <f t="shared" si="50"/>
        <v>8.77</v>
      </c>
      <c r="C894" s="38">
        <v>8.4</v>
      </c>
      <c r="D894" s="38">
        <v>8.77</v>
      </c>
      <c r="E894" s="42">
        <f t="shared" si="48"/>
        <v>-3.041373116668358E-2</v>
      </c>
      <c r="F894" s="38">
        <f t="shared" si="49"/>
        <v>7650.8795556720788</v>
      </c>
    </row>
    <row r="895" spans="1:6" x14ac:dyDescent="0.35">
      <c r="A895" s="37">
        <v>34485</v>
      </c>
      <c r="B895" s="38">
        <f t="shared" si="50"/>
        <v>9.6</v>
      </c>
      <c r="C895" s="38">
        <v>8.69</v>
      </c>
      <c r="D895" s="38">
        <v>9.6</v>
      </c>
      <c r="E895" s="42">
        <f t="shared" si="48"/>
        <v>-4.5032692210873831E-2</v>
      </c>
      <c r="F895" s="38">
        <f t="shared" si="49"/>
        <v>7306.3398514990313</v>
      </c>
    </row>
    <row r="896" spans="1:6" x14ac:dyDescent="0.35">
      <c r="A896" s="37">
        <v>34515</v>
      </c>
      <c r="B896" s="38">
        <f t="shared" si="50"/>
        <v>10.210000000000001</v>
      </c>
      <c r="C896" s="38">
        <v>9.7799999999999994</v>
      </c>
      <c r="D896" s="38">
        <v>10.210000000000001</v>
      </c>
      <c r="E896" s="42">
        <f t="shared" si="48"/>
        <v>-2.948968872048275E-2</v>
      </c>
      <c r="F896" s="38">
        <f t="shared" si="49"/>
        <v>7090.8781635922669</v>
      </c>
    </row>
    <row r="897" spans="1:6" x14ac:dyDescent="0.35">
      <c r="A897" s="37">
        <v>34546</v>
      </c>
      <c r="B897" s="38">
        <f t="shared" si="50"/>
        <v>10.96</v>
      </c>
      <c r="C897" s="38">
        <v>10.65</v>
      </c>
      <c r="D897" s="38">
        <v>10.96</v>
      </c>
      <c r="E897" s="42">
        <f t="shared" si="48"/>
        <v>-3.6169788220299821E-2</v>
      </c>
      <c r="F897" s="38">
        <f t="shared" si="49"/>
        <v>6834.4026021191858</v>
      </c>
    </row>
    <row r="898" spans="1:6" x14ac:dyDescent="0.35">
      <c r="A898" s="37">
        <v>34577</v>
      </c>
      <c r="B898" s="38">
        <f t="shared" si="50"/>
        <v>11.46</v>
      </c>
      <c r="C898" s="38">
        <v>11.2</v>
      </c>
      <c r="D898" s="38">
        <v>11.46</v>
      </c>
      <c r="E898" s="42">
        <f t="shared" si="48"/>
        <v>-2.0047152114183502E-2</v>
      </c>
      <c r="F898" s="38">
        <f t="shared" si="49"/>
        <v>6697.3922935449309</v>
      </c>
    </row>
    <row r="899" spans="1:6" x14ac:dyDescent="0.35">
      <c r="A899" s="37">
        <v>34607</v>
      </c>
      <c r="B899" s="38">
        <f t="shared" si="50"/>
        <v>11.34</v>
      </c>
      <c r="C899" s="38">
        <v>11.24</v>
      </c>
      <c r="D899" s="38">
        <v>11.34</v>
      </c>
      <c r="E899" s="42">
        <f t="shared" ref="E899:E962" si="51">B898/1200+((B898/B899)*(1-(1+B899/200)^(-2*(10-(1/12))))+(1+B899/200)^(-2*(10-(1/12)))-1)</f>
        <v>1.6587747147219611E-2</v>
      </c>
      <c r="F899" s="38">
        <f t="shared" ref="F899:F962" si="52">F898*(1+E899)</f>
        <v>6808.4869434559914</v>
      </c>
    </row>
    <row r="900" spans="1:6" x14ac:dyDescent="0.35">
      <c r="A900" s="37">
        <v>34638</v>
      </c>
      <c r="B900" s="38">
        <f t="shared" si="50"/>
        <v>10.97</v>
      </c>
      <c r="C900" s="38">
        <v>10.95</v>
      </c>
      <c r="D900" s="38">
        <v>10.97</v>
      </c>
      <c r="E900" s="42">
        <f t="shared" si="51"/>
        <v>3.1482115460796975E-2</v>
      </c>
      <c r="F900" s="38">
        <f t="shared" si="52"/>
        <v>7022.8325155232014</v>
      </c>
    </row>
    <row r="901" spans="1:6" x14ac:dyDescent="0.35">
      <c r="A901" s="37">
        <v>34668</v>
      </c>
      <c r="B901" s="38">
        <f t="shared" si="50"/>
        <v>11.02</v>
      </c>
      <c r="C901" s="38">
        <v>11</v>
      </c>
      <c r="D901" s="38">
        <v>11.02</v>
      </c>
      <c r="E901" s="42">
        <f t="shared" si="51"/>
        <v>6.1704848857014414E-3</v>
      </c>
      <c r="F901" s="38">
        <f t="shared" si="52"/>
        <v>7066.1667974150496</v>
      </c>
    </row>
    <row r="902" spans="1:6" x14ac:dyDescent="0.35">
      <c r="A902" s="37">
        <v>34699</v>
      </c>
      <c r="B902" s="38">
        <f t="shared" si="50"/>
        <v>10.8</v>
      </c>
      <c r="C902" s="38">
        <v>10.89</v>
      </c>
      <c r="D902" s="38">
        <v>10.8</v>
      </c>
      <c r="E902" s="42">
        <f t="shared" si="51"/>
        <v>2.2375868613010455E-2</v>
      </c>
      <c r="F902" s="38">
        <f t="shared" si="52"/>
        <v>7224.2784172716256</v>
      </c>
    </row>
    <row r="903" spans="1:6" x14ac:dyDescent="0.35">
      <c r="A903" s="37">
        <v>34730</v>
      </c>
      <c r="B903" s="38">
        <f t="shared" si="50"/>
        <v>10.99</v>
      </c>
      <c r="C903" s="38">
        <v>11</v>
      </c>
      <c r="D903" s="38">
        <v>10.99</v>
      </c>
      <c r="E903" s="42">
        <f t="shared" si="51"/>
        <v>-2.304460936757409E-3</v>
      </c>
      <c r="F903" s="38">
        <f t="shared" si="52"/>
        <v>7207.630349862764</v>
      </c>
    </row>
    <row r="904" spans="1:6" x14ac:dyDescent="0.35">
      <c r="A904" s="37">
        <v>34758</v>
      </c>
      <c r="B904" s="38">
        <f t="shared" si="50"/>
        <v>10.71</v>
      </c>
      <c r="C904" s="38">
        <v>10.71</v>
      </c>
      <c r="D904" s="38">
        <v>10.71</v>
      </c>
      <c r="E904" s="42">
        <f t="shared" si="51"/>
        <v>2.601157492400592E-2</v>
      </c>
      <c r="F904" s="38">
        <f t="shared" si="52"/>
        <v>7395.1121667327589</v>
      </c>
    </row>
    <row r="905" spans="1:6" x14ac:dyDescent="0.35">
      <c r="A905" s="37">
        <v>34789</v>
      </c>
      <c r="B905" s="38">
        <f t="shared" si="50"/>
        <v>11.54</v>
      </c>
      <c r="C905" s="38">
        <v>11.18</v>
      </c>
      <c r="D905" s="38">
        <v>11.54</v>
      </c>
      <c r="E905" s="42">
        <f t="shared" si="51"/>
        <v>-3.9356830552825864E-2</v>
      </c>
      <c r="F905" s="38">
        <f t="shared" si="52"/>
        <v>7104.0639902675166</v>
      </c>
    </row>
    <row r="906" spans="1:6" x14ac:dyDescent="0.35">
      <c r="A906" s="37">
        <v>34819</v>
      </c>
      <c r="B906" s="38">
        <f t="shared" si="50"/>
        <v>11.23</v>
      </c>
      <c r="C906" s="38">
        <v>11.42</v>
      </c>
      <c r="D906" s="38">
        <v>11.23</v>
      </c>
      <c r="E906" s="42">
        <f t="shared" si="51"/>
        <v>2.7879635384749305E-2</v>
      </c>
      <c r="F906" s="38">
        <f t="shared" si="52"/>
        <v>7302.1227040661015</v>
      </c>
    </row>
    <row r="907" spans="1:6" x14ac:dyDescent="0.35">
      <c r="A907" s="37">
        <v>34850</v>
      </c>
      <c r="B907" s="38">
        <f t="shared" si="50"/>
        <v>10.54</v>
      </c>
      <c r="C907" s="38">
        <v>10.74</v>
      </c>
      <c r="D907" s="38">
        <v>10.54</v>
      </c>
      <c r="E907" s="42">
        <f t="shared" si="51"/>
        <v>5.1183991776556831E-2</v>
      </c>
      <c r="F907" s="38">
        <f t="shared" si="52"/>
        <v>7675.8744925024303</v>
      </c>
    </row>
    <row r="908" spans="1:6" x14ac:dyDescent="0.35">
      <c r="A908" s="37">
        <v>34880</v>
      </c>
      <c r="B908" s="38">
        <f t="shared" si="50"/>
        <v>11.01</v>
      </c>
      <c r="C908" s="38">
        <v>10.58</v>
      </c>
      <c r="D908" s="38">
        <v>11.01</v>
      </c>
      <c r="E908" s="42">
        <f t="shared" si="51"/>
        <v>-1.9157287435618543E-2</v>
      </c>
      <c r="F908" s="38">
        <f t="shared" si="52"/>
        <v>7528.8255585298284</v>
      </c>
    </row>
    <row r="909" spans="1:6" x14ac:dyDescent="0.35">
      <c r="A909" s="37">
        <v>34911</v>
      </c>
      <c r="B909" s="38">
        <f t="shared" si="50"/>
        <v>10.41</v>
      </c>
      <c r="C909" s="38">
        <v>10.55</v>
      </c>
      <c r="D909" s="38">
        <v>10.41</v>
      </c>
      <c r="E909" s="42">
        <f t="shared" si="51"/>
        <v>4.5742804463357059E-2</v>
      </c>
      <c r="F909" s="38">
        <f t="shared" si="52"/>
        <v>7873.2151538923827</v>
      </c>
    </row>
    <row r="910" spans="1:6" x14ac:dyDescent="0.35">
      <c r="A910" s="37">
        <v>34942</v>
      </c>
      <c r="B910" s="38">
        <f t="shared" si="50"/>
        <v>10.24</v>
      </c>
      <c r="C910" s="38">
        <v>10.220000000000001</v>
      </c>
      <c r="D910" s="38">
        <v>10.24</v>
      </c>
      <c r="E910" s="42">
        <f t="shared" si="51"/>
        <v>1.9109815292955204E-2</v>
      </c>
      <c r="F910" s="38">
        <f t="shared" si="52"/>
        <v>8023.6708412449616</v>
      </c>
    </row>
    <row r="911" spans="1:6" x14ac:dyDescent="0.35">
      <c r="A911" s="37">
        <v>34972</v>
      </c>
      <c r="B911" s="38">
        <f t="shared" si="50"/>
        <v>9.35</v>
      </c>
      <c r="C911" s="38">
        <v>9.64</v>
      </c>
      <c r="D911" s="38">
        <v>9.35</v>
      </c>
      <c r="E911" s="42">
        <f t="shared" si="51"/>
        <v>6.5259003681448713E-2</v>
      </c>
      <c r="F911" s="38">
        <f t="shared" si="52"/>
        <v>8547.2876062124997</v>
      </c>
    </row>
    <row r="912" spans="1:6" x14ac:dyDescent="0.35">
      <c r="A912" s="37">
        <v>35003</v>
      </c>
      <c r="B912" s="38">
        <f t="shared" si="50"/>
        <v>9.2100000000000009</v>
      </c>
      <c r="C912" s="38">
        <v>9.3000000000000007</v>
      </c>
      <c r="D912" s="38">
        <v>9.2100000000000009</v>
      </c>
      <c r="E912" s="42">
        <f t="shared" si="51"/>
        <v>1.676841080571714E-2</v>
      </c>
      <c r="F912" s="38">
        <f t="shared" si="52"/>
        <v>8690.6120360680852</v>
      </c>
    </row>
    <row r="913" spans="1:6" x14ac:dyDescent="0.35">
      <c r="A913" s="37">
        <v>35033</v>
      </c>
      <c r="B913" s="38">
        <f t="shared" si="50"/>
        <v>8.76</v>
      </c>
      <c r="C913" s="38">
        <v>8.99</v>
      </c>
      <c r="D913" s="38">
        <v>8.76</v>
      </c>
      <c r="E913" s="42">
        <f t="shared" si="51"/>
        <v>3.7093300473911919E-2</v>
      </c>
      <c r="F913" s="38">
        <f t="shared" si="52"/>
        <v>9012.9755196241549</v>
      </c>
    </row>
    <row r="914" spans="1:6" x14ac:dyDescent="0.35">
      <c r="A914" s="37">
        <v>35064</v>
      </c>
      <c r="B914" s="38">
        <f t="shared" si="50"/>
        <v>8.44</v>
      </c>
      <c r="C914" s="38">
        <v>8.6</v>
      </c>
      <c r="D914" s="38">
        <v>8.44</v>
      </c>
      <c r="E914" s="42">
        <f t="shared" si="51"/>
        <v>2.8512325800473498E-2</v>
      </c>
      <c r="F914" s="38">
        <f t="shared" si="52"/>
        <v>9269.9564140713719</v>
      </c>
    </row>
    <row r="915" spans="1:6" x14ac:dyDescent="0.35">
      <c r="A915" s="37">
        <v>35095</v>
      </c>
      <c r="B915" s="38">
        <f t="shared" si="50"/>
        <v>8.33</v>
      </c>
      <c r="C915" s="38">
        <v>8.23</v>
      </c>
      <c r="D915" s="38">
        <v>8.33</v>
      </c>
      <c r="E915" s="42">
        <f t="shared" si="51"/>
        <v>1.4360136646901608E-2</v>
      </c>
      <c r="F915" s="38">
        <f t="shared" si="52"/>
        <v>9403.0742548882572</v>
      </c>
    </row>
    <row r="916" spans="1:6" x14ac:dyDescent="0.35">
      <c r="A916" s="37">
        <v>35124</v>
      </c>
      <c r="B916" s="38">
        <f t="shared" si="50"/>
        <v>8.83</v>
      </c>
      <c r="C916" s="38">
        <v>8.75</v>
      </c>
      <c r="D916" s="38">
        <v>8.83</v>
      </c>
      <c r="E916" s="42">
        <f t="shared" si="51"/>
        <v>-2.5646567338859463E-2</v>
      </c>
      <c r="F916" s="38">
        <f t="shared" si="52"/>
        <v>9161.9176778179699</v>
      </c>
    </row>
    <row r="917" spans="1:6" x14ac:dyDescent="0.35">
      <c r="A917" s="37">
        <v>35155</v>
      </c>
      <c r="B917" s="38">
        <f t="shared" si="50"/>
        <v>8.57</v>
      </c>
      <c r="C917" s="38">
        <v>8.77</v>
      </c>
      <c r="D917" s="38">
        <v>8.57</v>
      </c>
      <c r="E917" s="42">
        <f t="shared" si="51"/>
        <v>2.4496155911733798E-2</v>
      </c>
      <c r="F917" s="38">
        <f t="shared" si="52"/>
        <v>9386.3494417042693</v>
      </c>
    </row>
    <row r="918" spans="1:6" x14ac:dyDescent="0.35">
      <c r="A918" s="37">
        <v>35185</v>
      </c>
      <c r="B918" s="38">
        <f t="shared" si="50"/>
        <v>8.2100000000000009</v>
      </c>
      <c r="C918" s="38">
        <v>8.33</v>
      </c>
      <c r="D918" s="38">
        <v>8.2100000000000009</v>
      </c>
      <c r="E918" s="42">
        <f t="shared" si="51"/>
        <v>3.1246432999578366E-2</v>
      </c>
      <c r="F918" s="38">
        <f t="shared" si="52"/>
        <v>9679.6393806451106</v>
      </c>
    </row>
    <row r="919" spans="1:6" x14ac:dyDescent="0.35">
      <c r="A919" s="37">
        <v>35216</v>
      </c>
      <c r="B919" s="38">
        <f t="shared" si="50"/>
        <v>8.4499999999999993</v>
      </c>
      <c r="C919" s="38">
        <v>8.44</v>
      </c>
      <c r="D919" s="38">
        <v>8.4499999999999993</v>
      </c>
      <c r="E919" s="42">
        <f t="shared" si="51"/>
        <v>-9.0606495089808562E-3</v>
      </c>
      <c r="F919" s="38">
        <f t="shared" si="52"/>
        <v>9591.9355608437563</v>
      </c>
    </row>
    <row r="920" spans="1:6" x14ac:dyDescent="0.35">
      <c r="A920" s="37">
        <v>35246</v>
      </c>
      <c r="B920" s="38">
        <f t="shared" si="50"/>
        <v>8.14</v>
      </c>
      <c r="C920" s="38">
        <v>8.34</v>
      </c>
      <c r="D920" s="38">
        <v>8.14</v>
      </c>
      <c r="E920" s="42">
        <f t="shared" si="51"/>
        <v>2.786230334454803E-2</v>
      </c>
      <c r="F920" s="38">
        <f t="shared" si="52"/>
        <v>9859.1889791013418</v>
      </c>
    </row>
    <row r="921" spans="1:6" x14ac:dyDescent="0.35">
      <c r="A921" s="37">
        <v>35277</v>
      </c>
      <c r="B921" s="38">
        <f t="shared" si="50"/>
        <v>8.33</v>
      </c>
      <c r="C921" s="38">
        <v>8.26</v>
      </c>
      <c r="D921" s="38">
        <v>8.33</v>
      </c>
      <c r="E921" s="42">
        <f t="shared" si="51"/>
        <v>-5.8720542082846567E-3</v>
      </c>
      <c r="F921" s="38">
        <f t="shared" si="52"/>
        <v>9801.2952869663368</v>
      </c>
    </row>
    <row r="922" spans="1:6" x14ac:dyDescent="0.35">
      <c r="A922" s="37">
        <v>35308</v>
      </c>
      <c r="B922" s="38">
        <f t="shared" si="50"/>
        <v>8.09</v>
      </c>
      <c r="C922" s="38">
        <v>8.11</v>
      </c>
      <c r="D922" s="38">
        <v>8.09</v>
      </c>
      <c r="E922" s="42">
        <f t="shared" si="51"/>
        <v>2.3096263684385707E-2</v>
      </c>
      <c r="F922" s="38">
        <f t="shared" si="52"/>
        <v>10027.668587362637</v>
      </c>
    </row>
    <row r="923" spans="1:6" x14ac:dyDescent="0.35">
      <c r="A923" s="37">
        <v>35338</v>
      </c>
      <c r="B923" s="38">
        <f t="shared" si="50"/>
        <v>7.36</v>
      </c>
      <c r="C923" s="38">
        <v>7.8</v>
      </c>
      <c r="D923" s="38">
        <v>7.36</v>
      </c>
      <c r="E923" s="42">
        <f t="shared" si="51"/>
        <v>5.7491248238608537E-2</v>
      </c>
      <c r="F923" s="38">
        <f t="shared" si="52"/>
        <v>10604.1717713732</v>
      </c>
    </row>
    <row r="924" spans="1:6" x14ac:dyDescent="0.35">
      <c r="A924" s="37">
        <v>35369</v>
      </c>
      <c r="B924" s="38">
        <f t="shared" si="50"/>
        <v>7.48</v>
      </c>
      <c r="C924" s="38">
        <v>7.19</v>
      </c>
      <c r="D924" s="38">
        <v>7.48</v>
      </c>
      <c r="E924" s="42">
        <f t="shared" si="51"/>
        <v>-2.1646068415752577E-3</v>
      </c>
      <c r="F924" s="38">
        <f t="shared" si="52"/>
        <v>10581.217908607647</v>
      </c>
    </row>
    <row r="925" spans="1:6" x14ac:dyDescent="0.35">
      <c r="A925" s="37">
        <v>35399</v>
      </c>
      <c r="B925" s="38">
        <f t="shared" si="50"/>
        <v>6.98</v>
      </c>
      <c r="C925" s="38">
        <v>7.26</v>
      </c>
      <c r="D925" s="38">
        <v>6.98</v>
      </c>
      <c r="E925" s="42">
        <f t="shared" si="51"/>
        <v>4.1589692921056652E-2</v>
      </c>
      <c r="F925" s="38">
        <f t="shared" si="52"/>
        <v>11021.287512157423</v>
      </c>
    </row>
    <row r="926" spans="1:6" x14ac:dyDescent="0.35">
      <c r="A926" s="37">
        <v>35430</v>
      </c>
      <c r="B926" s="38">
        <f t="shared" si="50"/>
        <v>6.71</v>
      </c>
      <c r="C926" s="38">
        <v>6.85</v>
      </c>
      <c r="D926" s="38">
        <v>6.71</v>
      </c>
      <c r="E926" s="42">
        <f t="shared" si="51"/>
        <v>2.5142903460392361E-2</v>
      </c>
      <c r="F926" s="38">
        <f t="shared" si="52"/>
        <v>11298.394680084824</v>
      </c>
    </row>
    <row r="927" spans="1:6" x14ac:dyDescent="0.35">
      <c r="A927" s="37">
        <v>35461</v>
      </c>
      <c r="B927" s="38">
        <f t="shared" si="50"/>
        <v>6.87</v>
      </c>
      <c r="C927" s="38">
        <v>6.74</v>
      </c>
      <c r="D927" s="38">
        <v>6.87</v>
      </c>
      <c r="E927" s="42">
        <f t="shared" si="51"/>
        <v>-5.7785145074136183E-3</v>
      </c>
      <c r="F927" s="38">
        <f t="shared" si="52"/>
        <v>11233.106742515469</v>
      </c>
    </row>
    <row r="928" spans="1:6" x14ac:dyDescent="0.35">
      <c r="A928" s="37">
        <v>35489</v>
      </c>
      <c r="B928" s="38">
        <f t="shared" si="50"/>
        <v>6.78</v>
      </c>
      <c r="C928" s="38">
        <v>6.68</v>
      </c>
      <c r="D928" s="38">
        <v>6.78</v>
      </c>
      <c r="E928" s="42">
        <f t="shared" si="51"/>
        <v>1.2146739180918929E-2</v>
      </c>
      <c r="F928" s="38">
        <f t="shared" si="52"/>
        <v>11369.552360308226</v>
      </c>
    </row>
    <row r="929" spans="1:6" x14ac:dyDescent="0.35">
      <c r="A929" s="37">
        <v>35520</v>
      </c>
      <c r="B929" s="38">
        <f t="shared" si="50"/>
        <v>7.27</v>
      </c>
      <c r="C929" s="38">
        <v>7.1</v>
      </c>
      <c r="D929" s="38">
        <v>7.27</v>
      </c>
      <c r="E929" s="42">
        <f t="shared" si="51"/>
        <v>-2.8551883538086173E-2</v>
      </c>
      <c r="F929" s="38">
        <f t="shared" si="52"/>
        <v>11044.930225436532</v>
      </c>
    </row>
    <row r="930" spans="1:6" x14ac:dyDescent="0.35">
      <c r="A930" s="37">
        <v>35550</v>
      </c>
      <c r="B930" s="38">
        <f t="shared" si="50"/>
        <v>7.25</v>
      </c>
      <c r="C930" s="38">
        <v>7.24</v>
      </c>
      <c r="D930" s="38">
        <v>7.25</v>
      </c>
      <c r="E930" s="42">
        <f t="shared" si="51"/>
        <v>7.4555766067668236E-3</v>
      </c>
      <c r="F930" s="38">
        <f t="shared" si="52"/>
        <v>11127.276548848668</v>
      </c>
    </row>
    <row r="931" spans="1:6" x14ac:dyDescent="0.35">
      <c r="A931" s="37">
        <v>35581</v>
      </c>
      <c r="B931" s="38">
        <f t="shared" si="50"/>
        <v>7.06</v>
      </c>
      <c r="C931" s="38">
        <v>7.01</v>
      </c>
      <c r="D931" s="38">
        <v>7.06</v>
      </c>
      <c r="E931" s="42">
        <f t="shared" si="51"/>
        <v>1.9428898371649461E-2</v>
      </c>
      <c r="F931" s="38">
        <f t="shared" si="52"/>
        <v>11343.467274069488</v>
      </c>
    </row>
    <row r="932" spans="1:6" x14ac:dyDescent="0.35">
      <c r="A932" s="37">
        <v>35611</v>
      </c>
      <c r="B932" s="38">
        <f t="shared" si="50"/>
        <v>6.64</v>
      </c>
      <c r="C932" s="38">
        <v>6.8</v>
      </c>
      <c r="D932" s="38">
        <v>6.64</v>
      </c>
      <c r="E932" s="42">
        <f t="shared" si="51"/>
        <v>3.6041730832317855E-2</v>
      </c>
      <c r="F932" s="38">
        <f t="shared" si="52"/>
        <v>11752.305468266706</v>
      </c>
    </row>
    <row r="933" spans="1:6" x14ac:dyDescent="0.35">
      <c r="A933" s="37">
        <v>35642</v>
      </c>
      <c r="B933" s="38">
        <f t="shared" si="50"/>
        <v>6.38</v>
      </c>
      <c r="C933" s="38">
        <v>6.44</v>
      </c>
      <c r="D933" s="38">
        <v>6.38</v>
      </c>
      <c r="E933" s="42">
        <f t="shared" si="51"/>
        <v>2.4424516740655322E-2</v>
      </c>
      <c r="F933" s="38">
        <f t="shared" si="52"/>
        <v>12039.349849917682</v>
      </c>
    </row>
    <row r="934" spans="1:6" x14ac:dyDescent="0.35">
      <c r="A934" s="37">
        <v>35673</v>
      </c>
      <c r="B934" s="38">
        <f t="shared" si="50"/>
        <v>6.61</v>
      </c>
      <c r="C934" s="38">
        <v>6.53</v>
      </c>
      <c r="D934" s="38">
        <v>6.61</v>
      </c>
      <c r="E934" s="42">
        <f t="shared" si="51"/>
        <v>-1.1221101952716386E-2</v>
      </c>
      <c r="F934" s="38">
        <f t="shared" si="52"/>
        <v>11904.255077807335</v>
      </c>
    </row>
    <row r="935" spans="1:6" x14ac:dyDescent="0.35">
      <c r="A935" s="37">
        <v>35703</v>
      </c>
      <c r="B935" s="38">
        <f t="shared" ref="B935:B998" si="53">D935</f>
        <v>6.15</v>
      </c>
      <c r="C935" s="38">
        <v>6.38</v>
      </c>
      <c r="D935" s="38">
        <v>6.15</v>
      </c>
      <c r="E935" s="42">
        <f t="shared" si="51"/>
        <v>3.9283908726375993E-2</v>
      </c>
      <c r="F935" s="38">
        <f t="shared" si="52"/>
        <v>12371.900747739417</v>
      </c>
    </row>
    <row r="936" spans="1:6" x14ac:dyDescent="0.35">
      <c r="A936" s="37">
        <v>35734</v>
      </c>
      <c r="B936" s="38">
        <f t="shared" si="53"/>
        <v>6.37</v>
      </c>
      <c r="C936" s="38">
        <v>6.22</v>
      </c>
      <c r="D936" s="38">
        <v>6.37</v>
      </c>
      <c r="E936" s="42">
        <f t="shared" si="51"/>
        <v>-1.0867127868418969E-2</v>
      </c>
      <c r="F936" s="38">
        <f t="shared" si="52"/>
        <v>12237.453720338344</v>
      </c>
    </row>
    <row r="937" spans="1:6" x14ac:dyDescent="0.35">
      <c r="A937" s="37">
        <v>35764</v>
      </c>
      <c r="B937" s="38">
        <f t="shared" si="53"/>
        <v>6.23</v>
      </c>
      <c r="C937" s="38">
        <v>6.3</v>
      </c>
      <c r="D937" s="38">
        <v>6.23</v>
      </c>
      <c r="E937" s="42">
        <f t="shared" si="51"/>
        <v>1.5550330252329299E-2</v>
      </c>
      <c r="F937" s="38">
        <f t="shared" si="52"/>
        <v>12427.750167137201</v>
      </c>
    </row>
    <row r="938" spans="1:6" x14ac:dyDescent="0.35">
      <c r="A938" s="37">
        <v>35795</v>
      </c>
      <c r="B938" s="38">
        <f t="shared" si="53"/>
        <v>5.98</v>
      </c>
      <c r="C938" s="38">
        <v>5.9710000000000001</v>
      </c>
      <c r="D938" s="38">
        <v>5.98</v>
      </c>
      <c r="E938" s="42">
        <f t="shared" si="51"/>
        <v>2.3691556364527206E-2</v>
      </c>
      <c r="F938" s="38">
        <f t="shared" si="52"/>
        <v>12722.182910706195</v>
      </c>
    </row>
    <row r="939" spans="1:6" x14ac:dyDescent="0.35">
      <c r="A939" s="37">
        <v>35826</v>
      </c>
      <c r="B939" s="38">
        <f t="shared" si="53"/>
        <v>5.65</v>
      </c>
      <c r="C939" s="38">
        <v>5.6</v>
      </c>
      <c r="D939" s="38">
        <v>5.65</v>
      </c>
      <c r="E939" s="42">
        <f t="shared" si="51"/>
        <v>2.9777389298325511E-2</v>
      </c>
      <c r="F939" s="38">
        <f t="shared" si="52"/>
        <v>13101.016303962797</v>
      </c>
    </row>
    <row r="940" spans="1:6" x14ac:dyDescent="0.35">
      <c r="A940" s="37">
        <v>35854</v>
      </c>
      <c r="B940" s="38">
        <f t="shared" si="53"/>
        <v>5.49</v>
      </c>
      <c r="C940" s="38">
        <v>5.48</v>
      </c>
      <c r="D940" s="38">
        <v>5.49</v>
      </c>
      <c r="E940" s="42">
        <f t="shared" si="51"/>
        <v>1.6819126289812546E-2</v>
      </c>
      <c r="F940" s="38">
        <f t="shared" si="52"/>
        <v>13321.363951704039</v>
      </c>
    </row>
    <row r="941" spans="1:6" x14ac:dyDescent="0.35">
      <c r="A941" s="37">
        <v>35885</v>
      </c>
      <c r="B941" s="38">
        <f t="shared" si="53"/>
        <v>5.32</v>
      </c>
      <c r="C941" s="38">
        <v>5.31</v>
      </c>
      <c r="D941" s="38">
        <v>5.32</v>
      </c>
      <c r="E941" s="42">
        <f t="shared" si="51"/>
        <v>1.7544812942460911E-2</v>
      </c>
      <c r="F941" s="38">
        <f t="shared" si="52"/>
        <v>13555.084790375129</v>
      </c>
    </row>
    <row r="942" spans="1:6" x14ac:dyDescent="0.35">
      <c r="A942" s="37">
        <v>35915</v>
      </c>
      <c r="B942" s="38">
        <f t="shared" si="53"/>
        <v>5.38</v>
      </c>
      <c r="C942" s="38">
        <v>5.37</v>
      </c>
      <c r="D942" s="38">
        <v>5.38</v>
      </c>
      <c r="E942" s="42">
        <f t="shared" si="51"/>
        <v>-1.3148248253553891E-4</v>
      </c>
      <c r="F942" s="38">
        <f t="shared" si="52"/>
        <v>13553.302534175911</v>
      </c>
    </row>
    <row r="943" spans="1:6" x14ac:dyDescent="0.35">
      <c r="A943" s="37">
        <v>35946</v>
      </c>
      <c r="B943" s="38">
        <f t="shared" si="53"/>
        <v>5.09</v>
      </c>
      <c r="C943" s="38">
        <v>5.08</v>
      </c>
      <c r="D943" s="38">
        <v>5.09</v>
      </c>
      <c r="E943" s="42">
        <f t="shared" si="51"/>
        <v>2.6847162730897871E-2</v>
      </c>
      <c r="F943" s="38">
        <f t="shared" si="52"/>
        <v>13917.170252852024</v>
      </c>
    </row>
    <row r="944" spans="1:6" x14ac:dyDescent="0.35">
      <c r="A944" s="37">
        <v>35976</v>
      </c>
      <c r="B944" s="38">
        <f t="shared" si="53"/>
        <v>4.9800000000000004</v>
      </c>
      <c r="C944" s="38">
        <v>4.9749999999999996</v>
      </c>
      <c r="D944" s="38">
        <v>4.9800000000000004</v>
      </c>
      <c r="E944" s="42">
        <f t="shared" si="51"/>
        <v>1.2768332709806674E-2</v>
      </c>
      <c r="F944" s="38">
        <f t="shared" si="52"/>
        <v>14094.869313019462</v>
      </c>
    </row>
    <row r="945" spans="1:6" x14ac:dyDescent="0.35">
      <c r="A945" s="37">
        <v>36007</v>
      </c>
      <c r="B945" s="38">
        <f t="shared" si="53"/>
        <v>4.9050000000000002</v>
      </c>
      <c r="C945" s="38">
        <v>4.91</v>
      </c>
      <c r="D945" s="38">
        <v>4.9050000000000002</v>
      </c>
      <c r="E945" s="42">
        <f t="shared" si="51"/>
        <v>9.9841422855947576E-3</v>
      </c>
      <c r="F945" s="38">
        <f t="shared" si="52"/>
        <v>14235.594493737513</v>
      </c>
    </row>
    <row r="946" spans="1:6" x14ac:dyDescent="0.35">
      <c r="A946" s="37">
        <v>36038</v>
      </c>
      <c r="B946" s="38">
        <f t="shared" si="53"/>
        <v>4.82</v>
      </c>
      <c r="C946" s="38">
        <v>4.8250000000000002</v>
      </c>
      <c r="D946" s="38">
        <v>4.82</v>
      </c>
      <c r="E946" s="42">
        <f t="shared" si="51"/>
        <v>1.0726011407274451E-2</v>
      </c>
      <c r="F946" s="38">
        <f t="shared" si="52"/>
        <v>14388.285642666675</v>
      </c>
    </row>
    <row r="947" spans="1:6" x14ac:dyDescent="0.35">
      <c r="A947" s="37">
        <v>36068</v>
      </c>
      <c r="B947" s="38">
        <f t="shared" si="53"/>
        <v>4.7549999999999999</v>
      </c>
      <c r="C947" s="38">
        <v>4.7450000000000001</v>
      </c>
      <c r="D947" s="38">
        <v>4.7549999999999999</v>
      </c>
      <c r="E947" s="42">
        <f t="shared" si="51"/>
        <v>9.1087418219933918E-3</v>
      </c>
      <c r="F947" s="38">
        <f t="shared" si="52"/>
        <v>14519.344821846818</v>
      </c>
    </row>
    <row r="948" spans="1:6" x14ac:dyDescent="0.35">
      <c r="A948" s="37">
        <v>36099</v>
      </c>
      <c r="B948" s="38">
        <f t="shared" si="53"/>
        <v>4.6749999999999998</v>
      </c>
      <c r="C948" s="38">
        <v>4.665</v>
      </c>
      <c r="D948" s="38">
        <v>4.6749999999999998</v>
      </c>
      <c r="E948" s="42">
        <f t="shared" si="51"/>
        <v>1.0253366560601183E-2</v>
      </c>
      <c r="F948" s="38">
        <f t="shared" si="52"/>
        <v>14668.216986524982</v>
      </c>
    </row>
    <row r="949" spans="1:6" x14ac:dyDescent="0.35">
      <c r="A949" s="37">
        <v>36129</v>
      </c>
      <c r="B949" s="38">
        <f t="shared" si="53"/>
        <v>4.3650000000000002</v>
      </c>
      <c r="C949" s="38">
        <v>4.3600000000000003</v>
      </c>
      <c r="D949" s="38">
        <v>4.3650000000000002</v>
      </c>
      <c r="E949" s="42">
        <f t="shared" si="51"/>
        <v>2.8633561855003667E-2</v>
      </c>
      <c r="F949" s="38">
        <f t="shared" si="52"/>
        <v>15088.220284911262</v>
      </c>
    </row>
    <row r="950" spans="1:6" x14ac:dyDescent="0.35">
      <c r="A950" s="37">
        <v>36160</v>
      </c>
      <c r="B950" s="38">
        <f t="shared" si="53"/>
        <v>4.1849999999999996</v>
      </c>
      <c r="C950" s="38">
        <v>4.1719999999999997</v>
      </c>
      <c r="D950" s="38">
        <v>4.1849999999999996</v>
      </c>
      <c r="E950" s="42">
        <f t="shared" si="51"/>
        <v>1.8124987452084837E-2</v>
      </c>
      <c r="F950" s="38">
        <f t="shared" si="52"/>
        <v>15361.694088249569</v>
      </c>
    </row>
    <row r="951" spans="1:6" x14ac:dyDescent="0.35">
      <c r="A951" s="37">
        <v>36191</v>
      </c>
      <c r="B951" s="38">
        <f t="shared" si="53"/>
        <v>3.9849999999999999</v>
      </c>
      <c r="C951" s="38">
        <v>3.9750000000000001</v>
      </c>
      <c r="D951" s="38">
        <v>3.9849999999999999</v>
      </c>
      <c r="E951" s="42">
        <f t="shared" si="51"/>
        <v>1.9739368602445097E-2</v>
      </c>
      <c r="F951" s="38">
        <f t="shared" si="52"/>
        <v>15664.924230215531</v>
      </c>
    </row>
    <row r="952" spans="1:6" x14ac:dyDescent="0.35">
      <c r="A952" s="37">
        <v>36219</v>
      </c>
      <c r="B952" s="38">
        <f t="shared" si="53"/>
        <v>4.41</v>
      </c>
      <c r="C952" s="38">
        <v>4.4000000000000004</v>
      </c>
      <c r="D952" s="38">
        <v>4.41</v>
      </c>
      <c r="E952" s="42">
        <f t="shared" si="51"/>
        <v>-3.0521372554005995E-2</v>
      </c>
      <c r="F952" s="38">
        <f t="shared" si="52"/>
        <v>15186.809241754847</v>
      </c>
    </row>
    <row r="953" spans="1:6" x14ac:dyDescent="0.35">
      <c r="A953" s="37">
        <v>36250</v>
      </c>
      <c r="B953" s="38">
        <f t="shared" si="53"/>
        <v>4.375</v>
      </c>
      <c r="C953" s="38">
        <v>4.3719999999999999</v>
      </c>
      <c r="D953" s="38">
        <v>4.375</v>
      </c>
      <c r="E953" s="42">
        <f t="shared" si="51"/>
        <v>6.4666423861946707E-3</v>
      </c>
      <c r="F953" s="38">
        <f t="shared" si="52"/>
        <v>15285.016906108633</v>
      </c>
    </row>
    <row r="954" spans="1:6" x14ac:dyDescent="0.35">
      <c r="A954" s="37">
        <v>36280</v>
      </c>
      <c r="B954" s="38">
        <f t="shared" si="53"/>
        <v>4.165</v>
      </c>
      <c r="C954" s="38">
        <v>4.1689999999999996</v>
      </c>
      <c r="D954" s="38">
        <v>4.165</v>
      </c>
      <c r="E954" s="42">
        <f t="shared" si="51"/>
        <v>2.0564040738842979E-2</v>
      </c>
      <c r="F954" s="38">
        <f t="shared" si="52"/>
        <v>15599.338616459754</v>
      </c>
    </row>
    <row r="955" spans="1:6" x14ac:dyDescent="0.35">
      <c r="A955" s="37">
        <v>36311</v>
      </c>
      <c r="B955" s="38">
        <f t="shared" si="53"/>
        <v>4.6150000000000002</v>
      </c>
      <c r="C955" s="38">
        <v>4.5970000000000004</v>
      </c>
      <c r="D955" s="38">
        <v>4.6150000000000002</v>
      </c>
      <c r="E955" s="42">
        <f t="shared" si="51"/>
        <v>-3.2015743508621776E-2</v>
      </c>
      <c r="F955" s="38">
        <f t="shared" si="52"/>
        <v>15099.914192411039</v>
      </c>
    </row>
    <row r="956" spans="1:6" x14ac:dyDescent="0.35">
      <c r="A956" s="37">
        <v>36341</v>
      </c>
      <c r="B956" s="38">
        <f t="shared" si="53"/>
        <v>5.0549999999999997</v>
      </c>
      <c r="C956" s="38">
        <v>5.04</v>
      </c>
      <c r="D956" s="38">
        <v>5.0549999999999997</v>
      </c>
      <c r="E956" s="42">
        <f t="shared" si="51"/>
        <v>-3.014114055422467E-2</v>
      </c>
      <c r="F956" s="38">
        <f t="shared" si="52"/>
        <v>14644.785556380846</v>
      </c>
    </row>
    <row r="957" spans="1:6" x14ac:dyDescent="0.35">
      <c r="A957" s="37">
        <v>36372</v>
      </c>
      <c r="B957" s="38">
        <f t="shared" si="53"/>
        <v>5.34</v>
      </c>
      <c r="C957" s="38">
        <v>5.33</v>
      </c>
      <c r="D957" s="38">
        <v>5.34</v>
      </c>
      <c r="E957" s="42">
        <f t="shared" si="51"/>
        <v>-1.7510770897779478E-2</v>
      </c>
      <c r="F957" s="38">
        <f t="shared" si="52"/>
        <v>14388.344071655951</v>
      </c>
    </row>
    <row r="958" spans="1:6" x14ac:dyDescent="0.35">
      <c r="A958" s="37">
        <v>36403</v>
      </c>
      <c r="B958" s="38">
        <f t="shared" si="53"/>
        <v>5.52</v>
      </c>
      <c r="C958" s="38">
        <v>5.5110000000000001</v>
      </c>
      <c r="D958" s="38">
        <v>5.52</v>
      </c>
      <c r="E958" s="42">
        <f t="shared" si="51"/>
        <v>-9.1556943511191362E-3</v>
      </c>
      <c r="F958" s="38">
        <f t="shared" si="52"/>
        <v>14256.608791117131</v>
      </c>
    </row>
    <row r="959" spans="1:6" x14ac:dyDescent="0.35">
      <c r="A959" s="37">
        <v>36433</v>
      </c>
      <c r="B959" s="38">
        <f t="shared" si="53"/>
        <v>5.7649999999999997</v>
      </c>
      <c r="C959" s="38">
        <v>5.75</v>
      </c>
      <c r="D959" s="38">
        <v>5.7649999999999997</v>
      </c>
      <c r="E959" s="42">
        <f t="shared" si="51"/>
        <v>-1.3710190781405833E-2</v>
      </c>
      <c r="F959" s="38">
        <f t="shared" si="52"/>
        <v>14061.147964695048</v>
      </c>
    </row>
    <row r="960" spans="1:6" x14ac:dyDescent="0.35">
      <c r="A960" s="37">
        <v>36464</v>
      </c>
      <c r="B960" s="38">
        <f t="shared" si="53"/>
        <v>5.7549999999999999</v>
      </c>
      <c r="C960" s="38">
        <v>5.7549999999999999</v>
      </c>
      <c r="D960" s="38">
        <v>5.7549999999999999</v>
      </c>
      <c r="E960" s="42">
        <f t="shared" si="51"/>
        <v>5.5518662804331948E-3</v>
      </c>
      <c r="F960" s="38">
        <f t="shared" si="52"/>
        <v>14139.213577944422</v>
      </c>
    </row>
    <row r="961" spans="1:6" x14ac:dyDescent="0.35">
      <c r="A961" s="37">
        <v>36494</v>
      </c>
      <c r="B961" s="38">
        <f t="shared" si="53"/>
        <v>5.64</v>
      </c>
      <c r="C961" s="38">
        <v>5.64</v>
      </c>
      <c r="D961" s="38">
        <v>5.64</v>
      </c>
      <c r="E961" s="42">
        <f t="shared" si="51"/>
        <v>1.3440183300855502E-2</v>
      </c>
      <c r="F961" s="38">
        <f t="shared" si="52"/>
        <v>14329.247200161939</v>
      </c>
    </row>
    <row r="962" spans="1:6" x14ac:dyDescent="0.35">
      <c r="A962" s="37">
        <v>36525</v>
      </c>
      <c r="B962" s="38">
        <f t="shared" si="53"/>
        <v>5.73</v>
      </c>
      <c r="C962" s="38">
        <v>5.72</v>
      </c>
      <c r="D962" s="38">
        <v>5.73</v>
      </c>
      <c r="E962" s="42">
        <f t="shared" si="51"/>
        <v>-2.0370656740849417E-3</v>
      </c>
      <c r="F962" s="38">
        <f t="shared" si="52"/>
        <v>14300.057582555011</v>
      </c>
    </row>
    <row r="963" spans="1:6" x14ac:dyDescent="0.35">
      <c r="A963" s="37">
        <v>36556</v>
      </c>
      <c r="B963" s="38">
        <f t="shared" si="53"/>
        <v>5.97</v>
      </c>
      <c r="C963" s="38">
        <v>5.97</v>
      </c>
      <c r="D963" s="38">
        <v>5.97</v>
      </c>
      <c r="E963" s="42">
        <f t="shared" ref="E963:E1026" si="54">B962/1200+((B962/B963)*(1-(1+B963/200)^(-2*(10-(1/12))))+(1+B963/200)^(-2*(10-(1/12)))-1)</f>
        <v>-1.2993052381870401E-2</v>
      </c>
      <c r="F963" s="38">
        <f t="shared" ref="F963:F1026" si="55">F962*(1+E963)</f>
        <v>14114.25618532111</v>
      </c>
    </row>
    <row r="964" spans="1:6" x14ac:dyDescent="0.35">
      <c r="A964" s="37">
        <v>36585</v>
      </c>
      <c r="B964" s="38">
        <f t="shared" si="53"/>
        <v>5.835</v>
      </c>
      <c r="C964" s="38">
        <v>5.835</v>
      </c>
      <c r="D964" s="38">
        <v>5.835</v>
      </c>
      <c r="E964" s="42">
        <f t="shared" si="54"/>
        <v>1.503178466846538E-2</v>
      </c>
      <c r="F964" s="38">
        <f t="shared" si="55"/>
        <v>14326.418645054411</v>
      </c>
    </row>
    <row r="965" spans="1:6" x14ac:dyDescent="0.35">
      <c r="A965" s="37">
        <v>36616</v>
      </c>
      <c r="B965" s="38">
        <f t="shared" si="53"/>
        <v>5.375</v>
      </c>
      <c r="C965" s="38">
        <v>5.375</v>
      </c>
      <c r="D965" s="38">
        <v>5.375</v>
      </c>
      <c r="E965" s="42">
        <f t="shared" si="54"/>
        <v>3.9867561608016862E-2</v>
      </c>
      <c r="F965" s="38">
        <f t="shared" si="55"/>
        <v>14897.57802300836</v>
      </c>
    </row>
    <row r="966" spans="1:6" x14ac:dyDescent="0.35">
      <c r="A966" s="37">
        <v>36646</v>
      </c>
      <c r="B966" s="38">
        <f t="shared" si="53"/>
        <v>5.4550000000000001</v>
      </c>
      <c r="C966" s="38">
        <v>5.4550000000000001</v>
      </c>
      <c r="D966" s="38">
        <v>5.4550000000000001</v>
      </c>
      <c r="E966" s="42">
        <f t="shared" si="54"/>
        <v>-1.5860762054501825E-3</v>
      </c>
      <c r="F966" s="38">
        <f t="shared" si="55"/>
        <v>14873.94932898723</v>
      </c>
    </row>
    <row r="967" spans="1:6" x14ac:dyDescent="0.35">
      <c r="A967" s="37">
        <v>36677</v>
      </c>
      <c r="B967" s="38">
        <f t="shared" si="53"/>
        <v>5.1749999999999998</v>
      </c>
      <c r="C967" s="38">
        <v>5.1749999999999998</v>
      </c>
      <c r="D967" s="38">
        <v>5.1749999999999998</v>
      </c>
      <c r="E967" s="42">
        <f t="shared" si="54"/>
        <v>2.6052847427384757E-2</v>
      </c>
      <c r="F967" s="38">
        <f t="shared" si="55"/>
        <v>15261.458061497984</v>
      </c>
    </row>
    <row r="968" spans="1:6" x14ac:dyDescent="0.35">
      <c r="A968" s="37">
        <v>36707</v>
      </c>
      <c r="B968" s="38">
        <f t="shared" si="53"/>
        <v>5.28</v>
      </c>
      <c r="C968" s="38">
        <v>5.28</v>
      </c>
      <c r="D968" s="38">
        <v>5.28</v>
      </c>
      <c r="E968" s="42">
        <f t="shared" si="54"/>
        <v>-3.7132101931986435E-3</v>
      </c>
      <c r="F968" s="38">
        <f t="shared" si="55"/>
        <v>15204.789059860957</v>
      </c>
    </row>
    <row r="969" spans="1:6" x14ac:dyDescent="0.35">
      <c r="A969" s="37">
        <v>36738</v>
      </c>
      <c r="B969" s="38">
        <f t="shared" si="53"/>
        <v>5.3049999999999997</v>
      </c>
      <c r="C969" s="38">
        <v>5.3049999999999997</v>
      </c>
      <c r="D969" s="38">
        <v>5.3049999999999997</v>
      </c>
      <c r="E969" s="42">
        <f t="shared" si="54"/>
        <v>2.4913414694216892E-3</v>
      </c>
      <c r="F969" s="38">
        <f t="shared" si="55"/>
        <v>15242.669381379597</v>
      </c>
    </row>
    <row r="970" spans="1:6" x14ac:dyDescent="0.35">
      <c r="A970" s="37">
        <v>36769</v>
      </c>
      <c r="B970" s="38">
        <f t="shared" si="53"/>
        <v>5.34</v>
      </c>
      <c r="C970" s="38">
        <v>5.34</v>
      </c>
      <c r="D970" s="38">
        <v>5.34</v>
      </c>
      <c r="E970" s="42">
        <f t="shared" si="54"/>
        <v>1.7530632230796797E-3</v>
      </c>
      <c r="F970" s="38">
        <f t="shared" si="55"/>
        <v>15269.390744493658</v>
      </c>
    </row>
    <row r="971" spans="1:6" x14ac:dyDescent="0.35">
      <c r="A971" s="37">
        <v>36799</v>
      </c>
      <c r="B971" s="38">
        <f t="shared" si="53"/>
        <v>5.2549999999999999</v>
      </c>
      <c r="C971" s="38">
        <v>5.2549999999999999</v>
      </c>
      <c r="D971" s="38">
        <v>5.2549999999999999</v>
      </c>
      <c r="E971" s="42">
        <f t="shared" si="54"/>
        <v>1.0954580828788019E-2</v>
      </c>
      <c r="F971" s="38">
        <f t="shared" si="55"/>
        <v>15436.660519610563</v>
      </c>
    </row>
    <row r="972" spans="1:6" x14ac:dyDescent="0.35">
      <c r="A972" s="37">
        <v>36830</v>
      </c>
      <c r="B972" s="38">
        <f t="shared" si="53"/>
        <v>5.1849999999999996</v>
      </c>
      <c r="C972" s="38">
        <v>5.1849999999999996</v>
      </c>
      <c r="D972" s="38">
        <v>5.1849999999999996</v>
      </c>
      <c r="E972" s="42">
        <f t="shared" si="54"/>
        <v>9.7534092388041442E-3</v>
      </c>
      <c r="F972" s="38">
        <f t="shared" si="55"/>
        <v>15587.220586938814</v>
      </c>
    </row>
    <row r="973" spans="1:6" x14ac:dyDescent="0.35">
      <c r="A973" s="37">
        <v>36860</v>
      </c>
      <c r="B973" s="38">
        <f t="shared" si="53"/>
        <v>5.08</v>
      </c>
      <c r="C973" s="38">
        <v>5.08</v>
      </c>
      <c r="D973" s="38">
        <v>5.08</v>
      </c>
      <c r="E973" s="42">
        <f t="shared" si="54"/>
        <v>1.242187276068352E-2</v>
      </c>
      <c r="F973" s="38">
        <f t="shared" si="55"/>
        <v>15780.843057762475</v>
      </c>
    </row>
    <row r="974" spans="1:6" x14ac:dyDescent="0.35">
      <c r="A974" s="37">
        <v>36891</v>
      </c>
      <c r="B974" s="38">
        <f t="shared" si="53"/>
        <v>4.8600000000000003</v>
      </c>
      <c r="C974" s="38">
        <v>4.8600000000000003</v>
      </c>
      <c r="D974" s="38">
        <v>4.8600000000000003</v>
      </c>
      <c r="E974" s="42">
        <f t="shared" si="54"/>
        <v>2.1383056592819714E-2</v>
      </c>
      <c r="F974" s="38">
        <f t="shared" si="55"/>
        <v>16118.285717949017</v>
      </c>
    </row>
    <row r="975" spans="1:6" x14ac:dyDescent="0.35">
      <c r="A975" s="37">
        <v>36922</v>
      </c>
      <c r="B975" s="38">
        <f t="shared" si="53"/>
        <v>4.8499999999999996</v>
      </c>
      <c r="C975" s="38">
        <v>4.8499999999999996</v>
      </c>
      <c r="D975" s="38">
        <v>4.8499999999999996</v>
      </c>
      <c r="E975" s="42">
        <f t="shared" si="54"/>
        <v>4.8298996160235389E-3</v>
      </c>
      <c r="F975" s="38">
        <f t="shared" si="55"/>
        <v>16196.135419949098</v>
      </c>
    </row>
    <row r="976" spans="1:6" x14ac:dyDescent="0.35">
      <c r="A976" s="37">
        <v>36950</v>
      </c>
      <c r="B976" s="38">
        <f t="shared" si="53"/>
        <v>4.8600000000000003</v>
      </c>
      <c r="C976" s="38">
        <v>4.8600000000000003</v>
      </c>
      <c r="D976" s="38">
        <v>4.8600000000000003</v>
      </c>
      <c r="E976" s="42">
        <f t="shared" si="54"/>
        <v>3.2621337912354673E-3</v>
      </c>
      <c r="F976" s="38">
        <f t="shared" si="55"/>
        <v>16248.969380589941</v>
      </c>
    </row>
    <row r="977" spans="1:6" x14ac:dyDescent="0.35">
      <c r="A977" s="37">
        <v>36981</v>
      </c>
      <c r="B977" s="38">
        <f t="shared" si="53"/>
        <v>4.7510000000000003</v>
      </c>
      <c r="C977" s="38">
        <v>4.7510000000000003</v>
      </c>
      <c r="D977" s="38">
        <v>4.7510000000000003</v>
      </c>
      <c r="E977" s="42">
        <f t="shared" si="54"/>
        <v>1.2590628511614303E-2</v>
      </c>
      <c r="F977" s="38">
        <f t="shared" si="55"/>
        <v>16453.554117757547</v>
      </c>
    </row>
    <row r="978" spans="1:6" x14ac:dyDescent="0.35">
      <c r="A978" s="37">
        <v>37011</v>
      </c>
      <c r="B978" s="38">
        <f t="shared" si="53"/>
        <v>5.1349999999999998</v>
      </c>
      <c r="C978" s="38">
        <v>5.1349999999999998</v>
      </c>
      <c r="D978" s="38">
        <v>5.1349999999999998</v>
      </c>
      <c r="E978" s="42">
        <f t="shared" si="54"/>
        <v>-2.5591358174987436E-2</v>
      </c>
      <c r="F978" s="38">
        <f t="shared" si="55"/>
        <v>16032.485321078473</v>
      </c>
    </row>
    <row r="979" spans="1:6" x14ac:dyDescent="0.35">
      <c r="A979" s="37">
        <v>37042</v>
      </c>
      <c r="B979" s="38">
        <f t="shared" si="53"/>
        <v>5.4249999999999998</v>
      </c>
      <c r="C979" s="38">
        <v>5.4249999999999998</v>
      </c>
      <c r="D979" s="38">
        <v>5.4249999999999998</v>
      </c>
      <c r="E979" s="42">
        <f t="shared" si="54"/>
        <v>-1.7738000332435611E-2</v>
      </c>
      <c r="F979" s="38">
        <f t="shared" si="55"/>
        <v>15748.101091123413</v>
      </c>
    </row>
    <row r="980" spans="1:6" x14ac:dyDescent="0.35">
      <c r="A980" s="37">
        <v>37072</v>
      </c>
      <c r="B980" s="38">
        <f t="shared" si="53"/>
        <v>5.4749999999999996</v>
      </c>
      <c r="C980" s="38">
        <v>5.4749999999999996</v>
      </c>
      <c r="D980" s="38">
        <v>5.4749999999999996</v>
      </c>
      <c r="E980" s="42">
        <f t="shared" si="54"/>
        <v>7.3357489381833778E-4</v>
      </c>
      <c r="F980" s="38">
        <f t="shared" si="55"/>
        <v>15759.653502709176</v>
      </c>
    </row>
    <row r="981" spans="1:6" x14ac:dyDescent="0.35">
      <c r="A981" s="37">
        <v>37103</v>
      </c>
      <c r="B981" s="38">
        <f t="shared" si="53"/>
        <v>5.25</v>
      </c>
      <c r="C981" s="38">
        <v>5.25</v>
      </c>
      <c r="D981" s="38">
        <v>5.25</v>
      </c>
      <c r="E981" s="42">
        <f t="shared" si="54"/>
        <v>2.1784523697542666E-2</v>
      </c>
      <c r="F981" s="38">
        <f t="shared" si="55"/>
        <v>16102.970047904006</v>
      </c>
    </row>
    <row r="982" spans="1:6" x14ac:dyDescent="0.35">
      <c r="A982" s="37">
        <v>37134</v>
      </c>
      <c r="B982" s="38">
        <f t="shared" si="53"/>
        <v>5.1349999999999998</v>
      </c>
      <c r="C982" s="38">
        <v>5.1349999999999998</v>
      </c>
      <c r="D982" s="38">
        <v>5.1349999999999998</v>
      </c>
      <c r="E982" s="42">
        <f t="shared" si="54"/>
        <v>1.3224766554141159E-2</v>
      </c>
      <c r="F982" s="38">
        <f t="shared" si="55"/>
        <v>16315.928067615863</v>
      </c>
    </row>
    <row r="983" spans="1:6" x14ac:dyDescent="0.35">
      <c r="A983" s="37">
        <v>37164</v>
      </c>
      <c r="B983" s="38">
        <f t="shared" si="53"/>
        <v>5.32</v>
      </c>
      <c r="C983" s="38">
        <v>5.32</v>
      </c>
      <c r="D983" s="38">
        <v>5.32</v>
      </c>
      <c r="E983" s="42">
        <f t="shared" si="54"/>
        <v>-9.8350415354230836E-3</v>
      </c>
      <c r="F983" s="38">
        <f t="shared" si="55"/>
        <v>16155.460237381885</v>
      </c>
    </row>
    <row r="984" spans="1:6" x14ac:dyDescent="0.35">
      <c r="A984" s="37">
        <v>37195</v>
      </c>
      <c r="B984" s="38">
        <f t="shared" si="53"/>
        <v>4.93</v>
      </c>
      <c r="C984" s="38">
        <v>4.93</v>
      </c>
      <c r="D984" s="38">
        <v>4.93</v>
      </c>
      <c r="E984" s="42">
        <f t="shared" si="54"/>
        <v>3.4735268245880843E-2</v>
      </c>
      <c r="F984" s="38">
        <f t="shared" si="55"/>
        <v>16716.624482363008</v>
      </c>
    </row>
    <row r="985" spans="1:6" x14ac:dyDescent="0.35">
      <c r="A985" s="37">
        <v>37225</v>
      </c>
      <c r="B985" s="38">
        <f t="shared" si="53"/>
        <v>5.0199999999999996</v>
      </c>
      <c r="C985" s="38">
        <v>5.0199999999999996</v>
      </c>
      <c r="D985" s="38">
        <v>5.0199999999999996</v>
      </c>
      <c r="E985" s="42">
        <f t="shared" si="54"/>
        <v>-2.8549571002755491E-3</v>
      </c>
      <c r="F985" s="38">
        <f t="shared" si="55"/>
        <v>16668.899236604448</v>
      </c>
    </row>
    <row r="986" spans="1:6" x14ac:dyDescent="0.35">
      <c r="A986" s="37">
        <v>37256</v>
      </c>
      <c r="B986" s="38">
        <f t="shared" si="53"/>
        <v>5.35</v>
      </c>
      <c r="C986" s="38">
        <v>5.35</v>
      </c>
      <c r="D986" s="38">
        <v>5.35</v>
      </c>
      <c r="E986" s="42">
        <f t="shared" si="54"/>
        <v>-2.0958222291268407E-2</v>
      </c>
      <c r="F986" s="38">
        <f t="shared" si="55"/>
        <v>16319.548741052937</v>
      </c>
    </row>
    <row r="987" spans="1:6" x14ac:dyDescent="0.35">
      <c r="A987" s="37">
        <v>37287</v>
      </c>
      <c r="B987" s="38">
        <f t="shared" si="53"/>
        <v>5.36</v>
      </c>
      <c r="C987" s="38">
        <v>5.36</v>
      </c>
      <c r="D987" s="38">
        <v>5.36</v>
      </c>
      <c r="E987" s="42">
        <f t="shared" si="54"/>
        <v>3.6968224803470753E-3</v>
      </c>
      <c r="F987" s="38">
        <f t="shared" si="55"/>
        <v>16379.879215707981</v>
      </c>
    </row>
    <row r="988" spans="1:6" x14ac:dyDescent="0.35">
      <c r="A988" s="37">
        <v>37315</v>
      </c>
      <c r="B988" s="38">
        <f t="shared" si="53"/>
        <v>5.42</v>
      </c>
      <c r="C988" s="38">
        <v>5.42</v>
      </c>
      <c r="D988" s="38">
        <v>5.42</v>
      </c>
      <c r="E988" s="42">
        <f t="shared" si="54"/>
        <v>-8.9667814795310087E-5</v>
      </c>
      <c r="F988" s="38">
        <f t="shared" si="55"/>
        <v>16378.410467732096</v>
      </c>
    </row>
    <row r="989" spans="1:6" x14ac:dyDescent="0.35">
      <c r="A989" s="37">
        <v>37346</v>
      </c>
      <c r="B989" s="38">
        <f t="shared" si="53"/>
        <v>5.63</v>
      </c>
      <c r="C989" s="38">
        <v>5.63</v>
      </c>
      <c r="D989" s="38">
        <v>5.63</v>
      </c>
      <c r="E989" s="42">
        <f t="shared" si="54"/>
        <v>-1.1275972100417812E-2</v>
      </c>
      <c r="F989" s="38">
        <f t="shared" si="55"/>
        <v>16193.727968248757</v>
      </c>
    </row>
    <row r="990" spans="1:6" x14ac:dyDescent="0.35">
      <c r="A990" s="37">
        <v>37376</v>
      </c>
      <c r="B990" s="38">
        <f t="shared" si="53"/>
        <v>5.65</v>
      </c>
      <c r="C990" s="38">
        <v>5.65</v>
      </c>
      <c r="D990" s="38">
        <v>5.65</v>
      </c>
      <c r="E990" s="42">
        <f t="shared" si="54"/>
        <v>3.1889966081822992E-3</v>
      </c>
      <c r="F990" s="38">
        <f t="shared" si="55"/>
        <v>16245.369711813331</v>
      </c>
    </row>
    <row r="991" spans="1:6" x14ac:dyDescent="0.35">
      <c r="A991" s="37">
        <v>37407</v>
      </c>
      <c r="B991" s="38">
        <f t="shared" si="53"/>
        <v>5.65</v>
      </c>
      <c r="C991" s="38">
        <v>5.65</v>
      </c>
      <c r="D991" s="38">
        <v>5.65</v>
      </c>
      <c r="E991" s="42">
        <f t="shared" si="54"/>
        <v>4.7083333333333335E-3</v>
      </c>
      <c r="F991" s="38">
        <f t="shared" si="55"/>
        <v>16321.858327539785</v>
      </c>
    </row>
    <row r="992" spans="1:6" x14ac:dyDescent="0.35">
      <c r="A992" s="37">
        <v>37437</v>
      </c>
      <c r="B992" s="38">
        <f t="shared" si="53"/>
        <v>5.4550000000000001</v>
      </c>
      <c r="C992" s="38">
        <v>5.4550000000000001</v>
      </c>
      <c r="D992" s="38">
        <v>5.4550000000000001</v>
      </c>
      <c r="E992" s="42">
        <f t="shared" si="54"/>
        <v>1.9492362834117948E-2</v>
      </c>
      <c r="F992" s="38">
        <f t="shared" si="55"/>
        <v>16640.009912187259</v>
      </c>
    </row>
    <row r="993" spans="1:6" x14ac:dyDescent="0.35">
      <c r="A993" s="37">
        <v>37468</v>
      </c>
      <c r="B993" s="38">
        <f t="shared" si="53"/>
        <v>5.2649999999999997</v>
      </c>
      <c r="C993" s="38">
        <v>5.2649999999999997</v>
      </c>
      <c r="D993" s="38">
        <v>5.2649999999999997</v>
      </c>
      <c r="E993" s="42">
        <f t="shared" si="54"/>
        <v>1.9078706113671545E-2</v>
      </c>
      <c r="F993" s="38">
        <f t="shared" si="55"/>
        <v>16957.479771030459</v>
      </c>
    </row>
    <row r="994" spans="1:6" x14ac:dyDescent="0.35">
      <c r="A994" s="37">
        <v>37499</v>
      </c>
      <c r="B994" s="38">
        <f t="shared" si="53"/>
        <v>5.1349999999999998</v>
      </c>
      <c r="C994" s="38">
        <v>5.1349999999999998</v>
      </c>
      <c r="D994" s="38">
        <v>5.1349999999999998</v>
      </c>
      <c r="E994" s="42">
        <f t="shared" si="54"/>
        <v>1.4391583930768236E-2</v>
      </c>
      <c r="F994" s="38">
        <f t="shared" si="55"/>
        <v>17201.524764409547</v>
      </c>
    </row>
    <row r="995" spans="1:6" x14ac:dyDescent="0.35">
      <c r="A995" s="37">
        <v>37529</v>
      </c>
      <c r="B995" s="38">
        <f t="shared" si="53"/>
        <v>4.915</v>
      </c>
      <c r="C995" s="38">
        <v>4.915</v>
      </c>
      <c r="D995" s="38">
        <v>4.915</v>
      </c>
      <c r="E995" s="42">
        <f t="shared" si="54"/>
        <v>2.1384612649932466E-2</v>
      </c>
      <c r="F995" s="38">
        <f t="shared" si="55"/>
        <v>17569.372708484665</v>
      </c>
    </row>
    <row r="996" spans="1:6" x14ac:dyDescent="0.35">
      <c r="A996" s="37">
        <v>37560</v>
      </c>
      <c r="B996" s="38">
        <f t="shared" si="53"/>
        <v>5.1050000000000004</v>
      </c>
      <c r="C996" s="38">
        <v>5.1050000000000004</v>
      </c>
      <c r="D996" s="38">
        <v>5.1050000000000004</v>
      </c>
      <c r="E996" s="42">
        <f t="shared" si="54"/>
        <v>-1.054605005064365E-2</v>
      </c>
      <c r="F996" s="38">
        <f t="shared" si="55"/>
        <v>17384.085224542574</v>
      </c>
    </row>
    <row r="997" spans="1:6" x14ac:dyDescent="0.35">
      <c r="A997" s="37">
        <v>37590</v>
      </c>
      <c r="B997" s="38">
        <f t="shared" si="53"/>
        <v>5.0449999999999999</v>
      </c>
      <c r="C997" s="38">
        <v>5.0449999999999999</v>
      </c>
      <c r="D997" s="38">
        <v>5.0449999999999999</v>
      </c>
      <c r="E997" s="42">
        <f t="shared" si="54"/>
        <v>8.8909253857707392E-3</v>
      </c>
      <c r="F997" s="38">
        <f t="shared" si="55"/>
        <v>17538.64582917386</v>
      </c>
    </row>
    <row r="998" spans="1:6" x14ac:dyDescent="0.35">
      <c r="A998" s="37">
        <v>37621</v>
      </c>
      <c r="B998" s="38">
        <f t="shared" si="53"/>
        <v>4.71</v>
      </c>
      <c r="C998" s="38">
        <v>4.71</v>
      </c>
      <c r="D998" s="38">
        <v>4.71</v>
      </c>
      <c r="E998" s="42">
        <f t="shared" si="54"/>
        <v>3.0503689645224756E-2</v>
      </c>
      <c r="F998" s="38">
        <f t="shared" si="55"/>
        <v>18073.639238344495</v>
      </c>
    </row>
    <row r="999" spans="1:6" x14ac:dyDescent="0.35">
      <c r="A999" s="37">
        <v>37652</v>
      </c>
      <c r="B999" s="38">
        <f t="shared" ref="B999:B1062" si="56">D999</f>
        <v>4.5599999999999996</v>
      </c>
      <c r="C999" s="38">
        <v>4.5599999999999996</v>
      </c>
      <c r="D999" s="38">
        <v>4.5599999999999996</v>
      </c>
      <c r="E999" s="42">
        <f t="shared" si="54"/>
        <v>1.5784673900339372E-2</v>
      </c>
      <c r="F999" s="38">
        <f t="shared" si="55"/>
        <v>18358.925739914139</v>
      </c>
    </row>
    <row r="1000" spans="1:6" x14ac:dyDescent="0.35">
      <c r="A1000" s="37">
        <v>37680</v>
      </c>
      <c r="B1000" s="38">
        <f t="shared" si="56"/>
        <v>4.4800000000000004</v>
      </c>
      <c r="C1000" s="38">
        <v>4.4800000000000004</v>
      </c>
      <c r="D1000" s="38">
        <v>4.4800000000000004</v>
      </c>
      <c r="E1000" s="42">
        <f t="shared" si="54"/>
        <v>1.0149175265444762E-2</v>
      </c>
      <c r="F1000" s="38">
        <f t="shared" si="55"/>
        <v>18545.253694933814</v>
      </c>
    </row>
    <row r="1001" spans="1:6" x14ac:dyDescent="0.35">
      <c r="A1001" s="37">
        <v>37711</v>
      </c>
      <c r="B1001" s="38">
        <f t="shared" si="56"/>
        <v>4.6349999999999998</v>
      </c>
      <c r="C1001" s="38">
        <v>4.6349999999999998</v>
      </c>
      <c r="D1001" s="38">
        <v>4.6349999999999998</v>
      </c>
      <c r="E1001" s="42">
        <f t="shared" si="54"/>
        <v>-8.4782716820693046E-3</v>
      </c>
      <c r="F1001" s="38">
        <f t="shared" si="55"/>
        <v>18388.021995695264</v>
      </c>
    </row>
    <row r="1002" spans="1:6" x14ac:dyDescent="0.35">
      <c r="A1002" s="37">
        <v>37741</v>
      </c>
      <c r="B1002" s="38">
        <f t="shared" si="56"/>
        <v>4.6950000000000003</v>
      </c>
      <c r="C1002" s="38">
        <v>4.6950000000000003</v>
      </c>
      <c r="D1002" s="38">
        <v>4.6950000000000003</v>
      </c>
      <c r="E1002" s="42">
        <f t="shared" si="54"/>
        <v>-8.5119758146222878E-4</v>
      </c>
      <c r="F1002" s="38">
        <f t="shared" si="55"/>
        <v>18372.370155844656</v>
      </c>
    </row>
    <row r="1003" spans="1:6" x14ac:dyDescent="0.35">
      <c r="A1003" s="37">
        <v>37772</v>
      </c>
      <c r="B1003" s="38">
        <f t="shared" si="56"/>
        <v>4.2050000000000001</v>
      </c>
      <c r="C1003" s="38">
        <v>4.2050000000000001</v>
      </c>
      <c r="D1003" s="38">
        <v>4.2050000000000001</v>
      </c>
      <c r="E1003" s="42">
        <f t="shared" si="54"/>
        <v>4.3313055153566996E-2</v>
      </c>
      <c r="F1003" s="38">
        <f t="shared" si="55"/>
        <v>19168.133637706502</v>
      </c>
    </row>
    <row r="1004" spans="1:6" x14ac:dyDescent="0.35">
      <c r="A1004" s="37">
        <v>37802</v>
      </c>
      <c r="B1004" s="38">
        <f t="shared" si="56"/>
        <v>4.415</v>
      </c>
      <c r="C1004" s="38">
        <v>4.415</v>
      </c>
      <c r="D1004" s="38">
        <v>4.415</v>
      </c>
      <c r="E1004" s="42">
        <f t="shared" si="54"/>
        <v>-1.3213895197979861E-2</v>
      </c>
      <c r="F1004" s="38">
        <f t="shared" si="55"/>
        <v>18914.847928676976</v>
      </c>
    </row>
    <row r="1005" spans="1:6" x14ac:dyDescent="0.35">
      <c r="A1005" s="37">
        <v>37833</v>
      </c>
      <c r="B1005" s="38">
        <f t="shared" si="56"/>
        <v>4.6399999999999997</v>
      </c>
      <c r="C1005" s="38">
        <v>4.6399999999999997</v>
      </c>
      <c r="D1005" s="38">
        <v>4.6399999999999997</v>
      </c>
      <c r="E1005" s="42">
        <f t="shared" si="54"/>
        <v>-1.4043169077458183E-2</v>
      </c>
      <c r="F1005" s="38">
        <f t="shared" si="55"/>
        <v>18649.223521140157</v>
      </c>
    </row>
    <row r="1006" spans="1:6" x14ac:dyDescent="0.35">
      <c r="A1006" s="37">
        <v>37864</v>
      </c>
      <c r="B1006" s="38">
        <f t="shared" si="56"/>
        <v>4.72</v>
      </c>
      <c r="C1006" s="38">
        <v>4.72</v>
      </c>
      <c r="D1006" s="38">
        <v>4.72</v>
      </c>
      <c r="E1006" s="42">
        <f t="shared" si="54"/>
        <v>-2.4108542947069065E-3</v>
      </c>
      <c r="F1006" s="38">
        <f t="shared" si="55"/>
        <v>18604.262960521268</v>
      </c>
    </row>
    <row r="1007" spans="1:6" x14ac:dyDescent="0.35">
      <c r="A1007" s="37">
        <v>37894</v>
      </c>
      <c r="B1007" s="38">
        <f t="shared" si="56"/>
        <v>4.5199999999999996</v>
      </c>
      <c r="C1007" s="38">
        <v>4.5199999999999996</v>
      </c>
      <c r="D1007" s="38">
        <v>4.5199999999999996</v>
      </c>
      <c r="E1007" s="42">
        <f t="shared" si="54"/>
        <v>1.9776210494450542E-2</v>
      </c>
      <c r="F1007" s="38">
        <f t="shared" si="55"/>
        <v>18972.184780922646</v>
      </c>
    </row>
    <row r="1008" spans="1:6" x14ac:dyDescent="0.35">
      <c r="A1008" s="37">
        <v>37925</v>
      </c>
      <c r="B1008" s="38">
        <f t="shared" si="56"/>
        <v>4.95</v>
      </c>
      <c r="C1008" s="38">
        <v>4.95</v>
      </c>
      <c r="D1008" s="38">
        <v>4.95</v>
      </c>
      <c r="E1008" s="42">
        <f t="shared" si="54"/>
        <v>-2.9611801770628415E-2</v>
      </c>
      <c r="F1008" s="38">
        <f t="shared" si="55"/>
        <v>18410.384206034232</v>
      </c>
    </row>
    <row r="1009" spans="1:6" x14ac:dyDescent="0.35">
      <c r="A1009" s="37">
        <v>37955</v>
      </c>
      <c r="B1009" s="38">
        <f t="shared" si="56"/>
        <v>4.99</v>
      </c>
      <c r="C1009" s="38">
        <v>4.99</v>
      </c>
      <c r="D1009" s="38">
        <v>4.99</v>
      </c>
      <c r="E1009" s="42">
        <f t="shared" si="54"/>
        <v>1.025848173064569E-3</v>
      </c>
      <c r="F1009" s="38">
        <f t="shared" si="55"/>
        <v>18429.270465037407</v>
      </c>
    </row>
    <row r="1010" spans="1:6" x14ac:dyDescent="0.35">
      <c r="A1010" s="37">
        <v>37986</v>
      </c>
      <c r="B1010" s="38">
        <f t="shared" si="56"/>
        <v>4.78</v>
      </c>
      <c r="C1010" s="38">
        <v>4.78</v>
      </c>
      <c r="D1010" s="38">
        <v>4.78</v>
      </c>
      <c r="E1010" s="42">
        <f t="shared" si="54"/>
        <v>2.0590283712340021E-2</v>
      </c>
      <c r="F1010" s="38">
        <f t="shared" si="55"/>
        <v>18808.734372523973</v>
      </c>
    </row>
    <row r="1011" spans="1:6" x14ac:dyDescent="0.35">
      <c r="A1011" s="37">
        <v>38017</v>
      </c>
      <c r="B1011" s="38">
        <f t="shared" si="56"/>
        <v>4.71</v>
      </c>
      <c r="C1011" s="38">
        <v>4.71</v>
      </c>
      <c r="D1011" s="38">
        <v>4.71</v>
      </c>
      <c r="E1011" s="42">
        <f t="shared" si="54"/>
        <v>9.4787560452708145E-3</v>
      </c>
      <c r="F1011" s="38">
        <f t="shared" si="55"/>
        <v>18987.017777161425</v>
      </c>
    </row>
    <row r="1012" spans="1:6" x14ac:dyDescent="0.35">
      <c r="A1012" s="37">
        <v>38046</v>
      </c>
      <c r="B1012" s="38">
        <f t="shared" si="56"/>
        <v>4.4800000000000004</v>
      </c>
      <c r="C1012" s="38">
        <v>4.4800000000000004</v>
      </c>
      <c r="D1012" s="38">
        <v>4.4800000000000004</v>
      </c>
      <c r="E1012" s="42">
        <f t="shared" si="54"/>
        <v>2.2178878888154105E-2</v>
      </c>
      <c r="F1012" s="38">
        <f t="shared" si="55"/>
        <v>19408.128544888317</v>
      </c>
    </row>
    <row r="1013" spans="1:6" x14ac:dyDescent="0.35">
      <c r="A1013" s="37">
        <v>38077</v>
      </c>
      <c r="B1013" s="38">
        <f t="shared" si="56"/>
        <v>4.2649999999999997</v>
      </c>
      <c r="C1013" s="38">
        <v>4.2649999999999997</v>
      </c>
      <c r="D1013" s="38">
        <v>4.2649999999999997</v>
      </c>
      <c r="E1013" s="42">
        <f t="shared" si="54"/>
        <v>2.0971967547096928E-2</v>
      </c>
      <c r="F1013" s="38">
        <f t="shared" si="55"/>
        <v>19815.155186881602</v>
      </c>
    </row>
    <row r="1014" spans="1:6" x14ac:dyDescent="0.35">
      <c r="A1014" s="37">
        <v>38107</v>
      </c>
      <c r="B1014" s="38">
        <f t="shared" si="56"/>
        <v>4.62</v>
      </c>
      <c r="C1014" s="38">
        <v>4.62</v>
      </c>
      <c r="D1014" s="38">
        <v>4.62</v>
      </c>
      <c r="E1014" s="42">
        <f t="shared" si="54"/>
        <v>-2.443418324493082E-2</v>
      </c>
      <c r="F1014" s="38">
        <f t="shared" si="55"/>
        <v>19330.988054018595</v>
      </c>
    </row>
    <row r="1015" spans="1:6" x14ac:dyDescent="0.35">
      <c r="A1015" s="37">
        <v>38138</v>
      </c>
      <c r="B1015" s="38">
        <f t="shared" si="56"/>
        <v>4.6550000000000002</v>
      </c>
      <c r="C1015" s="38">
        <v>4.6550000000000002</v>
      </c>
      <c r="D1015" s="38">
        <v>4.6550000000000002</v>
      </c>
      <c r="E1015" s="42">
        <f t="shared" si="54"/>
        <v>1.0951451235098131E-3</v>
      </c>
      <c r="F1015" s="38">
        <f t="shared" si="55"/>
        <v>19352.158291318578</v>
      </c>
    </row>
    <row r="1016" spans="1:6" x14ac:dyDescent="0.35">
      <c r="A1016" s="37">
        <v>38168</v>
      </c>
      <c r="B1016" s="38">
        <f t="shared" si="56"/>
        <v>4.665</v>
      </c>
      <c r="C1016" s="38">
        <v>4.665</v>
      </c>
      <c r="D1016" s="38">
        <v>4.665</v>
      </c>
      <c r="E1016" s="42">
        <f t="shared" si="54"/>
        <v>3.0924369371803208E-3</v>
      </c>
      <c r="F1016" s="38">
        <f t="shared" si="55"/>
        <v>19412.00362043281</v>
      </c>
    </row>
    <row r="1017" spans="1:6" x14ac:dyDescent="0.35">
      <c r="A1017" s="37">
        <v>38199</v>
      </c>
      <c r="B1017" s="38">
        <f t="shared" si="56"/>
        <v>4.55</v>
      </c>
      <c r="C1017" s="38">
        <v>4.55</v>
      </c>
      <c r="D1017" s="38">
        <v>4.55</v>
      </c>
      <c r="E1017" s="42">
        <f t="shared" si="54"/>
        <v>1.2984221652549933E-2</v>
      </c>
      <c r="F1017" s="38">
        <f t="shared" si="55"/>
        <v>19664.053378160614</v>
      </c>
    </row>
    <row r="1018" spans="1:6" x14ac:dyDescent="0.35">
      <c r="A1018" s="37">
        <v>38230</v>
      </c>
      <c r="B1018" s="38">
        <f t="shared" si="56"/>
        <v>4.3849999999999998</v>
      </c>
      <c r="C1018" s="38">
        <v>4.3849999999999998</v>
      </c>
      <c r="D1018" s="38">
        <v>4.3849999999999998</v>
      </c>
      <c r="E1018" s="42">
        <f t="shared" si="54"/>
        <v>1.6946015102705464E-2</v>
      </c>
      <c r="F1018" s="38">
        <f t="shared" si="55"/>
        <v>19997.28072368733</v>
      </c>
    </row>
    <row r="1019" spans="1:6" x14ac:dyDescent="0.35">
      <c r="A1019" s="37">
        <v>38260</v>
      </c>
      <c r="B1019" s="38">
        <f t="shared" si="56"/>
        <v>4.3099999999999996</v>
      </c>
      <c r="C1019" s="38">
        <v>4.3099999999999996</v>
      </c>
      <c r="D1019" s="38">
        <v>4.3099999999999996</v>
      </c>
      <c r="E1019" s="42">
        <f t="shared" si="54"/>
        <v>9.6547751884789451E-3</v>
      </c>
      <c r="F1019" s="38">
        <f t="shared" si="55"/>
        <v>20190.349973455435</v>
      </c>
    </row>
    <row r="1020" spans="1:6" x14ac:dyDescent="0.35">
      <c r="A1020" s="37">
        <v>38291</v>
      </c>
      <c r="B1020" s="38">
        <f t="shared" si="56"/>
        <v>4.2300000000000004</v>
      </c>
      <c r="C1020" s="38">
        <v>4.2300000000000004</v>
      </c>
      <c r="D1020" s="38">
        <v>4.2300000000000004</v>
      </c>
      <c r="E1020" s="42">
        <f t="shared" si="54"/>
        <v>1.0016747733937244E-2</v>
      </c>
      <c r="F1020" s="38">
        <f t="shared" si="55"/>
        <v>20392.591615799443</v>
      </c>
    </row>
    <row r="1021" spans="1:6" x14ac:dyDescent="0.35">
      <c r="A1021" s="37">
        <v>38321</v>
      </c>
      <c r="B1021" s="38">
        <f t="shared" si="56"/>
        <v>4.0449999999999999</v>
      </c>
      <c r="C1021" s="38">
        <v>4.0449999999999999</v>
      </c>
      <c r="D1021" s="38">
        <v>4.0449999999999999</v>
      </c>
      <c r="E1021" s="42">
        <f t="shared" si="54"/>
        <v>1.8514852701388973E-2</v>
      </c>
      <c r="F1021" s="38">
        <f t="shared" si="55"/>
        <v>20770.157445765552</v>
      </c>
    </row>
    <row r="1022" spans="1:6" x14ac:dyDescent="0.35">
      <c r="A1022" s="37">
        <v>38352</v>
      </c>
      <c r="B1022" s="38">
        <f t="shared" si="56"/>
        <v>4.0250000000000004</v>
      </c>
      <c r="C1022" s="23">
        <v>4.0250000000000004</v>
      </c>
      <c r="D1022" s="38">
        <v>4.0250000000000004</v>
      </c>
      <c r="E1022" s="42">
        <f t="shared" si="54"/>
        <v>4.9929098850165603E-3</v>
      </c>
      <c r="F1022" s="38">
        <f t="shared" si="55"/>
        <v>20873.860970189864</v>
      </c>
    </row>
    <row r="1023" spans="1:6" x14ac:dyDescent="0.35">
      <c r="A1023" s="37">
        <v>38383</v>
      </c>
      <c r="B1023" s="38">
        <f t="shared" si="56"/>
        <v>3.77</v>
      </c>
      <c r="C1023" s="23">
        <v>3.77</v>
      </c>
      <c r="D1023" s="38">
        <v>3.77</v>
      </c>
      <c r="E1023" s="42">
        <f t="shared" si="54"/>
        <v>2.4290341794589117E-2</v>
      </c>
      <c r="F1023" s="38">
        <f t="shared" si="55"/>
        <v>21380.894187728511</v>
      </c>
    </row>
    <row r="1024" spans="1:6" x14ac:dyDescent="0.35">
      <c r="A1024" s="37">
        <v>38411</v>
      </c>
      <c r="B1024" s="38">
        <f t="shared" si="56"/>
        <v>3.87</v>
      </c>
      <c r="C1024" s="23">
        <v>3.87</v>
      </c>
      <c r="D1024" s="38">
        <v>3.87</v>
      </c>
      <c r="E1024" s="42">
        <f t="shared" si="54"/>
        <v>-5.0292185471114007E-3</v>
      </c>
      <c r="F1024" s="38">
        <f t="shared" si="55"/>
        <v>21273.364998125762</v>
      </c>
    </row>
    <row r="1025" spans="1:6" x14ac:dyDescent="0.35">
      <c r="A1025" s="37">
        <v>38442</v>
      </c>
      <c r="B1025" s="38">
        <f t="shared" si="56"/>
        <v>3.7450000000000001</v>
      </c>
      <c r="C1025" s="23">
        <v>3.7450000000000001</v>
      </c>
      <c r="D1025" s="38">
        <v>3.7450000000000001</v>
      </c>
      <c r="E1025" s="42">
        <f t="shared" si="54"/>
        <v>1.3500190417241343E-2</v>
      </c>
      <c r="F1025" s="38">
        <f t="shared" si="55"/>
        <v>21560.559476415936</v>
      </c>
    </row>
    <row r="1026" spans="1:6" x14ac:dyDescent="0.35">
      <c r="A1026" s="37">
        <v>38472</v>
      </c>
      <c r="B1026" s="38">
        <f t="shared" si="56"/>
        <v>3.39</v>
      </c>
      <c r="C1026" s="23">
        <v>3.39</v>
      </c>
      <c r="D1026" s="38">
        <v>3.39</v>
      </c>
      <c r="E1026" s="42">
        <f t="shared" si="54"/>
        <v>3.2807436503778362E-2</v>
      </c>
      <c r="F1026" s="38">
        <f t="shared" si="55"/>
        <v>22267.906162424388</v>
      </c>
    </row>
    <row r="1027" spans="1:6" x14ac:dyDescent="0.35">
      <c r="A1027" s="37">
        <v>38503</v>
      </c>
      <c r="B1027" s="38">
        <f t="shared" si="56"/>
        <v>3.2549999999999999</v>
      </c>
      <c r="C1027" s="23">
        <v>3.2549999999999999</v>
      </c>
      <c r="D1027" s="38">
        <v>3.2549999999999999</v>
      </c>
      <c r="E1027" s="42">
        <f t="shared" ref="E1027:E1090" si="57">B1026/1200+((B1026/B1027)*(1-(1+B1027/200)^(-2*(10-(1/12))))+(1+B1027/200)^(-2*(10-(1/12)))-1)</f>
        <v>1.4188564753883449E-2</v>
      </c>
      <c r="F1027" s="38">
        <f t="shared" ref="F1027:F1090" si="58">F1026*(1+E1027)</f>
        <v>22583.855790943348</v>
      </c>
    </row>
    <row r="1028" spans="1:6" x14ac:dyDescent="0.35">
      <c r="A1028" s="37">
        <v>38533</v>
      </c>
      <c r="B1028" s="38">
        <f t="shared" si="56"/>
        <v>3</v>
      </c>
      <c r="C1028" s="23">
        <v>3</v>
      </c>
      <c r="D1028" s="38">
        <v>3</v>
      </c>
      <c r="E1028" s="42">
        <f t="shared" si="57"/>
        <v>2.4445716636390384E-2</v>
      </c>
      <c r="F1028" s="38">
        <f t="shared" si="58"/>
        <v>23135.934330165852</v>
      </c>
    </row>
    <row r="1029" spans="1:6" x14ac:dyDescent="0.35">
      <c r="A1029" s="37">
        <v>38564</v>
      </c>
      <c r="B1029" s="38">
        <f t="shared" si="56"/>
        <v>3.06</v>
      </c>
      <c r="C1029" s="23">
        <v>3.06</v>
      </c>
      <c r="D1029" s="38">
        <v>3.06</v>
      </c>
      <c r="E1029" s="42">
        <f t="shared" si="57"/>
        <v>-2.598720064948603E-3</v>
      </c>
      <c r="F1029" s="38">
        <f t="shared" si="58"/>
        <v>23075.810513400716</v>
      </c>
    </row>
    <row r="1030" spans="1:6" x14ac:dyDescent="0.35">
      <c r="A1030" s="37">
        <v>38595</v>
      </c>
      <c r="B1030" s="38">
        <f t="shared" si="56"/>
        <v>2.9950000000000001</v>
      </c>
      <c r="C1030" s="23">
        <v>2.9950000000000001</v>
      </c>
      <c r="D1030" s="38">
        <v>2.9950000000000001</v>
      </c>
      <c r="E1030" s="42">
        <f t="shared" si="57"/>
        <v>8.0911947900609883E-3</v>
      </c>
      <c r="F1030" s="38">
        <f t="shared" si="58"/>
        <v>23262.52139120318</v>
      </c>
    </row>
    <row r="1031" spans="1:6" x14ac:dyDescent="0.35">
      <c r="A1031" s="37">
        <v>38625</v>
      </c>
      <c r="B1031" s="38">
        <f t="shared" si="56"/>
        <v>3.0449999999999999</v>
      </c>
      <c r="C1031" s="23">
        <v>3.0449999999999999</v>
      </c>
      <c r="D1031" s="38">
        <v>3.0449999999999999</v>
      </c>
      <c r="E1031" s="42">
        <f t="shared" si="57"/>
        <v>-1.7562155537094474E-3</v>
      </c>
      <c r="F1031" s="38">
        <f t="shared" si="58"/>
        <v>23221.667389317452</v>
      </c>
    </row>
    <row r="1032" spans="1:6" x14ac:dyDescent="0.35">
      <c r="A1032" s="37">
        <v>38656</v>
      </c>
      <c r="B1032" s="38">
        <f t="shared" si="56"/>
        <v>3.29</v>
      </c>
      <c r="C1032" s="23">
        <v>3.29</v>
      </c>
      <c r="D1032" s="38">
        <v>3.29</v>
      </c>
      <c r="E1032" s="42">
        <f t="shared" si="57"/>
        <v>-1.8050188263955741E-2</v>
      </c>
      <c r="F1032" s="38">
        <f t="shared" si="58"/>
        <v>22802.511921137309</v>
      </c>
    </row>
    <row r="1033" spans="1:6" x14ac:dyDescent="0.35">
      <c r="A1033" s="37">
        <v>38686</v>
      </c>
      <c r="B1033" s="38">
        <f t="shared" si="56"/>
        <v>3.3849999999999998</v>
      </c>
      <c r="C1033" s="23">
        <v>3.3849999999999998</v>
      </c>
      <c r="D1033" s="38">
        <v>3.3849999999999998</v>
      </c>
      <c r="E1033" s="42">
        <f t="shared" si="57"/>
        <v>-5.2045631424189921E-3</v>
      </c>
      <c r="F1033" s="38">
        <f t="shared" si="58"/>
        <v>22683.834808037987</v>
      </c>
    </row>
    <row r="1034" spans="1:6" x14ac:dyDescent="0.35">
      <c r="A1034" s="37">
        <v>38717</v>
      </c>
      <c r="B1034" s="38">
        <f t="shared" si="56"/>
        <v>3.335</v>
      </c>
      <c r="C1034" s="23">
        <v>3.335</v>
      </c>
      <c r="D1034" s="38">
        <v>3.335</v>
      </c>
      <c r="E1034" s="42">
        <f t="shared" si="57"/>
        <v>7.0132240164778089E-3</v>
      </c>
      <c r="F1034" s="38">
        <f t="shared" si="58"/>
        <v>22842.921623099533</v>
      </c>
    </row>
    <row r="1035" spans="1:6" x14ac:dyDescent="0.35">
      <c r="A1035" s="37">
        <v>38748</v>
      </c>
      <c r="B1035" s="38">
        <f t="shared" si="56"/>
        <v>3.48</v>
      </c>
      <c r="C1035" s="23">
        <v>3.48</v>
      </c>
      <c r="D1035" s="38">
        <v>3.48</v>
      </c>
      <c r="E1035" s="42">
        <f t="shared" si="57"/>
        <v>-9.2935650675346482E-3</v>
      </c>
      <c r="F1035" s="38">
        <f t="shared" si="58"/>
        <v>22630.629444662663</v>
      </c>
    </row>
    <row r="1036" spans="1:6" x14ac:dyDescent="0.35">
      <c r="A1036" s="37">
        <v>38776</v>
      </c>
      <c r="B1036" s="38">
        <f t="shared" si="56"/>
        <v>3.4</v>
      </c>
      <c r="C1036" s="23">
        <v>3.4</v>
      </c>
      <c r="D1036" s="38">
        <v>3.4</v>
      </c>
      <c r="E1036" s="42">
        <f t="shared" si="57"/>
        <v>9.5866940338721202E-3</v>
      </c>
      <c r="F1036" s="38">
        <f t="shared" si="58"/>
        <v>22847.58236494258</v>
      </c>
    </row>
    <row r="1037" spans="1:6" x14ac:dyDescent="0.35">
      <c r="A1037" s="37">
        <v>38807</v>
      </c>
      <c r="B1037" s="38">
        <f t="shared" si="56"/>
        <v>3.6850000000000001</v>
      </c>
      <c r="C1037" s="23">
        <v>3.6850000000000001</v>
      </c>
      <c r="D1037" s="38">
        <v>3.6850000000000001</v>
      </c>
      <c r="E1037" s="42">
        <f t="shared" si="57"/>
        <v>-2.0661931432337875E-2</v>
      </c>
      <c r="F1037" s="38">
        <f t="shared" si="58"/>
        <v>22375.507184723447</v>
      </c>
    </row>
    <row r="1038" spans="1:6" x14ac:dyDescent="0.35">
      <c r="A1038" s="37">
        <v>38837</v>
      </c>
      <c r="B1038" s="38">
        <f t="shared" si="56"/>
        <v>3.915</v>
      </c>
      <c r="C1038" s="23">
        <v>3.915</v>
      </c>
      <c r="D1038" s="38">
        <v>3.915</v>
      </c>
      <c r="E1038" s="42">
        <f t="shared" si="57"/>
        <v>-1.5681648901243593E-2</v>
      </c>
      <c r="F1038" s="38">
        <f t="shared" si="58"/>
        <v>22024.622337065361</v>
      </c>
    </row>
    <row r="1039" spans="1:6" x14ac:dyDescent="0.35">
      <c r="A1039" s="37">
        <v>38868</v>
      </c>
      <c r="B1039" s="38">
        <f t="shared" si="56"/>
        <v>3.9</v>
      </c>
      <c r="C1039" s="23">
        <v>3.9</v>
      </c>
      <c r="D1039" s="38">
        <v>3.9</v>
      </c>
      <c r="E1039" s="42">
        <f t="shared" si="57"/>
        <v>4.4863686606591551E-3</v>
      </c>
      <c r="F1039" s="38">
        <f t="shared" si="58"/>
        <v>22123.432912481225</v>
      </c>
    </row>
    <row r="1040" spans="1:6" x14ac:dyDescent="0.35">
      <c r="A1040" s="37">
        <v>38898</v>
      </c>
      <c r="B1040" s="38">
        <f t="shared" si="56"/>
        <v>4.0449999999999999</v>
      </c>
      <c r="C1040" s="23">
        <v>4.0449999999999999</v>
      </c>
      <c r="D1040" s="38">
        <v>4.0449999999999999</v>
      </c>
      <c r="E1040" s="42">
        <f t="shared" si="57"/>
        <v>-8.4988034686561444E-3</v>
      </c>
      <c r="F1040" s="38">
        <f t="shared" si="58"/>
        <v>21935.410204106047</v>
      </c>
    </row>
    <row r="1041" spans="1:6" x14ac:dyDescent="0.35">
      <c r="A1041" s="37">
        <v>38929</v>
      </c>
      <c r="B1041" s="38">
        <f t="shared" si="56"/>
        <v>3.84</v>
      </c>
      <c r="C1041" s="23">
        <v>3.84</v>
      </c>
      <c r="D1041" s="38">
        <v>3.84</v>
      </c>
      <c r="E1041" s="42">
        <f t="shared" si="57"/>
        <v>2.0145307780809151E-2</v>
      </c>
      <c r="F1041" s="38">
        <f t="shared" si="58"/>
        <v>22377.305793966065</v>
      </c>
    </row>
    <row r="1042" spans="1:6" x14ac:dyDescent="0.35">
      <c r="A1042" s="37">
        <v>38960</v>
      </c>
      <c r="B1042" s="38">
        <f t="shared" si="56"/>
        <v>3.71</v>
      </c>
      <c r="C1042" s="23">
        <v>3.71</v>
      </c>
      <c r="D1042" s="38">
        <v>3.71</v>
      </c>
      <c r="E1042" s="42">
        <f t="shared" si="57"/>
        <v>1.3904230885726806E-2</v>
      </c>
      <c r="F1042" s="38">
        <f t="shared" si="58"/>
        <v>22688.445020325882</v>
      </c>
    </row>
    <row r="1043" spans="1:6" x14ac:dyDescent="0.35">
      <c r="A1043" s="37">
        <v>38990</v>
      </c>
      <c r="B1043" s="38">
        <f t="shared" si="56"/>
        <v>3.645</v>
      </c>
      <c r="C1043" s="23">
        <v>3.645</v>
      </c>
      <c r="D1043" s="38">
        <v>3.645</v>
      </c>
      <c r="E1043" s="42">
        <f t="shared" si="57"/>
        <v>8.4605850745822012E-3</v>
      </c>
      <c r="F1043" s="38">
        <f t="shared" si="58"/>
        <v>22880.40253963033</v>
      </c>
    </row>
    <row r="1044" spans="1:6" x14ac:dyDescent="0.35">
      <c r="A1044" s="37">
        <v>39021</v>
      </c>
      <c r="B1044" s="38">
        <f t="shared" si="56"/>
        <v>3.665</v>
      </c>
      <c r="C1044" s="23">
        <v>3.665</v>
      </c>
      <c r="D1044" s="38">
        <v>3.665</v>
      </c>
      <c r="E1044" s="42">
        <f t="shared" si="57"/>
        <v>1.3871184024009955E-3</v>
      </c>
      <c r="F1044" s="38">
        <f t="shared" si="58"/>
        <v>22912.140367047396</v>
      </c>
    </row>
    <row r="1045" spans="1:6" x14ac:dyDescent="0.35">
      <c r="A1045" s="37">
        <v>39051</v>
      </c>
      <c r="B1045" s="38">
        <f t="shared" si="56"/>
        <v>3.5750000000000002</v>
      </c>
      <c r="C1045" s="23">
        <v>3.5750000000000002</v>
      </c>
      <c r="D1045" s="38">
        <v>3.5750000000000002</v>
      </c>
      <c r="E1045" s="42">
        <f t="shared" si="57"/>
        <v>1.0513226656875572E-2</v>
      </c>
      <c r="F1045" s="38">
        <f t="shared" si="58"/>
        <v>23153.020891920311</v>
      </c>
    </row>
    <row r="1046" spans="1:6" x14ac:dyDescent="0.35">
      <c r="A1046" s="37">
        <v>39082</v>
      </c>
      <c r="B1046" s="38">
        <f t="shared" si="56"/>
        <v>3.8050000000000002</v>
      </c>
      <c r="C1046" s="23">
        <v>3.8050000000000002</v>
      </c>
      <c r="D1046" s="38">
        <v>3.8050000000000002</v>
      </c>
      <c r="E1046" s="42">
        <f t="shared" si="57"/>
        <v>-1.5872670374847606E-2</v>
      </c>
      <c r="F1046" s="38">
        <f t="shared" si="58"/>
        <v>22785.520623120898</v>
      </c>
    </row>
    <row r="1047" spans="1:6" x14ac:dyDescent="0.35">
      <c r="A1047" s="37">
        <v>39113</v>
      </c>
      <c r="B1047" s="38">
        <f t="shared" si="56"/>
        <v>4.0350000000000001</v>
      </c>
      <c r="C1047" s="23">
        <v>4.0350000000000001</v>
      </c>
      <c r="D1047" s="38">
        <v>4.0350000000000001</v>
      </c>
      <c r="E1047" s="42">
        <f t="shared" si="57"/>
        <v>-1.5474120302341864E-2</v>
      </c>
      <c r="F1047" s="38">
        <f t="shared" si="58"/>
        <v>22432.934735847233</v>
      </c>
    </row>
    <row r="1048" spans="1:6" x14ac:dyDescent="0.35">
      <c r="A1048" s="37">
        <v>39141</v>
      </c>
      <c r="B1048" s="38">
        <f t="shared" si="56"/>
        <v>3.79</v>
      </c>
      <c r="C1048" s="23">
        <v>3.79</v>
      </c>
      <c r="D1048" s="38">
        <v>3.79</v>
      </c>
      <c r="E1048" s="42">
        <f t="shared" si="57"/>
        <v>2.3458299189812969E-2</v>
      </c>
      <c r="F1048" s="38">
        <f t="shared" si="58"/>
        <v>22959.173230586282</v>
      </c>
    </row>
    <row r="1049" spans="1:6" x14ac:dyDescent="0.35">
      <c r="A1049" s="37">
        <v>39172</v>
      </c>
      <c r="B1049" s="38">
        <f t="shared" si="56"/>
        <v>3.93</v>
      </c>
      <c r="C1049" s="23">
        <v>3.93</v>
      </c>
      <c r="D1049" s="38">
        <v>3.93</v>
      </c>
      <c r="E1049" s="42">
        <f t="shared" si="57"/>
        <v>-8.2480098298157029E-3</v>
      </c>
      <c r="F1049" s="38">
        <f t="shared" si="58"/>
        <v>22769.805744095967</v>
      </c>
    </row>
    <row r="1050" spans="1:6" x14ac:dyDescent="0.35">
      <c r="A1050" s="37">
        <v>39202</v>
      </c>
      <c r="B1050" s="38">
        <f t="shared" si="56"/>
        <v>4.09</v>
      </c>
      <c r="C1050" s="23">
        <v>4.09</v>
      </c>
      <c r="D1050" s="38">
        <v>4.09</v>
      </c>
      <c r="E1050" s="42">
        <f t="shared" si="57"/>
        <v>-9.6613246844860223E-3</v>
      </c>
      <c r="F1050" s="38">
        <f t="shared" si="58"/>
        <v>22549.819257799583</v>
      </c>
    </row>
    <row r="1051" spans="1:6" x14ac:dyDescent="0.35">
      <c r="A1051" s="37">
        <v>39233</v>
      </c>
      <c r="B1051" s="38">
        <f t="shared" si="56"/>
        <v>4.2699999999999996</v>
      </c>
      <c r="C1051" s="23">
        <v>4.2699999999999996</v>
      </c>
      <c r="D1051" s="38">
        <v>4.2699999999999996</v>
      </c>
      <c r="E1051" s="42">
        <f t="shared" si="57"/>
        <v>-1.1020575256904711E-2</v>
      </c>
      <c r="F1051" s="38">
        <f t="shared" si="58"/>
        <v>22301.307277639404</v>
      </c>
    </row>
    <row r="1052" spans="1:6" x14ac:dyDescent="0.35">
      <c r="A1052" s="37">
        <v>39263</v>
      </c>
      <c r="B1052" s="38">
        <f t="shared" si="56"/>
        <v>4.4800000000000004</v>
      </c>
      <c r="C1052" s="23">
        <v>4.4800000000000004</v>
      </c>
      <c r="D1052" s="38">
        <v>4.4800000000000004</v>
      </c>
      <c r="E1052" s="42">
        <f t="shared" si="57"/>
        <v>-1.3108251738459639E-2</v>
      </c>
      <c r="F1052" s="38">
        <f t="shared" si="58"/>
        <v>22008.976127747363</v>
      </c>
    </row>
    <row r="1053" spans="1:6" x14ac:dyDescent="0.35">
      <c r="A1053" s="37">
        <v>39294</v>
      </c>
      <c r="B1053" s="38">
        <f t="shared" si="56"/>
        <v>4.3099999999999996</v>
      </c>
      <c r="C1053" s="23">
        <v>4.3099999999999996</v>
      </c>
      <c r="D1053" s="38">
        <v>4.3099999999999996</v>
      </c>
      <c r="E1053" s="42">
        <f t="shared" si="57"/>
        <v>1.7334712649441388E-2</v>
      </c>
      <c r="F1053" s="38">
        <f t="shared" si="58"/>
        <v>22390.495404630277</v>
      </c>
    </row>
    <row r="1054" spans="1:6" x14ac:dyDescent="0.35">
      <c r="A1054" s="37">
        <v>39325</v>
      </c>
      <c r="B1054" s="38">
        <f t="shared" si="56"/>
        <v>4.2149999999999999</v>
      </c>
      <c r="C1054" s="23">
        <v>4.2149999999999999</v>
      </c>
      <c r="D1054" s="38">
        <v>4.2149999999999999</v>
      </c>
      <c r="E1054" s="42">
        <f t="shared" si="57"/>
        <v>1.1226908178490376E-2</v>
      </c>
      <c r="F1054" s="38">
        <f t="shared" si="58"/>
        <v>22641.871440608971</v>
      </c>
    </row>
    <row r="1055" spans="1:6" x14ac:dyDescent="0.35">
      <c r="A1055" s="37">
        <v>39355</v>
      </c>
      <c r="B1055" s="38">
        <f t="shared" si="56"/>
        <v>4.3150000000000004</v>
      </c>
      <c r="C1055" s="23">
        <v>4.3150000000000004</v>
      </c>
      <c r="D1055" s="38">
        <v>4.3150000000000004</v>
      </c>
      <c r="E1055" s="42">
        <f t="shared" si="57"/>
        <v>-4.4864081908459214E-3</v>
      </c>
      <c r="F1055" s="38">
        <f t="shared" si="58"/>
        <v>22540.290763121742</v>
      </c>
    </row>
    <row r="1056" spans="1:6" x14ac:dyDescent="0.35">
      <c r="A1056" s="37">
        <v>39386</v>
      </c>
      <c r="B1056" s="38">
        <f t="shared" si="56"/>
        <v>4.2649999999999997</v>
      </c>
      <c r="C1056" s="23">
        <v>4.2649999999999997</v>
      </c>
      <c r="D1056" s="38">
        <v>4.2649999999999997</v>
      </c>
      <c r="E1056" s="42">
        <f t="shared" si="57"/>
        <v>7.6048180342086292E-3</v>
      </c>
      <c r="F1056" s="38">
        <f t="shared" si="58"/>
        <v>22711.705572813433</v>
      </c>
    </row>
    <row r="1057" spans="1:6" x14ac:dyDescent="0.35">
      <c r="A1057" s="37">
        <v>39416</v>
      </c>
      <c r="B1057" s="38">
        <f t="shared" si="56"/>
        <v>4.1929999999999996</v>
      </c>
      <c r="C1057" s="23">
        <v>4.1929999999999996</v>
      </c>
      <c r="D1057" s="38">
        <v>4.1929999999999996</v>
      </c>
      <c r="E1057" s="42">
        <f t="shared" si="57"/>
        <v>9.3469504729026022E-3</v>
      </c>
      <c r="F1057" s="38">
        <f t="shared" si="58"/>
        <v>22923.990759957669</v>
      </c>
    </row>
    <row r="1058" spans="1:6" x14ac:dyDescent="0.35">
      <c r="A1058" s="37">
        <v>39447</v>
      </c>
      <c r="B1058" s="38">
        <f t="shared" si="56"/>
        <v>4.3449999999999998</v>
      </c>
      <c r="C1058" s="23">
        <v>4.3449999999999998</v>
      </c>
      <c r="D1058" s="38">
        <v>4.3449999999999998</v>
      </c>
      <c r="E1058" s="42">
        <f t="shared" si="57"/>
        <v>-8.6468377348777534E-3</v>
      </c>
      <c r="F1058" s="38">
        <f t="shared" si="58"/>
        <v>22725.77073162048</v>
      </c>
    </row>
    <row r="1059" spans="1:6" x14ac:dyDescent="0.35">
      <c r="A1059" s="37">
        <v>39478</v>
      </c>
      <c r="B1059" s="38">
        <f t="shared" si="56"/>
        <v>3.9449999999999998</v>
      </c>
      <c r="C1059" s="23">
        <v>3.9449999999999998</v>
      </c>
      <c r="D1059" s="38">
        <v>3.9449999999999998</v>
      </c>
      <c r="E1059" s="42">
        <f t="shared" si="57"/>
        <v>3.6186948859353953E-2</v>
      </c>
      <c r="F1059" s="38">
        <f t="shared" si="58"/>
        <v>23548.147034875034</v>
      </c>
    </row>
    <row r="1060" spans="1:6" x14ac:dyDescent="0.35">
      <c r="A1060" s="37">
        <v>39507</v>
      </c>
      <c r="B1060" s="38">
        <f t="shared" si="56"/>
        <v>3.9980000000000002</v>
      </c>
      <c r="C1060" s="23">
        <v>3.9980000000000002</v>
      </c>
      <c r="D1060" s="38">
        <v>3.9980000000000002</v>
      </c>
      <c r="E1060" s="42">
        <f t="shared" si="57"/>
        <v>-1.0165639280811365E-3</v>
      </c>
      <c r="F1060" s="38">
        <f t="shared" si="58"/>
        <v>23524.208838026228</v>
      </c>
    </row>
    <row r="1061" spans="1:6" x14ac:dyDescent="0.35">
      <c r="A1061" s="37">
        <v>39538</v>
      </c>
      <c r="B1061" s="38">
        <f t="shared" si="56"/>
        <v>3.9569999999999999</v>
      </c>
      <c r="C1061" s="23">
        <v>3.9569999999999999</v>
      </c>
      <c r="D1061" s="38">
        <v>3.9569999999999999</v>
      </c>
      <c r="E1061" s="42">
        <f t="shared" si="57"/>
        <v>6.6677735184856209E-3</v>
      </c>
      <c r="F1061" s="38">
        <f t="shared" si="58"/>
        <v>23681.062934759746</v>
      </c>
    </row>
    <row r="1062" spans="1:6" x14ac:dyDescent="0.35">
      <c r="A1062" s="37">
        <v>39568</v>
      </c>
      <c r="B1062" s="38">
        <f t="shared" si="56"/>
        <v>4.0750000000000002</v>
      </c>
      <c r="C1062" s="23">
        <v>4.0750000000000002</v>
      </c>
      <c r="D1062" s="38">
        <v>4.0750000000000002</v>
      </c>
      <c r="E1062" s="42">
        <f t="shared" si="57"/>
        <v>-6.2498842903199823E-3</v>
      </c>
      <c r="F1062" s="38">
        <f t="shared" si="58"/>
        <v>23533.059031545712</v>
      </c>
    </row>
    <row r="1063" spans="1:6" x14ac:dyDescent="0.35">
      <c r="A1063" s="37">
        <v>39599</v>
      </c>
      <c r="B1063" s="38">
        <f t="shared" ref="B1063:B1126" si="59">D1063</f>
        <v>4.38</v>
      </c>
      <c r="C1063" s="23">
        <v>4.38</v>
      </c>
      <c r="D1063" s="38">
        <v>4.38</v>
      </c>
      <c r="E1063" s="42">
        <f t="shared" si="57"/>
        <v>-2.0925557244477797E-2</v>
      </c>
      <c r="F1063" s="38">
        <f t="shared" si="58"/>
        <v>23040.61665764343</v>
      </c>
    </row>
    <row r="1064" spans="1:6" x14ac:dyDescent="0.35">
      <c r="A1064" s="37">
        <v>39629</v>
      </c>
      <c r="B1064" s="38">
        <f t="shared" si="59"/>
        <v>4.5149999999999997</v>
      </c>
      <c r="C1064" s="23">
        <v>4.5149999999999997</v>
      </c>
      <c r="D1064" s="38">
        <v>4.5149999999999997</v>
      </c>
      <c r="E1064" s="42">
        <f t="shared" si="57"/>
        <v>-7.0464754363014775E-3</v>
      </c>
      <c r="F1064" s="38">
        <f t="shared" si="58"/>
        <v>22878.261518328109</v>
      </c>
    </row>
    <row r="1065" spans="1:6" x14ac:dyDescent="0.35">
      <c r="A1065" s="37">
        <v>39660</v>
      </c>
      <c r="B1065" s="38">
        <f t="shared" si="59"/>
        <v>4.2169999999999996</v>
      </c>
      <c r="C1065" s="23">
        <v>4.2169999999999996</v>
      </c>
      <c r="D1065" s="38">
        <v>4.2169999999999996</v>
      </c>
      <c r="E1065" s="42">
        <f t="shared" si="57"/>
        <v>2.7710763358425591E-2</v>
      </c>
      <c r="F1065" s="38">
        <f t="shared" si="58"/>
        <v>23512.23560931467</v>
      </c>
    </row>
    <row r="1066" spans="1:6" x14ac:dyDescent="0.35">
      <c r="A1066" s="37">
        <v>39691</v>
      </c>
      <c r="B1066" s="38">
        <f t="shared" si="59"/>
        <v>4.07</v>
      </c>
      <c r="C1066" s="23">
        <v>4.07</v>
      </c>
      <c r="D1066" s="38">
        <v>4.07</v>
      </c>
      <c r="E1066" s="42">
        <f t="shared" si="57"/>
        <v>1.5410786320241024E-2</v>
      </c>
      <c r="F1066" s="38">
        <f t="shared" si="58"/>
        <v>23874.577648200982</v>
      </c>
    </row>
    <row r="1067" spans="1:6" x14ac:dyDescent="0.35">
      <c r="A1067" s="37">
        <v>39721</v>
      </c>
      <c r="B1067" s="38">
        <f t="shared" si="59"/>
        <v>3.83</v>
      </c>
      <c r="C1067" s="23">
        <v>3.83</v>
      </c>
      <c r="D1067" s="38">
        <v>3.83</v>
      </c>
      <c r="E1067" s="42">
        <f t="shared" si="57"/>
        <v>2.303951703386907E-2</v>
      </c>
      <c r="F1067" s="38">
        <f t="shared" si="58"/>
        <v>24424.636386603139</v>
      </c>
    </row>
    <row r="1068" spans="1:6" x14ac:dyDescent="0.35">
      <c r="A1068" s="37">
        <v>39752</v>
      </c>
      <c r="B1068" s="38">
        <f t="shared" si="59"/>
        <v>3.5139999999999998</v>
      </c>
      <c r="C1068" s="23">
        <v>3.5139999999999998</v>
      </c>
      <c r="D1068" s="38">
        <v>3.5139999999999998</v>
      </c>
      <c r="E1068" s="42">
        <f t="shared" si="57"/>
        <v>2.9458627566698998E-2</v>
      </c>
      <c r="F1068" s="38">
        <f t="shared" si="58"/>
        <v>25144.152653368128</v>
      </c>
    </row>
    <row r="1069" spans="1:6" x14ac:dyDescent="0.35">
      <c r="A1069" s="37">
        <v>39782</v>
      </c>
      <c r="B1069" s="38">
        <f t="shared" si="59"/>
        <v>2.9180000000000001</v>
      </c>
      <c r="C1069" s="23">
        <v>2.9180000000000001</v>
      </c>
      <c r="D1069" s="38">
        <v>2.9180000000000001</v>
      </c>
      <c r="E1069" s="42">
        <f t="shared" si="57"/>
        <v>5.3928747903870276E-2</v>
      </c>
      <c r="F1069" s="38">
        <f t="shared" si="58"/>
        <v>26500.145323068053</v>
      </c>
    </row>
    <row r="1070" spans="1:6" x14ac:dyDescent="0.35">
      <c r="A1070" s="37">
        <v>39813</v>
      </c>
      <c r="B1070" s="38">
        <f t="shared" si="59"/>
        <v>2.4300000000000002</v>
      </c>
      <c r="C1070" s="23">
        <v>2.4300000000000002</v>
      </c>
      <c r="D1070" s="38">
        <v>2.4300000000000002</v>
      </c>
      <c r="E1070" s="42">
        <f t="shared" si="57"/>
        <v>4.5206311044201197E-2</v>
      </c>
      <c r="F1070" s="38">
        <f t="shared" si="58"/>
        <v>27698.1191352592</v>
      </c>
    </row>
    <row r="1071" spans="1:6" x14ac:dyDescent="0.35">
      <c r="A1071" s="37">
        <v>39844</v>
      </c>
      <c r="B1071" s="38">
        <f t="shared" si="59"/>
        <v>3.1150000000000002</v>
      </c>
      <c r="C1071" s="23">
        <v>3.1150000000000002</v>
      </c>
      <c r="D1071" s="38">
        <v>3.1150000000000002</v>
      </c>
      <c r="E1071" s="42">
        <f t="shared" si="57"/>
        <v>-5.6029267948201678E-2</v>
      </c>
      <c r="F1071" s="38">
        <f t="shared" si="58"/>
        <v>26146.213796568547</v>
      </c>
    </row>
    <row r="1072" spans="1:6" x14ac:dyDescent="0.35">
      <c r="A1072" s="37">
        <v>39872</v>
      </c>
      <c r="B1072" s="38">
        <f t="shared" si="59"/>
        <v>2.831</v>
      </c>
      <c r="C1072" s="23">
        <v>2.831</v>
      </c>
      <c r="D1072" s="38">
        <v>2.831</v>
      </c>
      <c r="E1072" s="42">
        <f t="shared" si="57"/>
        <v>2.7001968873749706E-2</v>
      </c>
      <c r="F1072" s="38">
        <f t="shared" si="58"/>
        <v>26852.213047669895</v>
      </c>
    </row>
    <row r="1073" spans="1:6" x14ac:dyDescent="0.35">
      <c r="A1073" s="37">
        <v>39903</v>
      </c>
      <c r="B1073" s="38">
        <f t="shared" si="59"/>
        <v>3.0049999999999999</v>
      </c>
      <c r="C1073" s="23">
        <v>3.0049999999999999</v>
      </c>
      <c r="D1073" s="38">
        <v>3.0049999999999999</v>
      </c>
      <c r="E1073" s="42">
        <f t="shared" si="57"/>
        <v>-1.2466930981663207E-2</v>
      </c>
      <c r="F1073" s="38">
        <f t="shared" si="58"/>
        <v>26517.448360899678</v>
      </c>
    </row>
    <row r="1074" spans="1:6" x14ac:dyDescent="0.35">
      <c r="A1074" s="37">
        <v>39933</v>
      </c>
      <c r="B1074" s="38">
        <f t="shared" si="59"/>
        <v>3.2559999999999998</v>
      </c>
      <c r="C1074" s="23">
        <v>3.2559999999999998</v>
      </c>
      <c r="D1074" s="38">
        <v>3.2559999999999998</v>
      </c>
      <c r="E1074" s="42">
        <f t="shared" si="57"/>
        <v>-1.8622618346874592E-2</v>
      </c>
      <c r="F1074" s="38">
        <f t="shared" si="58"/>
        <v>26023.624040541687</v>
      </c>
    </row>
    <row r="1075" spans="1:6" x14ac:dyDescent="0.35">
      <c r="A1075" s="37">
        <v>39964</v>
      </c>
      <c r="B1075" s="38">
        <f t="shared" si="59"/>
        <v>3.77</v>
      </c>
      <c r="C1075" s="23">
        <v>3.77</v>
      </c>
      <c r="D1075" s="38">
        <v>3.77</v>
      </c>
      <c r="E1075" s="42">
        <f t="shared" si="57"/>
        <v>-3.9487427512753595E-2</v>
      </c>
      <c r="F1075" s="38">
        <f t="shared" si="58"/>
        <v>24996.018072621646</v>
      </c>
    </row>
    <row r="1076" spans="1:6" x14ac:dyDescent="0.35">
      <c r="A1076" s="37">
        <v>39994</v>
      </c>
      <c r="B1076" s="38">
        <f t="shared" si="59"/>
        <v>3.48</v>
      </c>
      <c r="C1076" s="23">
        <v>3.48</v>
      </c>
      <c r="D1076" s="38">
        <v>3.48</v>
      </c>
      <c r="E1076" s="42">
        <f t="shared" si="57"/>
        <v>2.7287130135069296E-2</v>
      </c>
      <c r="F1076" s="38">
        <f t="shared" si="58"/>
        <v>25678.087670627814</v>
      </c>
    </row>
    <row r="1077" spans="1:6" x14ac:dyDescent="0.35">
      <c r="A1077" s="37">
        <v>40025</v>
      </c>
      <c r="B1077" s="38">
        <f t="shared" si="59"/>
        <v>3.3479999999999999</v>
      </c>
      <c r="C1077" s="23">
        <v>3.3479999999999999</v>
      </c>
      <c r="D1077" s="38">
        <v>3.3479999999999999</v>
      </c>
      <c r="E1077" s="42">
        <f t="shared" si="57"/>
        <v>1.3960925518247E-2</v>
      </c>
      <c r="F1077" s="38">
        <f t="shared" si="58"/>
        <v>26036.577540048464</v>
      </c>
    </row>
    <row r="1078" spans="1:6" x14ac:dyDescent="0.35">
      <c r="A1078" s="37">
        <v>40056</v>
      </c>
      <c r="B1078" s="38">
        <f t="shared" si="59"/>
        <v>3.3250000000000002</v>
      </c>
      <c r="C1078" s="23">
        <v>3.3250000000000002</v>
      </c>
      <c r="D1078" s="38">
        <v>3.3250000000000002</v>
      </c>
      <c r="E1078" s="42">
        <f t="shared" si="57"/>
        <v>4.7194368014934892E-3</v>
      </c>
      <c r="F1078" s="38">
        <f t="shared" si="58"/>
        <v>26159.455522275908</v>
      </c>
    </row>
    <row r="1079" spans="1:6" x14ac:dyDescent="0.35">
      <c r="A1079" s="37">
        <v>40086</v>
      </c>
      <c r="B1079" s="38">
        <f t="shared" si="59"/>
        <v>3.3330000000000002</v>
      </c>
      <c r="C1079" s="23">
        <v>3.3330000000000002</v>
      </c>
      <c r="D1079" s="38">
        <v>3.3330000000000002</v>
      </c>
      <c r="E1079" s="42">
        <f t="shared" si="57"/>
        <v>2.0999856535228179E-3</v>
      </c>
      <c r="F1079" s="38">
        <f t="shared" si="58"/>
        <v>26214.390003576656</v>
      </c>
    </row>
    <row r="1080" spans="1:6" x14ac:dyDescent="0.35">
      <c r="A1080" s="37">
        <v>40117</v>
      </c>
      <c r="B1080" s="38">
        <f t="shared" si="59"/>
        <v>3.2589999999999999</v>
      </c>
      <c r="C1080" s="23">
        <v>3.2589999999999999</v>
      </c>
      <c r="D1080" s="38">
        <v>3.2589999999999999</v>
      </c>
      <c r="E1080" s="42">
        <f t="shared" si="57"/>
        <v>9.0052048317280763E-3</v>
      </c>
      <c r="F1080" s="38">
        <f t="shared" si="58"/>
        <v>26450.45595509767</v>
      </c>
    </row>
    <row r="1081" spans="1:6" x14ac:dyDescent="0.35">
      <c r="A1081" s="37">
        <v>40147</v>
      </c>
      <c r="B1081" s="38">
        <f t="shared" si="59"/>
        <v>3.1989999999999998</v>
      </c>
      <c r="C1081" s="23">
        <v>3.1989999999999998</v>
      </c>
      <c r="D1081" s="38">
        <v>3.1989999999999998</v>
      </c>
      <c r="E1081" s="42">
        <f t="shared" si="57"/>
        <v>7.7800948761284896E-3</v>
      </c>
      <c r="F1081" s="38">
        <f t="shared" si="58"/>
        <v>26656.243011945186</v>
      </c>
    </row>
    <row r="1082" spans="1:6" x14ac:dyDescent="0.35">
      <c r="A1082" s="37">
        <v>40178</v>
      </c>
      <c r="B1082" s="38">
        <f t="shared" si="59"/>
        <v>3.3</v>
      </c>
      <c r="C1082" s="23">
        <v>3.3</v>
      </c>
      <c r="D1082" s="38">
        <v>3.3</v>
      </c>
      <c r="E1082" s="42">
        <f t="shared" si="57"/>
        <v>-5.8172110271372049E-3</v>
      </c>
      <c r="F1082" s="38">
        <f t="shared" si="58"/>
        <v>26501.17802115405</v>
      </c>
    </row>
    <row r="1083" spans="1:6" x14ac:dyDescent="0.35">
      <c r="A1083" s="37">
        <v>40209</v>
      </c>
      <c r="B1083" s="38">
        <f t="shared" si="59"/>
        <v>3.298</v>
      </c>
      <c r="C1083" s="23">
        <v>3.298</v>
      </c>
      <c r="D1083" s="38">
        <v>3.298</v>
      </c>
      <c r="E1083" s="42">
        <f t="shared" si="57"/>
        <v>2.9179974088677481E-3</v>
      </c>
      <c r="F1083" s="38">
        <f t="shared" si="58"/>
        <v>26578.508389951719</v>
      </c>
    </row>
    <row r="1084" spans="1:6" x14ac:dyDescent="0.35">
      <c r="A1084" s="37">
        <v>40237</v>
      </c>
      <c r="B1084" s="38">
        <f t="shared" si="59"/>
        <v>3.1779999999999999</v>
      </c>
      <c r="C1084" s="23">
        <v>3.1779999999999999</v>
      </c>
      <c r="D1084" s="38">
        <v>3.1779999999999999</v>
      </c>
      <c r="E1084" s="42">
        <f t="shared" si="57"/>
        <v>1.2887225479804901E-2</v>
      </c>
      <c r="F1084" s="38">
        <f t="shared" si="58"/>
        <v>26921.031620489914</v>
      </c>
    </row>
    <row r="1085" spans="1:6" x14ac:dyDescent="0.35">
      <c r="A1085" s="37">
        <v>40268</v>
      </c>
      <c r="B1085" s="38">
        <f t="shared" si="59"/>
        <v>3.177</v>
      </c>
      <c r="C1085" s="23">
        <v>3.177</v>
      </c>
      <c r="D1085" s="38">
        <v>3.177</v>
      </c>
      <c r="E1085" s="42">
        <f t="shared" si="57"/>
        <v>2.7328282190885707E-3</v>
      </c>
      <c r="F1085" s="38">
        <f t="shared" si="58"/>
        <v>26994.602175389366</v>
      </c>
    </row>
    <row r="1086" spans="1:6" x14ac:dyDescent="0.35">
      <c r="A1086" s="37">
        <v>40298</v>
      </c>
      <c r="B1086" s="38">
        <f t="shared" si="59"/>
        <v>2.976</v>
      </c>
      <c r="C1086" s="23">
        <v>2.976</v>
      </c>
      <c r="D1086" s="38">
        <v>2.976</v>
      </c>
      <c r="E1086" s="42">
        <f t="shared" si="57"/>
        <v>1.9798517950592707E-2</v>
      </c>
      <c r="F1086" s="38">
        <f t="shared" si="58"/>
        <v>27529.055291127919</v>
      </c>
    </row>
    <row r="1087" spans="1:6" x14ac:dyDescent="0.35">
      <c r="A1087" s="37">
        <v>40329</v>
      </c>
      <c r="B1087" s="38">
        <f t="shared" si="59"/>
        <v>2.64</v>
      </c>
      <c r="C1087" s="23">
        <v>2.64</v>
      </c>
      <c r="D1087" s="38">
        <v>2.64</v>
      </c>
      <c r="E1087" s="42">
        <f t="shared" si="57"/>
        <v>3.1627443659768072E-2</v>
      </c>
      <c r="F1087" s="38">
        <f t="shared" si="58"/>
        <v>28399.72893635471</v>
      </c>
    </row>
    <row r="1088" spans="1:6" x14ac:dyDescent="0.35">
      <c r="A1088" s="37">
        <v>40359</v>
      </c>
      <c r="B1088" s="38">
        <f t="shared" si="59"/>
        <v>2.6789999999999998</v>
      </c>
      <c r="C1088" s="23">
        <v>2.6789999999999998</v>
      </c>
      <c r="D1088" s="38">
        <v>2.6789999999999998</v>
      </c>
      <c r="E1088" s="42">
        <f t="shared" si="57"/>
        <v>-1.1766906390881867E-3</v>
      </c>
      <c r="F1088" s="38">
        <f t="shared" si="58"/>
        <v>28366.311241162657</v>
      </c>
    </row>
    <row r="1089" spans="1:6" x14ac:dyDescent="0.35">
      <c r="A1089" s="37">
        <v>40390</v>
      </c>
      <c r="B1089" s="38">
        <f t="shared" si="59"/>
        <v>2.758</v>
      </c>
      <c r="C1089" s="23">
        <v>2.758</v>
      </c>
      <c r="D1089" s="38">
        <v>2.758</v>
      </c>
      <c r="E1089" s="42">
        <f t="shared" si="57"/>
        <v>-4.580923788893047E-3</v>
      </c>
      <c r="F1089" s="38">
        <f t="shared" si="58"/>
        <v>28236.36733119487</v>
      </c>
    </row>
    <row r="1090" spans="1:6" x14ac:dyDescent="0.35">
      <c r="A1090" s="37">
        <v>40421</v>
      </c>
      <c r="B1090" s="38">
        <f t="shared" si="59"/>
        <v>2.2400000000000002</v>
      </c>
      <c r="C1090" s="23">
        <v>2.2400000000000002</v>
      </c>
      <c r="D1090" s="38">
        <v>2.2400000000000002</v>
      </c>
      <c r="E1090" s="42">
        <f t="shared" si="57"/>
        <v>4.8132550340712218E-2</v>
      </c>
      <c r="F1090" s="38">
        <f t="shared" si="58"/>
        <v>29595.455703202446</v>
      </c>
    </row>
    <row r="1091" spans="1:6" x14ac:dyDescent="0.35">
      <c r="A1091" s="37">
        <v>40451</v>
      </c>
      <c r="B1091" s="38">
        <f t="shared" si="59"/>
        <v>2.524</v>
      </c>
      <c r="C1091" s="23">
        <v>2.524</v>
      </c>
      <c r="D1091" s="38">
        <v>2.524</v>
      </c>
      <c r="E1091" s="42">
        <f t="shared" ref="E1091:E1154" si="60">B1090/1200+((B1090/B1091)*(1-(1+B1091/200)^(-2*(10-(1/12))))+(1+B1091/200)^(-2*(10-(1/12)))-1)</f>
        <v>-2.2911305884029138E-2</v>
      </c>
      <c r="F1091" s="38">
        <f t="shared" ref="F1091:F1154" si="61">F1090*(1+E1091)</f>
        <v>28917.38516480914</v>
      </c>
    </row>
    <row r="1092" spans="1:6" x14ac:dyDescent="0.35">
      <c r="A1092" s="37">
        <v>40482</v>
      </c>
      <c r="B1092" s="38">
        <f t="shared" si="59"/>
        <v>2.86</v>
      </c>
      <c r="C1092" s="23">
        <v>2.86</v>
      </c>
      <c r="D1092" s="38">
        <v>2.86</v>
      </c>
      <c r="E1092" s="42">
        <f t="shared" si="60"/>
        <v>-2.6730463550202824E-2</v>
      </c>
      <c r="F1092" s="38">
        <f t="shared" si="61"/>
        <v>28144.410054694035</v>
      </c>
    </row>
    <row r="1093" spans="1:6" x14ac:dyDescent="0.35">
      <c r="A1093" s="37">
        <v>40512</v>
      </c>
      <c r="B1093" s="38">
        <f t="shared" si="59"/>
        <v>2.9489999999999998</v>
      </c>
      <c r="C1093" s="23">
        <v>2.9489999999999998</v>
      </c>
      <c r="D1093" s="38">
        <v>2.9489999999999998</v>
      </c>
      <c r="E1093" s="42">
        <f t="shared" si="60"/>
        <v>-5.2209436311731628E-3</v>
      </c>
      <c r="F1093" s="38">
        <f t="shared" si="61"/>
        <v>27997.469676265853</v>
      </c>
    </row>
    <row r="1094" spans="1:6" x14ac:dyDescent="0.35">
      <c r="A1094" s="37">
        <v>40543</v>
      </c>
      <c r="B1094" s="38">
        <f t="shared" si="59"/>
        <v>3.2749999999999999</v>
      </c>
      <c r="C1094" s="23">
        <v>3.2749999999999999</v>
      </c>
      <c r="D1094" s="38">
        <v>3.2749999999999999</v>
      </c>
      <c r="E1094" s="42">
        <f t="shared" si="60"/>
        <v>-2.4956719470431432E-2</v>
      </c>
      <c r="F1094" s="38">
        <f t="shared" si="61"/>
        <v>27298.744679673375</v>
      </c>
    </row>
    <row r="1095" spans="1:6" x14ac:dyDescent="0.35">
      <c r="A1095" s="37">
        <v>40574</v>
      </c>
      <c r="B1095" s="38">
        <f t="shared" si="59"/>
        <v>3.3460000000000001</v>
      </c>
      <c r="C1095" s="23">
        <v>3.3460000000000001</v>
      </c>
      <c r="D1095" s="38">
        <v>3.3460000000000001</v>
      </c>
      <c r="E1095" s="42">
        <f t="shared" si="60"/>
        <v>-3.2208484084638215E-3</v>
      </c>
      <c r="F1095" s="38">
        <f t="shared" si="61"/>
        <v>27210.819561318789</v>
      </c>
    </row>
    <row r="1096" spans="1:6" x14ac:dyDescent="0.35">
      <c r="A1096" s="37">
        <v>40602</v>
      </c>
      <c r="B1096" s="38">
        <f t="shared" si="59"/>
        <v>3.3250000000000002</v>
      </c>
      <c r="C1096" s="23">
        <v>3.3250000000000002</v>
      </c>
      <c r="D1096" s="38">
        <v>3.3250000000000002</v>
      </c>
      <c r="E1096" s="42">
        <f t="shared" si="60"/>
        <v>4.5499930216536498E-3</v>
      </c>
      <c r="F1096" s="38">
        <f t="shared" si="61"/>
        <v>27334.628600436266</v>
      </c>
    </row>
    <row r="1097" spans="1:6" x14ac:dyDescent="0.35">
      <c r="A1097" s="37">
        <v>40633</v>
      </c>
      <c r="B1097" s="38">
        <f t="shared" si="59"/>
        <v>3.3319999999999999</v>
      </c>
      <c r="C1097" s="23">
        <v>3.3319999999999999</v>
      </c>
      <c r="D1097" s="38">
        <v>3.3319999999999999</v>
      </c>
      <c r="E1097" s="42">
        <f t="shared" si="60"/>
        <v>2.1838130984214721E-3</v>
      </c>
      <c r="F1097" s="38">
        <f t="shared" si="61"/>
        <v>27394.322320414387</v>
      </c>
    </row>
    <row r="1098" spans="1:6" x14ac:dyDescent="0.35">
      <c r="A1098" s="37">
        <v>40663</v>
      </c>
      <c r="B1098" s="38">
        <f t="shared" si="59"/>
        <v>3.21</v>
      </c>
      <c r="C1098" s="23">
        <v>3.21</v>
      </c>
      <c r="D1098" s="38">
        <v>3.21</v>
      </c>
      <c r="E1098" s="42">
        <f t="shared" si="60"/>
        <v>1.3068482698998869E-2</v>
      </c>
      <c r="F1098" s="38">
        <f t="shared" si="61"/>
        <v>27752.324547709519</v>
      </c>
    </row>
    <row r="1099" spans="1:6" x14ac:dyDescent="0.35">
      <c r="A1099" s="37">
        <v>40694</v>
      </c>
      <c r="B1099" s="38">
        <f t="shared" si="59"/>
        <v>2.907</v>
      </c>
      <c r="C1099" s="23">
        <v>2.907</v>
      </c>
      <c r="D1099" s="38">
        <v>2.907</v>
      </c>
      <c r="E1099" s="42">
        <f t="shared" si="60"/>
        <v>2.8617044762380601E-2</v>
      </c>
      <c r="F1099" s="38">
        <f t="shared" si="61"/>
        <v>28546.514061551436</v>
      </c>
    </row>
    <row r="1100" spans="1:6" x14ac:dyDescent="0.35">
      <c r="A1100" s="37">
        <v>40724</v>
      </c>
      <c r="B1100" s="38">
        <f t="shared" si="59"/>
        <v>2.91</v>
      </c>
      <c r="C1100" s="23">
        <v>2.91</v>
      </c>
      <c r="D1100" s="38">
        <v>2.91</v>
      </c>
      <c r="E1100" s="42">
        <f t="shared" si="60"/>
        <v>2.1656858364737025E-3</v>
      </c>
      <c r="F1100" s="38">
        <f t="shared" si="61"/>
        <v>28608.336842735236</v>
      </c>
    </row>
    <row r="1101" spans="1:6" x14ac:dyDescent="0.35">
      <c r="A1101" s="37">
        <v>40755</v>
      </c>
      <c r="B1101" s="38">
        <f t="shared" si="59"/>
        <v>2.5059999999999998</v>
      </c>
      <c r="C1101" s="23">
        <v>2.5059999999999998</v>
      </c>
      <c r="D1101" s="38">
        <v>2.5059999999999998</v>
      </c>
      <c r="E1101" s="42">
        <f t="shared" si="60"/>
        <v>3.7703907782659626E-2</v>
      </c>
      <c r="F1101" s="38">
        <f t="shared" si="61"/>
        <v>29686.982936868986</v>
      </c>
    </row>
    <row r="1102" spans="1:6" x14ac:dyDescent="0.35">
      <c r="A1102" s="37">
        <v>40786</v>
      </c>
      <c r="B1102" s="38">
        <f t="shared" si="59"/>
        <v>2.1</v>
      </c>
      <c r="C1102" s="23">
        <v>2.1</v>
      </c>
      <c r="D1102" s="38">
        <v>2.1</v>
      </c>
      <c r="E1102" s="42">
        <f t="shared" si="60"/>
        <v>3.8263687847319566E-2</v>
      </c>
      <c r="F1102" s="38">
        <f t="shared" si="61"/>
        <v>30822.916385094042</v>
      </c>
    </row>
    <row r="1103" spans="1:6" x14ac:dyDescent="0.35">
      <c r="A1103" s="37">
        <v>40816</v>
      </c>
      <c r="B1103" s="38">
        <f t="shared" si="59"/>
        <v>1.7470000000000001</v>
      </c>
      <c r="C1103" s="23">
        <v>1.7470000000000001</v>
      </c>
      <c r="D1103" s="38">
        <v>1.7470000000000001</v>
      </c>
      <c r="E1103" s="42">
        <f t="shared" si="60"/>
        <v>3.3763461854037752E-2</v>
      </c>
      <c r="F1103" s="38">
        <f t="shared" si="61"/>
        <v>31863.604746692359</v>
      </c>
    </row>
    <row r="1104" spans="1:6" x14ac:dyDescent="0.35">
      <c r="A1104" s="37">
        <v>40847</v>
      </c>
      <c r="B1104" s="38">
        <f t="shared" si="59"/>
        <v>1.9319999999999999</v>
      </c>
      <c r="C1104" s="23">
        <v>1.9319999999999999</v>
      </c>
      <c r="D1104" s="38">
        <v>1.9319999999999999</v>
      </c>
      <c r="E1104" s="42">
        <f t="shared" si="60"/>
        <v>-1.5166894181521829E-2</v>
      </c>
      <c r="F1104" s="38">
        <f t="shared" si="61"/>
        <v>31380.332825257439</v>
      </c>
    </row>
    <row r="1105" spans="1:6" x14ac:dyDescent="0.35">
      <c r="A1105" s="37">
        <v>40877</v>
      </c>
      <c r="B1105" s="38">
        <f t="shared" si="59"/>
        <v>1.7749999999999999</v>
      </c>
      <c r="C1105" s="23">
        <v>1.7749999999999999</v>
      </c>
      <c r="D1105" s="38">
        <v>1.7749999999999999</v>
      </c>
      <c r="E1105" s="42">
        <f t="shared" si="60"/>
        <v>1.5828279129702749E-2</v>
      </c>
      <c r="F1105" s="38">
        <f t="shared" si="61"/>
        <v>31877.029492398589</v>
      </c>
    </row>
    <row r="1106" spans="1:6" x14ac:dyDescent="0.35">
      <c r="A1106" s="37">
        <v>40908</v>
      </c>
      <c r="B1106" s="38">
        <f t="shared" si="59"/>
        <v>1.6160000000000001</v>
      </c>
      <c r="C1106" s="23">
        <v>1.6160000000000001</v>
      </c>
      <c r="D1106" s="38">
        <v>1.6160000000000001</v>
      </c>
      <c r="E1106" s="42">
        <f t="shared" si="60"/>
        <v>1.5994142704444072E-2</v>
      </c>
      <c r="F1106" s="38">
        <f t="shared" si="61"/>
        <v>32386.875251093785</v>
      </c>
    </row>
    <row r="1107" spans="1:6" x14ac:dyDescent="0.35">
      <c r="A1107" s="37">
        <v>40939</v>
      </c>
      <c r="B1107" s="38">
        <f t="shared" si="59"/>
        <v>1.7130000000000001</v>
      </c>
      <c r="C1107" s="23">
        <v>1.7130000000000001</v>
      </c>
      <c r="D1107" s="38">
        <v>1.7130000000000001</v>
      </c>
      <c r="E1107" s="42">
        <f t="shared" si="60"/>
        <v>-7.4652733835100472E-3</v>
      </c>
      <c r="F1107" s="38">
        <f t="shared" si="61"/>
        <v>32145.098373306737</v>
      </c>
    </row>
    <row r="1108" spans="1:6" x14ac:dyDescent="0.35">
      <c r="A1108" s="37">
        <v>40968</v>
      </c>
      <c r="B1108" s="38">
        <f t="shared" si="59"/>
        <v>1.9019999999999999</v>
      </c>
      <c r="C1108" s="23">
        <v>1.9019999999999999</v>
      </c>
      <c r="D1108" s="38">
        <v>1.9019999999999999</v>
      </c>
      <c r="E1108" s="42">
        <f t="shared" si="60"/>
        <v>-1.5580153148611412E-2</v>
      </c>
      <c r="F1108" s="38">
        <f t="shared" si="61"/>
        <v>31644.272817673438</v>
      </c>
    </row>
    <row r="1109" spans="1:6" x14ac:dyDescent="0.35">
      <c r="A1109" s="37">
        <v>40999</v>
      </c>
      <c r="B1109" s="38">
        <f t="shared" si="59"/>
        <v>1.98</v>
      </c>
      <c r="C1109" s="23">
        <v>1.98</v>
      </c>
      <c r="D1109" s="38">
        <v>1.98</v>
      </c>
      <c r="E1109" s="42">
        <f t="shared" si="60"/>
        <v>-5.4066996929124679E-3</v>
      </c>
      <c r="F1109" s="38">
        <f t="shared" si="61"/>
        <v>31473.181737547682</v>
      </c>
    </row>
    <row r="1110" spans="1:6" x14ac:dyDescent="0.35">
      <c r="A1110" s="37">
        <v>41029</v>
      </c>
      <c r="B1110" s="38">
        <f t="shared" si="59"/>
        <v>1.792</v>
      </c>
      <c r="C1110" s="23">
        <v>1.792</v>
      </c>
      <c r="D1110" s="38">
        <v>1.792</v>
      </c>
      <c r="E1110" s="42">
        <f t="shared" si="60"/>
        <v>1.8661190791143881E-2</v>
      </c>
      <c r="F1110" s="38">
        <f t="shared" si="61"/>
        <v>32060.508786756403</v>
      </c>
    </row>
    <row r="1111" spans="1:6" x14ac:dyDescent="0.35">
      <c r="A1111" s="37">
        <v>41060</v>
      </c>
      <c r="B1111" s="38">
        <f t="shared" si="59"/>
        <v>1.282</v>
      </c>
      <c r="C1111" s="23">
        <v>1.282</v>
      </c>
      <c r="D1111" s="38">
        <v>1.282</v>
      </c>
      <c r="E1111" s="42">
        <f t="shared" si="60"/>
        <v>4.8843341582683206E-2</v>
      </c>
      <c r="F1111" s="38">
        <f t="shared" si="61"/>
        <v>33626.451168742562</v>
      </c>
    </row>
    <row r="1112" spans="1:6" x14ac:dyDescent="0.35">
      <c r="A1112" s="37">
        <v>41090</v>
      </c>
      <c r="B1112" s="38">
        <f t="shared" si="59"/>
        <v>1.601</v>
      </c>
      <c r="C1112" s="23">
        <v>1.601</v>
      </c>
      <c r="D1112" s="38">
        <v>1.601</v>
      </c>
      <c r="E1112" s="42">
        <f t="shared" si="60"/>
        <v>-2.8074918431665322E-2</v>
      </c>
      <c r="F1112" s="38">
        <f t="shared" si="61"/>
        <v>32682.391295033736</v>
      </c>
    </row>
    <row r="1113" spans="1:6" x14ac:dyDescent="0.35">
      <c r="A1113" s="37">
        <v>41121</v>
      </c>
      <c r="B1113" s="38">
        <f t="shared" si="59"/>
        <v>1.385</v>
      </c>
      <c r="C1113" s="23">
        <v>1.385</v>
      </c>
      <c r="D1113" s="38">
        <v>1.385</v>
      </c>
      <c r="E1113" s="42">
        <f t="shared" si="60"/>
        <v>2.1283919423085416E-2</v>
      </c>
      <c r="F1113" s="38">
        <f t="shared" si="61"/>
        <v>33378.000677910983</v>
      </c>
    </row>
    <row r="1114" spans="1:6" x14ac:dyDescent="0.35">
      <c r="A1114" s="37">
        <v>41152</v>
      </c>
      <c r="B1114" s="38">
        <f t="shared" si="59"/>
        <v>1.409</v>
      </c>
      <c r="C1114" s="23">
        <v>1.409</v>
      </c>
      <c r="D1114" s="38">
        <v>1.409</v>
      </c>
      <c r="E1114" s="42">
        <f t="shared" si="60"/>
        <v>-1.0597826825132889E-3</v>
      </c>
      <c r="F1114" s="38">
        <f t="shared" si="61"/>
        <v>33342.627250815618</v>
      </c>
    </row>
    <row r="1115" spans="1:6" x14ac:dyDescent="0.35">
      <c r="A1115" s="37">
        <v>41182</v>
      </c>
      <c r="B1115" s="38">
        <f t="shared" si="59"/>
        <v>1.472</v>
      </c>
      <c r="C1115" s="23">
        <v>1.472</v>
      </c>
      <c r="D1115" s="38">
        <v>1.472</v>
      </c>
      <c r="E1115" s="42">
        <f t="shared" si="60"/>
        <v>-4.6189731618140641E-3</v>
      </c>
      <c r="F1115" s="38">
        <f t="shared" si="61"/>
        <v>33188.618550399733</v>
      </c>
    </row>
    <row r="1116" spans="1:6" x14ac:dyDescent="0.35">
      <c r="A1116" s="37">
        <v>41213</v>
      </c>
      <c r="B1116" s="38">
        <f t="shared" si="59"/>
        <v>1.5309999999999999</v>
      </c>
      <c r="C1116" s="23">
        <v>1.5309999999999999</v>
      </c>
      <c r="D1116" s="38">
        <v>1.5309999999999999</v>
      </c>
      <c r="E1116" s="42">
        <f t="shared" si="60"/>
        <v>-4.1825198102390252E-3</v>
      </c>
      <c r="F1116" s="38">
        <f t="shared" si="61"/>
        <v>33049.806495838224</v>
      </c>
    </row>
    <row r="1117" spans="1:6" x14ac:dyDescent="0.35">
      <c r="A1117" s="37">
        <v>41243</v>
      </c>
      <c r="B1117" s="38">
        <f t="shared" si="59"/>
        <v>1.4730000000000001</v>
      </c>
      <c r="C1117" s="23">
        <v>1.4730000000000001</v>
      </c>
      <c r="D1117" s="38">
        <v>1.4730000000000001</v>
      </c>
      <c r="E1117" s="42">
        <f t="shared" si="60"/>
        <v>6.6089307640366489E-3</v>
      </c>
      <c r="F1117" s="38">
        <f t="shared" si="61"/>
        <v>33268.230378734028</v>
      </c>
    </row>
    <row r="1118" spans="1:6" x14ac:dyDescent="0.35">
      <c r="A1118" s="37">
        <v>41274</v>
      </c>
      <c r="B1118" s="38">
        <f t="shared" si="59"/>
        <v>1.534</v>
      </c>
      <c r="C1118" s="23">
        <v>1.534</v>
      </c>
      <c r="D1118" s="38">
        <v>1.534</v>
      </c>
      <c r="E1118" s="42">
        <f t="shared" si="60"/>
        <v>-4.3642023735091439E-3</v>
      </c>
      <c r="F1118" s="38">
        <f t="shared" si="61"/>
        <v>33123.04108875271</v>
      </c>
    </row>
    <row r="1119" spans="1:6" x14ac:dyDescent="0.35">
      <c r="A1119" s="37">
        <v>41305</v>
      </c>
      <c r="B1119" s="38">
        <f t="shared" si="59"/>
        <v>1.984</v>
      </c>
      <c r="D1119" s="38">
        <v>1.984</v>
      </c>
      <c r="E1119" s="42">
        <f t="shared" si="60"/>
        <v>-3.9050332844717421E-2</v>
      </c>
      <c r="F1119" s="38">
        <f t="shared" si="61"/>
        <v>31829.575309407668</v>
      </c>
    </row>
    <row r="1120" spans="1:6" x14ac:dyDescent="0.35">
      <c r="A1120" s="37">
        <v>41333</v>
      </c>
      <c r="B1120" s="38">
        <f t="shared" si="59"/>
        <v>1.887</v>
      </c>
      <c r="D1120" s="38">
        <v>1.887</v>
      </c>
      <c r="E1120" s="42">
        <f t="shared" si="60"/>
        <v>1.0388686911601934E-2</v>
      </c>
      <c r="F1120" s="38">
        <f t="shared" si="61"/>
        <v>32160.242801826356</v>
      </c>
    </row>
    <row r="1121" spans="1:6" x14ac:dyDescent="0.35">
      <c r="A1121" s="37">
        <v>41364</v>
      </c>
      <c r="B1121" s="38">
        <f t="shared" si="59"/>
        <v>1.8089999999999999</v>
      </c>
      <c r="D1121" s="38">
        <v>1.8089999999999999</v>
      </c>
      <c r="E1121" s="42">
        <f t="shared" si="60"/>
        <v>8.624317810956874E-3</v>
      </c>
      <c r="F1121" s="38">
        <f t="shared" si="61"/>
        <v>32437.602956626844</v>
      </c>
    </row>
    <row r="1122" spans="1:6" x14ac:dyDescent="0.35">
      <c r="A1122" s="37">
        <v>41394</v>
      </c>
      <c r="B1122" s="38">
        <f t="shared" si="59"/>
        <v>1.607</v>
      </c>
      <c r="D1122" s="38">
        <v>1.607</v>
      </c>
      <c r="E1122" s="42">
        <f t="shared" si="60"/>
        <v>1.9956270642846666E-2</v>
      </c>
      <c r="F1122" s="38">
        <f t="shared" si="61"/>
        <v>33084.936540234492</v>
      </c>
    </row>
    <row r="1123" spans="1:6" x14ac:dyDescent="0.35">
      <c r="A1123" s="37">
        <v>41425</v>
      </c>
      <c r="B1123" s="38">
        <f t="shared" si="59"/>
        <v>1.925</v>
      </c>
      <c r="D1123" s="38">
        <v>1.925</v>
      </c>
      <c r="E1123" s="42">
        <f t="shared" si="60"/>
        <v>-2.7243963087567272E-2</v>
      </c>
      <c r="F1123" s="38">
        <f t="shared" si="61"/>
        <v>32183.57175037784</v>
      </c>
    </row>
    <row r="1124" spans="1:6" x14ac:dyDescent="0.35">
      <c r="A1124" s="37">
        <v>41455</v>
      </c>
      <c r="B1124" s="38">
        <f t="shared" si="59"/>
        <v>2.202</v>
      </c>
      <c r="D1124" s="38">
        <v>2.202</v>
      </c>
      <c r="E1124" s="42">
        <f t="shared" si="60"/>
        <v>-2.295199485844342E-2</v>
      </c>
      <c r="F1124" s="38">
        <f t="shared" si="61"/>
        <v>31444.894577036823</v>
      </c>
    </row>
    <row r="1125" spans="1:6" x14ac:dyDescent="0.35">
      <c r="A1125" s="37">
        <v>41486</v>
      </c>
      <c r="B1125" s="38">
        <f t="shared" si="59"/>
        <v>2.19</v>
      </c>
      <c r="D1125" s="38">
        <v>2.19</v>
      </c>
      <c r="E1125" s="42">
        <f t="shared" si="60"/>
        <v>2.8994401530330859E-3</v>
      </c>
      <c r="F1125" s="38">
        <f t="shared" si="61"/>
        <v>31536.067166981378</v>
      </c>
    </row>
    <row r="1126" spans="1:6" x14ac:dyDescent="0.35">
      <c r="A1126" s="37">
        <v>41517</v>
      </c>
      <c r="B1126" s="38">
        <f t="shared" si="59"/>
        <v>2.4470000000000001</v>
      </c>
      <c r="D1126" s="38">
        <v>2.4470000000000001</v>
      </c>
      <c r="E1126" s="42">
        <f t="shared" si="60"/>
        <v>-2.0682862142481238E-2</v>
      </c>
      <c r="F1126" s="38">
        <f t="shared" si="61"/>
        <v>30883.811037250671</v>
      </c>
    </row>
    <row r="1127" spans="1:6" x14ac:dyDescent="0.35">
      <c r="A1127" s="37">
        <v>41547</v>
      </c>
      <c r="B1127" s="38">
        <f t="shared" ref="B1127:B1190" si="62">D1127</f>
        <v>2.4460000000000002</v>
      </c>
      <c r="D1127" s="38">
        <v>2.4460000000000002</v>
      </c>
      <c r="E1127" s="42">
        <f t="shared" si="60"/>
        <v>2.1267502313860511E-3</v>
      </c>
      <c r="F1127" s="38">
        <f t="shared" si="61"/>
        <v>30949.493189520224</v>
      </c>
    </row>
    <row r="1128" spans="1:6" x14ac:dyDescent="0.35">
      <c r="A1128" s="37">
        <v>41578</v>
      </c>
      <c r="B1128" s="38">
        <f t="shared" si="62"/>
        <v>2.2919999999999998</v>
      </c>
      <c r="D1128" s="38">
        <v>2.2919999999999998</v>
      </c>
      <c r="E1128" s="42">
        <f t="shared" si="60"/>
        <v>1.5629565639019485E-2</v>
      </c>
      <c r="F1128" s="38">
        <f t="shared" si="61"/>
        <v>31433.220324820217</v>
      </c>
    </row>
    <row r="1129" spans="1:6" x14ac:dyDescent="0.35">
      <c r="A1129" s="37">
        <v>41608</v>
      </c>
      <c r="B1129" s="38">
        <f t="shared" si="62"/>
        <v>2.2410000000000001</v>
      </c>
      <c r="D1129" s="38">
        <v>2.2410000000000001</v>
      </c>
      <c r="E1129" s="42">
        <f t="shared" si="60"/>
        <v>6.4224109624254951E-3</v>
      </c>
      <c r="F1129" s="38">
        <f t="shared" si="61"/>
        <v>31635.097383618682</v>
      </c>
    </row>
    <row r="1130" spans="1:6" x14ac:dyDescent="0.35">
      <c r="A1130" s="37">
        <v>41639</v>
      </c>
      <c r="B1130" s="38">
        <f t="shared" si="62"/>
        <v>2.5249999999999999</v>
      </c>
      <c r="D1130" s="38">
        <v>2.5249999999999999</v>
      </c>
      <c r="E1130" s="42">
        <f t="shared" si="60"/>
        <v>-2.2909248274057513E-2</v>
      </c>
      <c r="F1130" s="38">
        <f t="shared" si="61"/>
        <v>30910.361083483374</v>
      </c>
    </row>
    <row r="1131" spans="1:6" x14ac:dyDescent="0.35">
      <c r="A1131" s="37">
        <v>41670</v>
      </c>
      <c r="B1131" s="38">
        <f t="shared" si="62"/>
        <v>2.2200000000000002</v>
      </c>
      <c r="D1131" s="38">
        <v>2.2200000000000002</v>
      </c>
      <c r="E1131" s="42">
        <f t="shared" si="60"/>
        <v>2.91183435110892E-2</v>
      </c>
      <c r="F1131" s="38">
        <f t="shared" si="61"/>
        <v>31810.419595564043</v>
      </c>
    </row>
    <row r="1132" spans="1:6" x14ac:dyDescent="0.35">
      <c r="A1132" s="37">
        <v>41698</v>
      </c>
      <c r="B1132" s="38">
        <f t="shared" si="62"/>
        <v>2.2290000000000001</v>
      </c>
      <c r="D1132" s="38">
        <v>2.2290000000000001</v>
      </c>
      <c r="E1132" s="42">
        <f t="shared" si="60"/>
        <v>1.0532170042330908E-3</v>
      </c>
      <c r="F1132" s="38">
        <f t="shared" si="61"/>
        <v>31843.922870393879</v>
      </c>
    </row>
    <row r="1133" spans="1:6" x14ac:dyDescent="0.35">
      <c r="A1133" s="37">
        <v>41729</v>
      </c>
      <c r="B1133" s="38">
        <f t="shared" si="62"/>
        <v>2.133</v>
      </c>
      <c r="D1133" s="38">
        <v>2.133</v>
      </c>
      <c r="E1133" s="42">
        <f t="shared" si="60"/>
        <v>1.0397222465907839E-2</v>
      </c>
      <c r="F1133" s="38">
        <f t="shared" si="61"/>
        <v>32175.011220664575</v>
      </c>
    </row>
    <row r="1134" spans="1:6" x14ac:dyDescent="0.35">
      <c r="A1134" s="37">
        <v>41759</v>
      </c>
      <c r="B1134" s="38">
        <f t="shared" si="62"/>
        <v>1.9930000000000001</v>
      </c>
      <c r="D1134" s="38">
        <v>1.9930000000000001</v>
      </c>
      <c r="E1134" s="42">
        <f t="shared" si="60"/>
        <v>1.4318554772077897E-2</v>
      </c>
      <c r="F1134" s="38">
        <f t="shared" si="61"/>
        <v>32635.710881119881</v>
      </c>
    </row>
    <row r="1135" spans="1:6" x14ac:dyDescent="0.35">
      <c r="A1135" s="37">
        <v>41790</v>
      </c>
      <c r="B1135" s="38">
        <f t="shared" si="62"/>
        <v>1.8049999999999999</v>
      </c>
      <c r="D1135" s="38">
        <v>1.8049999999999999</v>
      </c>
      <c r="E1135" s="42">
        <f t="shared" si="60"/>
        <v>1.8660933006044211E-2</v>
      </c>
      <c r="F1135" s="38">
        <f t="shared" si="61"/>
        <v>33244.723695477085</v>
      </c>
    </row>
    <row r="1136" spans="1:6" x14ac:dyDescent="0.35">
      <c r="A1136" s="37">
        <v>41820</v>
      </c>
      <c r="B1136" s="38">
        <f t="shared" si="62"/>
        <v>1.7190000000000001</v>
      </c>
      <c r="D1136" s="38">
        <v>1.7190000000000001</v>
      </c>
      <c r="E1136" s="42">
        <f t="shared" si="60"/>
        <v>9.3144591021639134E-3</v>
      </c>
      <c r="F1136" s="38">
        <f t="shared" si="61"/>
        <v>33554.380314701346</v>
      </c>
    </row>
    <row r="1137" spans="1:6" x14ac:dyDescent="0.35">
      <c r="A1137" s="37">
        <v>41851</v>
      </c>
      <c r="B1137" s="38">
        <f t="shared" si="62"/>
        <v>1.5820000000000001</v>
      </c>
      <c r="D1137" s="38">
        <v>1.5820000000000001</v>
      </c>
      <c r="E1137" s="42">
        <f t="shared" si="60"/>
        <v>1.3960555437653007E-2</v>
      </c>
      <c r="F1137" s="38">
        <f t="shared" si="61"/>
        <v>34022.818101260826</v>
      </c>
    </row>
    <row r="1138" spans="1:6" x14ac:dyDescent="0.35">
      <c r="A1138" s="37">
        <v>41882</v>
      </c>
      <c r="B1138" s="38">
        <f t="shared" si="62"/>
        <v>1.3979999999999999</v>
      </c>
      <c r="D1138" s="38">
        <v>1.3979999999999999</v>
      </c>
      <c r="E1138" s="42">
        <f t="shared" si="60"/>
        <v>1.8301392439135779E-2</v>
      </c>
      <c r="F1138" s="38">
        <f t="shared" si="61"/>
        <v>34645.483047217334</v>
      </c>
    </row>
    <row r="1139" spans="1:6" x14ac:dyDescent="0.35">
      <c r="A1139" s="37">
        <v>41912</v>
      </c>
      <c r="B1139" s="38">
        <f t="shared" si="62"/>
        <v>1.496</v>
      </c>
      <c r="D1139" s="38">
        <v>1.496</v>
      </c>
      <c r="E1139" s="42">
        <f t="shared" si="60"/>
        <v>-7.8356353565031955E-3</v>
      </c>
      <c r="F1139" s="38">
        <f t="shared" si="61"/>
        <v>34374.013675309427</v>
      </c>
    </row>
    <row r="1140" spans="1:6" x14ac:dyDescent="0.35">
      <c r="A1140" s="37">
        <v>41943</v>
      </c>
      <c r="B1140" s="38">
        <f t="shared" si="62"/>
        <v>1.198</v>
      </c>
      <c r="D1140" s="38">
        <v>1.198</v>
      </c>
      <c r="E1140" s="42">
        <f t="shared" si="60"/>
        <v>2.903214332543929E-2</v>
      </c>
      <c r="F1140" s="38">
        <f t="shared" si="61"/>
        <v>35371.964967001615</v>
      </c>
    </row>
    <row r="1141" spans="1:6" x14ac:dyDescent="0.35">
      <c r="A1141" s="37">
        <v>41973</v>
      </c>
      <c r="B1141" s="38">
        <f t="shared" si="62"/>
        <v>1.022</v>
      </c>
      <c r="D1141" s="38">
        <v>1.022</v>
      </c>
      <c r="E1141" s="42">
        <f t="shared" si="60"/>
        <v>1.7556206482977409E-2</v>
      </c>
      <c r="F1141" s="38">
        <f t="shared" si="61"/>
        <v>35992.962487670942</v>
      </c>
    </row>
    <row r="1142" spans="1:6" x14ac:dyDescent="0.35">
      <c r="A1142" s="37">
        <v>42004</v>
      </c>
      <c r="B1142" s="38">
        <f t="shared" si="62"/>
        <v>0.93700000000000006</v>
      </c>
      <c r="D1142" s="38">
        <v>0.93700000000000006</v>
      </c>
      <c r="E1142" s="42">
        <f t="shared" si="60"/>
        <v>8.8831314745194401E-3</v>
      </c>
      <c r="F1142" s="38">
        <f t="shared" si="61"/>
        <v>36312.692705606372</v>
      </c>
    </row>
    <row r="1143" spans="1:6" x14ac:dyDescent="0.35">
      <c r="A1143" s="37">
        <v>42035</v>
      </c>
      <c r="B1143" s="38">
        <f t="shared" si="62"/>
        <v>0.63800000000000001</v>
      </c>
      <c r="D1143" s="38">
        <v>0.63800000000000001</v>
      </c>
      <c r="E1143" s="42">
        <f t="shared" si="60"/>
        <v>2.9468858100852528E-2</v>
      </c>
      <c r="F1143" s="38">
        <f t="shared" si="61"/>
        <v>37382.786294207748</v>
      </c>
    </row>
    <row r="1144" spans="1:6" x14ac:dyDescent="0.35">
      <c r="A1144" s="37">
        <v>42063</v>
      </c>
      <c r="B1144" s="38">
        <f t="shared" si="62"/>
        <v>0.71199999999999997</v>
      </c>
      <c r="D1144" s="38">
        <v>0.71199999999999997</v>
      </c>
      <c r="E1144" s="42">
        <f t="shared" si="60"/>
        <v>-6.5414465043058118E-3</v>
      </c>
      <c r="F1144" s="38">
        <f t="shared" si="61"/>
        <v>37138.248797482294</v>
      </c>
    </row>
    <row r="1145" spans="1:6" x14ac:dyDescent="0.35">
      <c r="A1145" s="37">
        <v>42094</v>
      </c>
      <c r="B1145" s="38">
        <f t="shared" si="62"/>
        <v>0.42</v>
      </c>
      <c r="D1145" s="38">
        <v>0.42</v>
      </c>
      <c r="E1145" s="42">
        <f t="shared" si="60"/>
        <v>2.8926138896044118E-2</v>
      </c>
      <c r="F1145" s="38">
        <f t="shared" si="61"/>
        <v>38212.514940554116</v>
      </c>
    </row>
    <row r="1146" spans="1:6" x14ac:dyDescent="0.35">
      <c r="A1146" s="37">
        <v>42124</v>
      </c>
      <c r="B1146" s="38">
        <f t="shared" si="62"/>
        <v>0.45900000000000002</v>
      </c>
      <c r="D1146" s="38">
        <v>0.45900000000000002</v>
      </c>
      <c r="E1146" s="42">
        <f t="shared" si="60"/>
        <v>-3.426566836541817E-3</v>
      </c>
      <c r="F1146" s="38">
        <f t="shared" si="61"/>
        <v>38081.577204117952</v>
      </c>
    </row>
    <row r="1147" spans="1:6" x14ac:dyDescent="0.35">
      <c r="A1147" s="37">
        <v>42155</v>
      </c>
      <c r="B1147" s="38">
        <f t="shared" si="62"/>
        <v>0.66500000000000004</v>
      </c>
      <c r="D1147" s="38">
        <v>0.66500000000000004</v>
      </c>
      <c r="E1147" s="42">
        <f t="shared" si="60"/>
        <v>-1.935509118405971E-2</v>
      </c>
      <c r="F1147" s="38">
        <f t="shared" si="61"/>
        <v>37344.504804899436</v>
      </c>
    </row>
    <row r="1148" spans="1:6" x14ac:dyDescent="0.35">
      <c r="A1148" s="37">
        <v>42185</v>
      </c>
      <c r="B1148" s="38">
        <f t="shared" si="62"/>
        <v>0.98499999999999999</v>
      </c>
      <c r="D1148" s="38">
        <v>0.98499999999999999</v>
      </c>
      <c r="E1148" s="42">
        <f t="shared" si="60"/>
        <v>-2.9607929811570309E-2</v>
      </c>
      <c r="F1148" s="38">
        <f t="shared" si="61"/>
        <v>36238.81132778812</v>
      </c>
    </row>
    <row r="1149" spans="1:6" x14ac:dyDescent="0.35">
      <c r="A1149" s="37">
        <v>42216</v>
      </c>
      <c r="B1149" s="38">
        <f t="shared" si="62"/>
        <v>0.748</v>
      </c>
      <c r="D1149" s="38">
        <v>0.748</v>
      </c>
      <c r="E1149" s="42">
        <f t="shared" si="60"/>
        <v>2.3432114489210516E-2</v>
      </c>
      <c r="F1149" s="38">
        <f t="shared" si="61"/>
        <v>37087.963303773751</v>
      </c>
    </row>
    <row r="1150" spans="1:6" x14ac:dyDescent="0.35">
      <c r="A1150" s="37">
        <v>42247</v>
      </c>
      <c r="B1150" s="38">
        <f t="shared" si="62"/>
        <v>0.70199999999999996</v>
      </c>
      <c r="D1150" s="38">
        <v>0.70199999999999996</v>
      </c>
      <c r="E1150" s="42">
        <f t="shared" si="60"/>
        <v>5.0223906516579063E-3</v>
      </c>
      <c r="F1150" s="38">
        <f t="shared" si="61"/>
        <v>37274.233543959657</v>
      </c>
    </row>
    <row r="1151" spans="1:6" x14ac:dyDescent="0.35">
      <c r="A1151" s="37">
        <v>42277</v>
      </c>
      <c r="B1151" s="38">
        <f t="shared" si="62"/>
        <v>0.71799999999999997</v>
      </c>
      <c r="D1151" s="38">
        <v>0.71799999999999997</v>
      </c>
      <c r="E1151" s="42">
        <f t="shared" si="60"/>
        <v>-9.4385096241583972E-4</v>
      </c>
      <c r="F1151" s="38">
        <f t="shared" si="61"/>
        <v>37239.052222755876</v>
      </c>
    </row>
    <row r="1152" spans="1:6" x14ac:dyDescent="0.35">
      <c r="A1152" s="37">
        <v>42308</v>
      </c>
      <c r="B1152" s="38">
        <f t="shared" si="62"/>
        <v>0.63300000000000001</v>
      </c>
      <c r="D1152" s="38">
        <v>0.63300000000000001</v>
      </c>
      <c r="E1152" s="42">
        <f t="shared" si="60"/>
        <v>8.7558881583219214E-3</v>
      </c>
      <c r="F1152" s="38">
        <f t="shared" si="61"/>
        <v>37565.113199140236</v>
      </c>
    </row>
    <row r="1153" spans="1:6" x14ac:dyDescent="0.35">
      <c r="A1153" s="37">
        <v>42338</v>
      </c>
      <c r="B1153" s="38">
        <f t="shared" si="62"/>
        <v>0.75</v>
      </c>
      <c r="D1153" s="38">
        <v>0.75</v>
      </c>
      <c r="E1153" s="42">
        <f t="shared" si="60"/>
        <v>-1.0633886427642861E-2</v>
      </c>
      <c r="F1153" s="38">
        <f t="shared" si="61"/>
        <v>37165.65005173903</v>
      </c>
    </row>
    <row r="1154" spans="1:6" x14ac:dyDescent="0.35">
      <c r="A1154" s="37">
        <v>42369</v>
      </c>
      <c r="B1154" s="38">
        <f t="shared" si="62"/>
        <v>0.99299999999999999</v>
      </c>
      <c r="D1154" s="38">
        <v>0.99299999999999999</v>
      </c>
      <c r="E1154" s="42">
        <f t="shared" si="60"/>
        <v>-2.2269994421847059E-2</v>
      </c>
      <c r="F1154" s="38">
        <f t="shared" si="61"/>
        <v>36337.97123240248</v>
      </c>
    </row>
    <row r="1155" spans="1:6" x14ac:dyDescent="0.35">
      <c r="A1155" s="37">
        <v>42400</v>
      </c>
      <c r="B1155" s="38">
        <f t="shared" si="62"/>
        <v>0.86699999999999999</v>
      </c>
      <c r="D1155" s="38">
        <v>0.86699999999999999</v>
      </c>
      <c r="E1155" s="42">
        <f t="shared" ref="E1155:E1218" si="63">B1154/1200+((B1154/B1155)*(1-(1+B1155/200)^(-2*(10-(1/12))))+(1+B1155/200)^(-2*(10-(1/12)))-1)</f>
        <v>1.2775642005718587E-2</v>
      </c>
      <c r="F1155" s="38">
        <f t="shared" ref="F1155:F1218" si="64">F1154*(1+E1155)</f>
        <v>36802.212144081757</v>
      </c>
    </row>
    <row r="1156" spans="1:6" x14ac:dyDescent="0.35">
      <c r="A1156" s="37">
        <v>42429</v>
      </c>
      <c r="B1156" s="38">
        <f t="shared" si="62"/>
        <v>0.74299999999999999</v>
      </c>
      <c r="D1156" s="38">
        <v>0.74299999999999999</v>
      </c>
      <c r="E1156" s="42">
        <f t="shared" si="63"/>
        <v>1.2555908882968354E-2</v>
      </c>
      <c r="F1156" s="38">
        <f t="shared" si="64"/>
        <v>37264.297366454521</v>
      </c>
    </row>
    <row r="1157" spans="1:6" x14ac:dyDescent="0.35">
      <c r="A1157" s="37">
        <v>42460</v>
      </c>
      <c r="B1157" s="38">
        <f t="shared" si="62"/>
        <v>0.80100000000000005</v>
      </c>
      <c r="D1157" s="38">
        <v>0.80100000000000005</v>
      </c>
      <c r="E1157" s="42">
        <f t="shared" si="63"/>
        <v>-4.899384773623121E-3</v>
      </c>
      <c r="F1157" s="38">
        <f t="shared" si="64"/>
        <v>37081.725235337544</v>
      </c>
    </row>
    <row r="1158" spans="1:6" x14ac:dyDescent="0.35">
      <c r="A1158" s="37">
        <v>42490</v>
      </c>
      <c r="B1158" s="38">
        <f t="shared" si="62"/>
        <v>0.89200000000000002</v>
      </c>
      <c r="D1158" s="38">
        <v>0.89200000000000002</v>
      </c>
      <c r="E1158" s="42">
        <f t="shared" si="63"/>
        <v>-7.9506880148117343E-3</v>
      </c>
      <c r="F1158" s="38">
        <f t="shared" si="64"/>
        <v>36786.900006940406</v>
      </c>
    </row>
    <row r="1159" spans="1:6" x14ac:dyDescent="0.35">
      <c r="A1159" s="37">
        <v>42521</v>
      </c>
      <c r="B1159" s="38">
        <f t="shared" si="62"/>
        <v>0.77400000000000002</v>
      </c>
      <c r="D1159" s="38">
        <v>0.77400000000000002</v>
      </c>
      <c r="E1159" s="42">
        <f t="shared" si="63"/>
        <v>1.1986274475578556E-2</v>
      </c>
      <c r="F1159" s="38">
        <f t="shared" si="64"/>
        <v>37227.837887529255</v>
      </c>
    </row>
    <row r="1160" spans="1:6" x14ac:dyDescent="0.35">
      <c r="A1160" s="37">
        <v>42551</v>
      </c>
      <c r="B1160" s="38">
        <f t="shared" si="62"/>
        <v>0.25900000000000001</v>
      </c>
      <c r="D1160" s="38">
        <v>0.25900000000000001</v>
      </c>
      <c r="E1160" s="42">
        <f t="shared" si="63"/>
        <v>5.1033354288128933E-2</v>
      </c>
      <c r="F1160" s="38">
        <f t="shared" si="64"/>
        <v>39127.699327824565</v>
      </c>
    </row>
    <row r="1161" spans="1:6" x14ac:dyDescent="0.35">
      <c r="A1161" s="37">
        <v>42582</v>
      </c>
      <c r="B1161" s="38">
        <f t="shared" si="62"/>
        <v>0.105</v>
      </c>
      <c r="D1161" s="38">
        <v>0.105</v>
      </c>
      <c r="E1161" s="42">
        <f t="shared" si="63"/>
        <v>1.5404301223251234E-2</v>
      </c>
      <c r="F1161" s="38">
        <f t="shared" si="64"/>
        <v>39730.43419444318</v>
      </c>
    </row>
    <row r="1162" spans="1:6" x14ac:dyDescent="0.35">
      <c r="A1162" s="37">
        <v>42613</v>
      </c>
      <c r="B1162" s="38">
        <f t="shared" si="62"/>
        <v>8.5999999999999993E-2</v>
      </c>
      <c r="D1162" s="38">
        <v>8.5999999999999993E-2</v>
      </c>
      <c r="E1162" s="42">
        <f t="shared" si="63"/>
        <v>1.9632535163789195E-3</v>
      </c>
      <c r="F1162" s="38">
        <f t="shared" si="64"/>
        <v>39808.435109082682</v>
      </c>
    </row>
    <row r="1163" spans="1:6" x14ac:dyDescent="0.35">
      <c r="A1163" s="37">
        <v>42643</v>
      </c>
      <c r="B1163" s="38">
        <f t="shared" si="62"/>
        <v>0.16300000000000001</v>
      </c>
      <c r="D1163" s="38">
        <v>0.16300000000000001</v>
      </c>
      <c r="E1163" s="42">
        <f t="shared" si="63"/>
        <v>-7.4997243439140189E-3</v>
      </c>
      <c r="F1163" s="38">
        <f t="shared" si="64"/>
        <v>39509.882819201972</v>
      </c>
    </row>
    <row r="1164" spans="1:6" x14ac:dyDescent="0.35">
      <c r="A1164" s="37">
        <v>42674</v>
      </c>
      <c r="B1164" s="38">
        <f t="shared" si="62"/>
        <v>0.254</v>
      </c>
      <c r="D1164" s="38">
        <v>0.254</v>
      </c>
      <c r="E1164" s="42">
        <f t="shared" si="63"/>
        <v>-8.770046600476868E-3</v>
      </c>
      <c r="F1164" s="38">
        <f t="shared" si="64"/>
        <v>39163.379305698189</v>
      </c>
    </row>
    <row r="1165" spans="1:6" x14ac:dyDescent="0.35">
      <c r="A1165" s="37">
        <v>42704</v>
      </c>
      <c r="B1165" s="38">
        <f t="shared" si="62"/>
        <v>0.52</v>
      </c>
      <c r="D1165" s="38">
        <v>0.52</v>
      </c>
      <c r="E1165" s="42">
        <f t="shared" si="63"/>
        <v>-2.5465573583581536E-2</v>
      </c>
      <c r="F1165" s="38">
        <f t="shared" si="64"/>
        <v>38166.061388207214</v>
      </c>
    </row>
    <row r="1166" spans="1:6" x14ac:dyDescent="0.35">
      <c r="A1166" s="37">
        <v>42735</v>
      </c>
      <c r="B1166" s="38">
        <f t="shared" si="62"/>
        <v>0.54900000000000004</v>
      </c>
      <c r="D1166" s="38">
        <v>0.54900000000000004</v>
      </c>
      <c r="E1166" s="42">
        <f t="shared" si="63"/>
        <v>-2.3618864995078115E-3</v>
      </c>
      <c r="F1166" s="38">
        <f t="shared" si="64"/>
        <v>38075.91748307502</v>
      </c>
    </row>
    <row r="1167" spans="1:6" x14ac:dyDescent="0.35">
      <c r="A1167" s="37">
        <v>42766</v>
      </c>
      <c r="B1167" s="38">
        <f t="shared" si="62"/>
        <v>0.73799999999999999</v>
      </c>
      <c r="D1167" s="38">
        <v>0.73799999999999999</v>
      </c>
      <c r="E1167" s="42">
        <f t="shared" si="63"/>
        <v>-1.7583531441753175E-2</v>
      </c>
      <c r="F1167" s="38">
        <f t="shared" si="64"/>
        <v>37406.408390837772</v>
      </c>
    </row>
    <row r="1168" spans="1:6" x14ac:dyDescent="0.35">
      <c r="A1168" s="37">
        <v>42794</v>
      </c>
      <c r="B1168" s="38">
        <f t="shared" si="62"/>
        <v>0.52700000000000002</v>
      </c>
      <c r="D1168" s="38">
        <v>0.52700000000000002</v>
      </c>
      <c r="E1168" s="42">
        <f t="shared" si="63"/>
        <v>2.0975692072893595E-2</v>
      </c>
      <c r="F1168" s="38">
        <f t="shared" si="64"/>
        <v>38191.03369479689</v>
      </c>
    </row>
    <row r="1169" spans="1:6" x14ac:dyDescent="0.35">
      <c r="A1169" s="37">
        <v>42825</v>
      </c>
      <c r="B1169" s="38">
        <f t="shared" si="62"/>
        <v>0.60199999999999998</v>
      </c>
      <c r="D1169" s="38">
        <v>0.60199999999999998</v>
      </c>
      <c r="E1169" s="42">
        <f t="shared" si="63"/>
        <v>-6.7701586200417012E-3</v>
      </c>
      <c r="F1169" s="38">
        <f t="shared" si="64"/>
        <v>37932.47433881976</v>
      </c>
    </row>
    <row r="1170" spans="1:6" x14ac:dyDescent="0.35">
      <c r="A1170" s="37">
        <v>42855</v>
      </c>
      <c r="B1170" s="38">
        <f t="shared" si="62"/>
        <v>0.57799999999999996</v>
      </c>
      <c r="D1170" s="38">
        <v>0.57799999999999996</v>
      </c>
      <c r="E1170" s="42">
        <f t="shared" si="63"/>
        <v>2.8115011827670065E-3</v>
      </c>
      <c r="F1170" s="38">
        <f t="shared" si="64"/>
        <v>38039.121535288628</v>
      </c>
    </row>
    <row r="1171" spans="1:6" x14ac:dyDescent="0.35">
      <c r="A1171" s="37">
        <v>42886</v>
      </c>
      <c r="B1171" s="38">
        <f t="shared" si="62"/>
        <v>0.46899999999999997</v>
      </c>
      <c r="D1171" s="38">
        <v>0.46899999999999997</v>
      </c>
      <c r="E1171" s="42">
        <f t="shared" si="63"/>
        <v>1.103124341480761E-2</v>
      </c>
      <c r="F1171" s="38">
        <f t="shared" si="64"/>
        <v>38458.740344229853</v>
      </c>
    </row>
    <row r="1172" spans="1:6" x14ac:dyDescent="0.35">
      <c r="A1172" s="37">
        <v>42916</v>
      </c>
      <c r="B1172" s="38">
        <f t="shared" si="62"/>
        <v>0.65400000000000003</v>
      </c>
      <c r="D1172" s="38">
        <v>0.65400000000000003</v>
      </c>
      <c r="E1172" s="42">
        <f t="shared" si="63"/>
        <v>-1.7344693418606012E-2</v>
      </c>
      <c r="F1172" s="38">
        <f t="shared" si="64"/>
        <v>37791.685283693412</v>
      </c>
    </row>
    <row r="1173" spans="1:6" x14ac:dyDescent="0.35">
      <c r="A1173" s="37">
        <v>42947</v>
      </c>
      <c r="B1173" s="38">
        <f t="shared" si="62"/>
        <v>0.73499999999999999</v>
      </c>
      <c r="D1173" s="38">
        <v>0.73499999999999999</v>
      </c>
      <c r="E1173" s="42">
        <f t="shared" si="63"/>
        <v>-7.1880604952933198E-3</v>
      </c>
      <c r="F1173" s="38">
        <f t="shared" si="64"/>
        <v>37520.036363655141</v>
      </c>
    </row>
    <row r="1174" spans="1:6" x14ac:dyDescent="0.35">
      <c r="A1174" s="37">
        <v>42978</v>
      </c>
      <c r="B1174" s="38">
        <f t="shared" si="62"/>
        <v>0.58899999999999997</v>
      </c>
      <c r="D1174" s="38">
        <v>0.58899999999999997</v>
      </c>
      <c r="E1174" s="42">
        <f t="shared" si="63"/>
        <v>1.4656042037654122E-2</v>
      </c>
      <c r="F1174" s="38">
        <f t="shared" si="64"/>
        <v>38069.931593855181</v>
      </c>
    </row>
    <row r="1175" spans="1:6" x14ac:dyDescent="0.35">
      <c r="A1175" s="37">
        <v>43008</v>
      </c>
      <c r="B1175" s="38">
        <f t="shared" si="62"/>
        <v>0.69099999999999995</v>
      </c>
      <c r="D1175" s="38">
        <v>0.69099999999999995</v>
      </c>
      <c r="E1175" s="42">
        <f t="shared" si="63"/>
        <v>-9.2691079831806987E-3</v>
      </c>
      <c r="F1175" s="38">
        <f t="shared" si="64"/>
        <v>37717.057286999436</v>
      </c>
    </row>
    <row r="1176" spans="1:6" x14ac:dyDescent="0.35">
      <c r="A1176" s="37">
        <v>43039</v>
      </c>
      <c r="B1176" s="38">
        <f t="shared" si="62"/>
        <v>0.79500000000000004</v>
      </c>
      <c r="D1176" s="38">
        <v>0.79500000000000004</v>
      </c>
      <c r="E1176" s="42">
        <f t="shared" si="63"/>
        <v>-9.322542260062126E-3</v>
      </c>
      <c r="F1176" s="38">
        <f t="shared" si="64"/>
        <v>37365.438426516201</v>
      </c>
    </row>
    <row r="1177" spans="1:6" x14ac:dyDescent="0.35">
      <c r="A1177" s="37">
        <v>43069</v>
      </c>
      <c r="B1177" s="38">
        <f t="shared" si="62"/>
        <v>0.73199999999999998</v>
      </c>
      <c r="D1177" s="38">
        <v>0.73199999999999998</v>
      </c>
      <c r="E1177" s="42">
        <f t="shared" si="63"/>
        <v>6.6780282678251431E-3</v>
      </c>
      <c r="F1177" s="38">
        <f t="shared" si="64"/>
        <v>37614.965880568154</v>
      </c>
    </row>
    <row r="1178" spans="1:6" x14ac:dyDescent="0.35">
      <c r="A1178" s="37">
        <v>43100</v>
      </c>
      <c r="B1178" s="38">
        <f t="shared" si="62"/>
        <v>0.78</v>
      </c>
      <c r="D1178" s="38">
        <v>0.78</v>
      </c>
      <c r="E1178" s="42">
        <f t="shared" si="63"/>
        <v>-3.9619936719001983E-3</v>
      </c>
      <c r="F1178" s="38">
        <f t="shared" si="64"/>
        <v>37465.935623780599</v>
      </c>
    </row>
    <row r="1179" spans="1:6" x14ac:dyDescent="0.35">
      <c r="A1179" s="37">
        <v>43131</v>
      </c>
      <c r="B1179" s="38">
        <f t="shared" si="62"/>
        <v>0.91800000000000004</v>
      </c>
      <c r="D1179" s="38">
        <v>0.91800000000000004</v>
      </c>
      <c r="E1179" s="42">
        <f t="shared" si="63"/>
        <v>-1.2401982904394466E-2</v>
      </c>
      <c r="F1179" s="38">
        <f t="shared" si="64"/>
        <v>37001.283730677329</v>
      </c>
    </row>
    <row r="1180" spans="1:6" x14ac:dyDescent="0.35">
      <c r="A1180" s="37">
        <v>43159</v>
      </c>
      <c r="B1180" s="38">
        <f t="shared" si="62"/>
        <v>0.81499999999999995</v>
      </c>
      <c r="D1180" s="38">
        <v>0.81499999999999995</v>
      </c>
      <c r="E1180" s="42">
        <f t="shared" si="63"/>
        <v>1.0558161544428219E-2</v>
      </c>
      <c r="F1180" s="38">
        <f t="shared" si="64"/>
        <v>37391.949261657042</v>
      </c>
    </row>
    <row r="1181" spans="1:6" x14ac:dyDescent="0.35">
      <c r="A1181" s="37">
        <v>43190</v>
      </c>
      <c r="B1181" s="38">
        <f t="shared" si="62"/>
        <v>0.69199999999999995</v>
      </c>
      <c r="D1181" s="38">
        <v>0.69199999999999995</v>
      </c>
      <c r="E1181" s="42">
        <f t="shared" si="63"/>
        <v>1.2447903424780962E-2</v>
      </c>
      <c r="F1181" s="38">
        <f t="shared" si="64"/>
        <v>37857.400634930455</v>
      </c>
    </row>
    <row r="1182" spans="1:6" x14ac:dyDescent="0.35">
      <c r="A1182" s="37">
        <v>43220</v>
      </c>
      <c r="B1182" s="38">
        <f t="shared" si="62"/>
        <v>0.72199999999999998</v>
      </c>
      <c r="D1182" s="38">
        <v>0.72199999999999998</v>
      </c>
      <c r="E1182" s="42">
        <f t="shared" si="63"/>
        <v>-2.2893405946564668E-3</v>
      </c>
      <c r="F1182" s="38">
        <f t="shared" si="64"/>
        <v>37770.732150848737</v>
      </c>
    </row>
    <row r="1183" spans="1:6" x14ac:dyDescent="0.35">
      <c r="A1183" s="37">
        <v>43251</v>
      </c>
      <c r="B1183" s="38">
        <f t="shared" si="62"/>
        <v>0.47</v>
      </c>
      <c r="D1183" s="38">
        <v>0.47</v>
      </c>
      <c r="E1183" s="42">
        <f t="shared" si="63"/>
        <v>2.4990255857554822E-2</v>
      </c>
      <c r="F1183" s="38">
        <f t="shared" si="64"/>
        <v>38714.632411225619</v>
      </c>
    </row>
    <row r="1184" spans="1:6" x14ac:dyDescent="0.35">
      <c r="A1184" s="37">
        <v>43281</v>
      </c>
      <c r="B1184" s="38">
        <f t="shared" si="62"/>
        <v>0.498</v>
      </c>
      <c r="D1184" s="38">
        <v>0.498</v>
      </c>
      <c r="E1184" s="42">
        <f t="shared" si="63"/>
        <v>-2.314266994290061E-3</v>
      </c>
      <c r="F1184" s="38">
        <f t="shared" si="64"/>
        <v>38625.036415240247</v>
      </c>
    </row>
    <row r="1185" spans="1:6" x14ac:dyDescent="0.35">
      <c r="A1185" s="37">
        <v>43312</v>
      </c>
      <c r="B1185" s="38">
        <f t="shared" si="62"/>
        <v>0.60099999999999998</v>
      </c>
      <c r="D1185" s="38">
        <v>0.60099999999999998</v>
      </c>
      <c r="E1185" s="42">
        <f t="shared" si="63"/>
        <v>-9.4863160151397712E-3</v>
      </c>
      <c r="F1185" s="38">
        <f t="shared" si="64"/>
        <v>38258.627113709001</v>
      </c>
    </row>
    <row r="1186" spans="1:6" x14ac:dyDescent="0.35">
      <c r="A1186" s="37">
        <v>43343</v>
      </c>
      <c r="B1186" s="38">
        <f t="shared" si="62"/>
        <v>0.505</v>
      </c>
      <c r="D1186" s="38">
        <v>0.505</v>
      </c>
      <c r="E1186" s="42">
        <f t="shared" si="63"/>
        <v>9.7749733391302943E-3</v>
      </c>
      <c r="F1186" s="38">
        <f t="shared" si="64"/>
        <v>38632.604173737236</v>
      </c>
    </row>
    <row r="1187" spans="1:6" x14ac:dyDescent="0.35">
      <c r="A1187" s="37">
        <v>43373</v>
      </c>
      <c r="B1187" s="38">
        <f t="shared" si="62"/>
        <v>0.63200000000000001</v>
      </c>
      <c r="D1187" s="38">
        <v>0.63200000000000001</v>
      </c>
      <c r="E1187" s="42">
        <f t="shared" si="63"/>
        <v>-1.1768139840699113E-2</v>
      </c>
      <c r="F1187" s="38">
        <f t="shared" si="64"/>
        <v>38177.970285410316</v>
      </c>
    </row>
    <row r="1188" spans="1:6" x14ac:dyDescent="0.35">
      <c r="A1188" s="37">
        <v>43404</v>
      </c>
      <c r="B1188" s="38">
        <f t="shared" si="62"/>
        <v>0.624</v>
      </c>
      <c r="D1188" s="38">
        <v>0.624</v>
      </c>
      <c r="E1188" s="42">
        <f t="shared" si="63"/>
        <v>1.2947918463840271E-3</v>
      </c>
      <c r="F1188" s="38">
        <f t="shared" si="64"/>
        <v>38227.402810047352</v>
      </c>
    </row>
    <row r="1189" spans="1:6" x14ac:dyDescent="0.35">
      <c r="A1189" s="37">
        <v>43434</v>
      </c>
      <c r="B1189" s="38">
        <f t="shared" si="62"/>
        <v>0.48899999999999999</v>
      </c>
      <c r="D1189" s="38">
        <v>0.48899999999999999</v>
      </c>
      <c r="E1189" s="42">
        <f t="shared" si="63"/>
        <v>1.3572520558404445E-2</v>
      </c>
      <c r="F1189" s="38">
        <f t="shared" si="64"/>
        <v>38746.245020581133</v>
      </c>
    </row>
    <row r="1190" spans="1:6" x14ac:dyDescent="0.35">
      <c r="A1190" s="37">
        <v>43465</v>
      </c>
      <c r="B1190" s="38">
        <f t="shared" si="62"/>
        <v>0.46500000000000002</v>
      </c>
      <c r="D1190" s="38">
        <v>0.46500000000000002</v>
      </c>
      <c r="E1190" s="42">
        <f t="shared" si="63"/>
        <v>2.7308219000731163E-3</v>
      </c>
      <c r="F1190" s="38">
        <f t="shared" si="64"/>
        <v>38852.054115028928</v>
      </c>
    </row>
    <row r="1191" spans="1:6" x14ac:dyDescent="0.35">
      <c r="A1191" s="37">
        <v>43496</v>
      </c>
      <c r="B1191" s="38">
        <f t="shared" ref="B1191:B1238" si="65">D1191</f>
        <v>0.38200000000000001</v>
      </c>
      <c r="D1191" s="38">
        <v>0.38200000000000001</v>
      </c>
      <c r="E1191" s="42">
        <f t="shared" si="63"/>
        <v>8.4568257956065974E-3</v>
      </c>
      <c r="F1191" s="38">
        <f t="shared" si="64"/>
        <v>39180.619168481207</v>
      </c>
    </row>
    <row r="1192" spans="1:6" x14ac:dyDescent="0.35">
      <c r="A1192" s="37">
        <v>43524</v>
      </c>
      <c r="B1192" s="38">
        <f t="shared" si="65"/>
        <v>0.39500000000000002</v>
      </c>
      <c r="D1192" s="38">
        <v>0.39500000000000002</v>
      </c>
      <c r="E1192" s="42">
        <f t="shared" si="63"/>
        <v>-9.4468837299319477E-4</v>
      </c>
      <c r="F1192" s="38">
        <f t="shared" si="64"/>
        <v>39143.605693106067</v>
      </c>
    </row>
    <row r="1193" spans="1:6" x14ac:dyDescent="0.35">
      <c r="A1193" s="37">
        <v>43555</v>
      </c>
      <c r="B1193" s="38">
        <f t="shared" si="65"/>
        <v>0.17899999999999999</v>
      </c>
      <c r="D1193" s="38">
        <v>0.17899999999999999</v>
      </c>
      <c r="E1193" s="42">
        <f t="shared" si="63"/>
        <v>2.1550763922232492E-2</v>
      </c>
      <c r="F1193" s="38">
        <f t="shared" si="64"/>
        <v>39987.18029846315</v>
      </c>
    </row>
    <row r="1194" spans="1:6" x14ac:dyDescent="0.35">
      <c r="A1194" s="37">
        <v>43585</v>
      </c>
      <c r="B1194" s="38">
        <f t="shared" si="65"/>
        <v>0.314</v>
      </c>
      <c r="D1194" s="38">
        <v>0.314</v>
      </c>
      <c r="E1194" s="42">
        <f t="shared" si="63"/>
        <v>-1.302187132263286E-2</v>
      </c>
      <c r="F1194" s="38">
        <f t="shared" si="64"/>
        <v>39466.472382061642</v>
      </c>
    </row>
    <row r="1195" spans="1:6" x14ac:dyDescent="0.35">
      <c r="A1195" s="37">
        <v>43616</v>
      </c>
      <c r="B1195" s="38">
        <f t="shared" si="65"/>
        <v>0.108</v>
      </c>
      <c r="D1195" s="38">
        <v>0.108</v>
      </c>
      <c r="E1195" s="42">
        <f t="shared" si="63"/>
        <v>2.057554083038033E-2</v>
      </c>
      <c r="F1195" s="38">
        <f t="shared" si="64"/>
        <v>40278.516395989827</v>
      </c>
    </row>
    <row r="1196" spans="1:6" x14ac:dyDescent="0.35">
      <c r="A1196" s="37">
        <v>43646</v>
      </c>
      <c r="B1196" s="38">
        <f t="shared" si="65"/>
        <v>3.2000000000000001E-2</v>
      </c>
      <c r="D1196" s="38">
        <v>3.2000000000000001E-2</v>
      </c>
      <c r="E1196" s="42">
        <f t="shared" si="63"/>
        <v>7.6141201689200119E-3</v>
      </c>
      <c r="F1196" s="38">
        <f t="shared" si="64"/>
        <v>40585.201860054709</v>
      </c>
    </row>
    <row r="1197" spans="1:6" x14ac:dyDescent="0.35">
      <c r="A1197" s="37">
        <v>43677</v>
      </c>
      <c r="B1197" s="38">
        <f t="shared" si="65"/>
        <v>-0.13200000000000001</v>
      </c>
      <c r="D1197" s="38">
        <v>-0.13200000000000001</v>
      </c>
      <c r="E1197" s="42">
        <f t="shared" si="63"/>
        <v>1.6402349509134599E-2</v>
      </c>
      <c r="F1197" s="38">
        <f t="shared" si="64"/>
        <v>41250.894525862102</v>
      </c>
    </row>
    <row r="1198" spans="1:6" x14ac:dyDescent="0.35">
      <c r="A1198" s="37">
        <v>43708</v>
      </c>
      <c r="B1198" s="38">
        <f t="shared" si="65"/>
        <v>-0.36099999999999999</v>
      </c>
      <c r="D1198" s="38">
        <v>-0.36099999999999999</v>
      </c>
      <c r="E1198" s="42">
        <f t="shared" si="63"/>
        <v>2.3031813574653059E-2</v>
      </c>
      <c r="F1198" s="38">
        <f t="shared" si="64"/>
        <v>42200.977438369431</v>
      </c>
    </row>
    <row r="1199" spans="1:6" x14ac:dyDescent="0.35">
      <c r="A1199" s="37">
        <v>43738</v>
      </c>
      <c r="B1199" s="38">
        <f t="shared" si="65"/>
        <v>-0.26100000000000001</v>
      </c>
      <c r="D1199" s="38">
        <v>-0.26100000000000001</v>
      </c>
      <c r="E1199" s="42">
        <f t="shared" si="63"/>
        <v>-1.0353594592160259E-2</v>
      </c>
      <c r="F1199" s="38">
        <f t="shared" si="64"/>
        <v>41764.045626579653</v>
      </c>
    </row>
    <row r="1200" spans="1:6" x14ac:dyDescent="0.35">
      <c r="A1200" s="37">
        <v>43769</v>
      </c>
      <c r="B1200" s="38">
        <f t="shared" si="65"/>
        <v>-0.11799999999999999</v>
      </c>
      <c r="D1200" s="38">
        <v>-0.11799999999999999</v>
      </c>
      <c r="E1200" s="42">
        <f t="shared" si="63"/>
        <v>-1.4485861860903079E-2</v>
      </c>
      <c r="F1200" s="38">
        <f t="shared" si="64"/>
        <v>41159.057430880566</v>
      </c>
    </row>
    <row r="1201" spans="1:6" x14ac:dyDescent="0.35">
      <c r="A1201" s="37">
        <v>43799</v>
      </c>
      <c r="B1201" s="38">
        <f t="shared" si="65"/>
        <v>1.9E-2</v>
      </c>
      <c r="D1201" s="38">
        <v>1.9E-2</v>
      </c>
      <c r="E1201" s="42">
        <f t="shared" si="63"/>
        <v>-1.3670731642635681E-2</v>
      </c>
      <c r="F1201" s="38">
        <f t="shared" si="64"/>
        <v>40596.383002079172</v>
      </c>
    </row>
    <row r="1202" spans="1:6" x14ac:dyDescent="0.35">
      <c r="A1202" s="37">
        <v>43830</v>
      </c>
      <c r="B1202" s="38">
        <f t="shared" si="65"/>
        <v>0.153</v>
      </c>
      <c r="D1202" s="38">
        <v>0.153</v>
      </c>
      <c r="E1202" s="42">
        <f t="shared" si="63"/>
        <v>-1.3167195579017903E-2</v>
      </c>
      <c r="F1202" s="38">
        <f t="shared" si="64"/>
        <v>40061.84248729008</v>
      </c>
    </row>
    <row r="1203" spans="1:6" x14ac:dyDescent="0.35">
      <c r="A1203" s="37">
        <v>43861</v>
      </c>
      <c r="B1203" s="38">
        <f t="shared" si="65"/>
        <v>-4.5999999999999999E-2</v>
      </c>
      <c r="D1203" s="38">
        <v>-4.5999999999999999E-2</v>
      </c>
      <c r="E1203" s="42">
        <f t="shared" si="63"/>
        <v>1.9909025686076495E-2</v>
      </c>
      <c r="F1203" s="38">
        <f t="shared" si="64"/>
        <v>40859.434738401091</v>
      </c>
    </row>
    <row r="1204" spans="1:6" x14ac:dyDescent="0.35">
      <c r="A1204" s="37">
        <v>43890</v>
      </c>
      <c r="B1204" s="38">
        <f t="shared" si="65"/>
        <v>-0.27700000000000002</v>
      </c>
      <c r="D1204" s="38">
        <v>-0.27700000000000002</v>
      </c>
      <c r="E1204" s="42">
        <f t="shared" si="63"/>
        <v>2.3203012821237073E-2</v>
      </c>
      <c r="F1204" s="38">
        <f t="shared" si="64"/>
        <v>41807.496726504709</v>
      </c>
    </row>
    <row r="1205" spans="1:6" x14ac:dyDescent="0.35">
      <c r="A1205" s="37">
        <v>43921</v>
      </c>
      <c r="B1205" s="38">
        <f t="shared" si="65"/>
        <v>-0.13600000000000001</v>
      </c>
      <c r="D1205" s="38">
        <v>-0.13600000000000001</v>
      </c>
      <c r="E1205" s="42">
        <f t="shared" si="63"/>
        <v>-1.4312868101814244E-2</v>
      </c>
      <c r="F1205" s="38">
        <f t="shared" si="64"/>
        <v>41209.111540191218</v>
      </c>
    </row>
    <row r="1206" spans="1:6" x14ac:dyDescent="0.35">
      <c r="A1206" s="37">
        <v>43951</v>
      </c>
      <c r="B1206" s="38">
        <f t="shared" si="65"/>
        <v>-0.104</v>
      </c>
      <c r="D1206" s="38">
        <v>-0.104</v>
      </c>
      <c r="E1206" s="42">
        <f t="shared" si="63"/>
        <v>-3.3039207995212774E-3</v>
      </c>
      <c r="F1206" s="38">
        <f t="shared" si="64"/>
        <v>41072.959899443791</v>
      </c>
    </row>
    <row r="1207" spans="1:6" x14ac:dyDescent="0.35">
      <c r="A1207" s="37">
        <v>43982</v>
      </c>
      <c r="B1207" s="38">
        <f t="shared" si="65"/>
        <v>-2.5999999999999999E-2</v>
      </c>
      <c r="D1207" s="38">
        <v>-2.5999999999999999E-2</v>
      </c>
      <c r="E1207" s="42">
        <f t="shared" si="63"/>
        <v>-7.8321510632109893E-3</v>
      </c>
      <c r="F1207" s="38">
        <f t="shared" si="64"/>
        <v>40751.270272898139</v>
      </c>
    </row>
    <row r="1208" spans="1:6" x14ac:dyDescent="0.35">
      <c r="A1208" s="37">
        <v>44012</v>
      </c>
      <c r="B1208" s="38">
        <f t="shared" si="65"/>
        <v>-0.06</v>
      </c>
      <c r="D1208" s="38">
        <v>-0.06</v>
      </c>
      <c r="E1208" s="42">
        <f t="shared" si="63"/>
        <v>3.3605595023854825E-3</v>
      </c>
      <c r="F1208" s="38">
        <f t="shared" si="64"/>
        <v>40888.217341448006</v>
      </c>
    </row>
    <row r="1209" spans="1:6" x14ac:dyDescent="0.35">
      <c r="A1209" s="37">
        <v>44043</v>
      </c>
      <c r="B1209" s="38">
        <f t="shared" si="65"/>
        <v>-7.4999999999999997E-2</v>
      </c>
      <c r="D1209" s="38">
        <v>-7.4999999999999997E-2</v>
      </c>
      <c r="E1209" s="42">
        <f t="shared" si="63"/>
        <v>1.4433264388325985E-3</v>
      </c>
      <c r="F1209" s="38">
        <f t="shared" si="64"/>
        <v>40947.232386573647</v>
      </c>
    </row>
    <row r="1210" spans="1:6" x14ac:dyDescent="0.35">
      <c r="A1210" s="37">
        <v>44074</v>
      </c>
      <c r="B1210" s="38">
        <f t="shared" si="65"/>
        <v>3.6999999999999998E-2</v>
      </c>
      <c r="D1210" s="38">
        <v>3.6999999999999998E-2</v>
      </c>
      <c r="E1210" s="42">
        <f t="shared" si="63"/>
        <v>-1.1147791981442036E-2</v>
      </c>
      <c r="F1210" s="38">
        <f t="shared" si="64"/>
        <v>40490.761157712361</v>
      </c>
    </row>
    <row r="1211" spans="1:6" x14ac:dyDescent="0.35">
      <c r="A1211" s="37">
        <v>44104</v>
      </c>
      <c r="B1211" s="38">
        <f t="shared" si="65"/>
        <v>-0.12</v>
      </c>
      <c r="D1211" s="38">
        <v>-0.12</v>
      </c>
      <c r="E1211" s="42">
        <f t="shared" si="63"/>
        <v>1.5697733659659006E-2</v>
      </c>
      <c r="F1211" s="38">
        <f t="shared" si="64"/>
        <v>41126.374342042996</v>
      </c>
    </row>
    <row r="1212" spans="1:6" x14ac:dyDescent="0.35">
      <c r="A1212" s="37">
        <v>44135</v>
      </c>
      <c r="B1212" s="38">
        <f t="shared" si="65"/>
        <v>-5.7000000000000002E-2</v>
      </c>
      <c r="D1212" s="38">
        <v>-5.7000000000000002E-2</v>
      </c>
      <c r="E1212" s="42">
        <f t="shared" si="63"/>
        <v>-6.3660857984158105E-3</v>
      </c>
      <c r="F1212" s="38">
        <f t="shared" si="64"/>
        <v>40864.560314403781</v>
      </c>
    </row>
    <row r="1213" spans="1:6" x14ac:dyDescent="0.35">
      <c r="A1213" s="37">
        <v>44165</v>
      </c>
      <c r="B1213" s="38">
        <f t="shared" si="65"/>
        <v>1.61E-2</v>
      </c>
      <c r="D1213" s="38">
        <v>1.61E-2</v>
      </c>
      <c r="E1213" s="42">
        <f t="shared" si="63"/>
        <v>-7.2905082345203981E-3</v>
      </c>
      <c r="F1213" s="38">
        <f t="shared" si="64"/>
        <v>40566.636900931568</v>
      </c>
    </row>
    <row r="1214" spans="1:6" x14ac:dyDescent="0.35">
      <c r="A1214" s="37">
        <v>44196</v>
      </c>
      <c r="B1214" s="38">
        <f t="shared" si="65"/>
        <v>2.64E-2</v>
      </c>
      <c r="D1214" s="38">
        <v>2.64E-2</v>
      </c>
      <c r="E1214" s="42">
        <f t="shared" si="63"/>
        <v>-1.0065969002738143E-3</v>
      </c>
      <c r="F1214" s="38">
        <f t="shared" si="64"/>
        <v>40525.802649972553</v>
      </c>
    </row>
    <row r="1215" spans="1:6" x14ac:dyDescent="0.35">
      <c r="A1215" s="37">
        <v>44227</v>
      </c>
      <c r="B1215" s="38">
        <f t="shared" si="65"/>
        <v>0.1047</v>
      </c>
      <c r="D1215" s="38">
        <v>0.1047</v>
      </c>
      <c r="E1215" s="42">
        <f t="shared" si="63"/>
        <v>-7.7005686868522822E-3</v>
      </c>
      <c r="F1215" s="38">
        <f t="shared" si="64"/>
        <v>40213.730923076619</v>
      </c>
    </row>
    <row r="1216" spans="1:6" x14ac:dyDescent="0.35">
      <c r="A1216" s="37">
        <v>44255</v>
      </c>
      <c r="B1216" s="38">
        <f t="shared" si="65"/>
        <v>0.41570000000000001</v>
      </c>
      <c r="D1216" s="38">
        <v>0.41570000000000001</v>
      </c>
      <c r="E1216" s="42">
        <f t="shared" si="63"/>
        <v>-3.0095829252165234E-2</v>
      </c>
      <c r="F1216" s="38">
        <f t="shared" si="64"/>
        <v>39003.465343623189</v>
      </c>
    </row>
    <row r="1217" spans="1:6" x14ac:dyDescent="0.35">
      <c r="A1217" s="37">
        <v>44286</v>
      </c>
      <c r="B1217" s="38">
        <f t="shared" si="65"/>
        <v>0.40379999999999999</v>
      </c>
      <c r="D1217" s="38">
        <v>0.40379999999999999</v>
      </c>
      <c r="E1217" s="42">
        <f t="shared" si="63"/>
        <v>1.5020418902955534E-3</v>
      </c>
      <c r="F1217" s="38">
        <f t="shared" si="64"/>
        <v>39062.050182436004</v>
      </c>
    </row>
    <row r="1218" spans="1:6" x14ac:dyDescent="0.35">
      <c r="A1218" s="37">
        <v>44316</v>
      </c>
      <c r="B1218" s="38">
        <f t="shared" si="65"/>
        <v>0.39479999999999998</v>
      </c>
      <c r="D1218" s="38">
        <v>0.39479999999999998</v>
      </c>
      <c r="E1218" s="42">
        <f t="shared" si="63"/>
        <v>1.2109086769858494E-3</v>
      </c>
      <c r="F1218" s="38">
        <f t="shared" si="64"/>
        <v>39109.350757942768</v>
      </c>
    </row>
    <row r="1219" spans="1:6" x14ac:dyDescent="0.35">
      <c r="A1219" s="37">
        <v>44347</v>
      </c>
      <c r="B1219" s="38">
        <f t="shared" si="65"/>
        <v>0.45500000000000002</v>
      </c>
      <c r="D1219" s="38">
        <v>0.45500000000000002</v>
      </c>
      <c r="E1219" s="42">
        <f t="shared" ref="E1219:E1238" si="66">B1218/1200+((B1218/B1219)*(1-(1+B1219/200)^(-2*(10-(1/12))))+(1+B1219/200)^(-2*(10-(1/12)))-1)</f>
        <v>-5.5016729825796652E-3</v>
      </c>
      <c r="F1219" s="38">
        <f t="shared" ref="F1219:F1238" si="67">F1218*(1+E1219)</f>
        <v>38894.183899511561</v>
      </c>
    </row>
    <row r="1220" spans="1:6" x14ac:dyDescent="0.35">
      <c r="A1220" s="37">
        <v>44377</v>
      </c>
      <c r="B1220" s="38">
        <f t="shared" si="65"/>
        <v>0.33279999999999998</v>
      </c>
      <c r="D1220" s="38">
        <v>0.33279999999999998</v>
      </c>
      <c r="E1220" s="42">
        <f t="shared" si="66"/>
        <v>1.2289804870046009E-2</v>
      </c>
      <c r="F1220" s="38">
        <f t="shared" si="67"/>
        <v>39372.185830216244</v>
      </c>
    </row>
    <row r="1221" spans="1:6" x14ac:dyDescent="0.35">
      <c r="A1221" s="37">
        <v>44408</v>
      </c>
      <c r="B1221" s="38">
        <f t="shared" si="65"/>
        <v>0.10639999999999999</v>
      </c>
      <c r="D1221" s="38">
        <v>0.10639999999999999</v>
      </c>
      <c r="E1221" s="42">
        <f t="shared" si="66"/>
        <v>2.2604729120008975E-2</v>
      </c>
      <c r="F1221" s="38">
        <f t="shared" si="67"/>
        <v>40262.183425770934</v>
      </c>
    </row>
    <row r="1222" spans="1:6" x14ac:dyDescent="0.35">
      <c r="A1222" s="37">
        <v>44439</v>
      </c>
      <c r="B1222" s="38">
        <f t="shared" si="65"/>
        <v>0.16850000000000001</v>
      </c>
      <c r="D1222" s="38">
        <v>0.16850000000000001</v>
      </c>
      <c r="E1222" s="42">
        <f t="shared" si="66"/>
        <v>-6.0158680662057576E-3</v>
      </c>
      <c r="F1222" s="38">
        <f t="shared" si="67"/>
        <v>40019.971442224116</v>
      </c>
    </row>
    <row r="1223" spans="1:6" x14ac:dyDescent="0.35">
      <c r="A1223" s="37">
        <v>44469</v>
      </c>
      <c r="B1223" s="38">
        <f t="shared" si="65"/>
        <v>0.3997</v>
      </c>
      <c r="D1223" s="38">
        <v>0.3997</v>
      </c>
      <c r="E1223" s="42">
        <f t="shared" si="66"/>
        <v>-2.2316485757480218E-2</v>
      </c>
      <c r="F1223" s="38">
        <f t="shared" si="67"/>
        <v>39126.866319518958</v>
      </c>
    </row>
    <row r="1224" spans="1:6" x14ac:dyDescent="0.35">
      <c r="A1224" s="37">
        <v>44500</v>
      </c>
      <c r="B1224" s="38">
        <f t="shared" si="65"/>
        <v>0.36820000000000003</v>
      </c>
      <c r="D1224" s="38">
        <v>0.36820000000000003</v>
      </c>
      <c r="E1224" s="42">
        <f t="shared" si="66"/>
        <v>3.3977231805707047E-3</v>
      </c>
      <c r="F1224" s="38">
        <f t="shared" si="67"/>
        <v>39259.808580195873</v>
      </c>
    </row>
    <row r="1225" spans="1:6" x14ac:dyDescent="0.35">
      <c r="A1225" s="37">
        <v>44530</v>
      </c>
      <c r="B1225" s="38">
        <f t="shared" si="65"/>
        <v>0.14410000000000001</v>
      </c>
      <c r="D1225" s="38">
        <v>0.14410000000000001</v>
      </c>
      <c r="E1225" s="42">
        <f t="shared" si="66"/>
        <v>2.2364164214669212E-2</v>
      </c>
      <c r="F1225" s="38">
        <f t="shared" si="67"/>
        <v>40137.821386319854</v>
      </c>
    </row>
    <row r="1226" spans="1:6" x14ac:dyDescent="0.35">
      <c r="A1226" s="37">
        <v>44561</v>
      </c>
      <c r="B1226" s="38">
        <f t="shared" si="65"/>
        <v>0.23469999999999999</v>
      </c>
      <c r="D1226" s="38">
        <v>0.23469999999999999</v>
      </c>
      <c r="E1226" s="42">
        <f t="shared" si="66"/>
        <v>-8.7555222320227152E-3</v>
      </c>
      <c r="F1226" s="38">
        <f t="shared" si="67"/>
        <v>39786.393798826975</v>
      </c>
    </row>
    <row r="1227" spans="1:6" x14ac:dyDescent="0.35">
      <c r="A1227" s="37">
        <v>44592</v>
      </c>
      <c r="B1227" s="38">
        <f t="shared" si="65"/>
        <v>0.40379999999999999</v>
      </c>
      <c r="D1227" s="38">
        <v>0.40379999999999999</v>
      </c>
      <c r="E1227" s="42">
        <f t="shared" si="66"/>
        <v>-1.6225948205795954E-2</v>
      </c>
      <c r="F1227" s="38">
        <f t="shared" si="67"/>
        <v>39140.821833751812</v>
      </c>
    </row>
    <row r="1228" spans="1:6" x14ac:dyDescent="0.35">
      <c r="A1228" s="37">
        <v>44620</v>
      </c>
      <c r="B1228" s="38">
        <f t="shared" si="65"/>
        <v>0.5413</v>
      </c>
      <c r="D1228" s="38">
        <v>0.5413</v>
      </c>
      <c r="E1228" s="42">
        <f t="shared" si="66"/>
        <v>-1.2921953874179787E-2</v>
      </c>
      <c r="F1228" s="38">
        <f t="shared" si="67"/>
        <v>38635.045939418582</v>
      </c>
    </row>
    <row r="1229" spans="1:6" x14ac:dyDescent="0.35">
      <c r="A1229" s="37">
        <v>44651</v>
      </c>
      <c r="B1229" s="38">
        <f t="shared" si="65"/>
        <v>1.2110000000000001</v>
      </c>
      <c r="D1229" s="38">
        <v>1.2110000000000001</v>
      </c>
      <c r="E1229" s="42">
        <f t="shared" si="66"/>
        <v>-6.1950426929148088E-2</v>
      </c>
      <c r="F1229" s="38">
        <f t="shared" si="67"/>
        <v>36241.588349044352</v>
      </c>
    </row>
    <row r="1230" spans="1:6" x14ac:dyDescent="0.35">
      <c r="A1230" s="37">
        <v>44681</v>
      </c>
      <c r="B1230" s="38">
        <f t="shared" si="65"/>
        <v>1.7020999999999999</v>
      </c>
      <c r="D1230" s="38">
        <v>1.7020999999999999</v>
      </c>
      <c r="E1230" s="42">
        <f t="shared" si="66"/>
        <v>-4.3629136622018679E-2</v>
      </c>
      <c r="F1230" s="38">
        <f t="shared" si="67"/>
        <v>34660.399139564935</v>
      </c>
    </row>
    <row r="1231" spans="1:6" x14ac:dyDescent="0.35">
      <c r="A1231" s="37">
        <v>44712</v>
      </c>
      <c r="B1231" s="38">
        <f t="shared" si="65"/>
        <v>1.5563</v>
      </c>
      <c r="D1231" s="38">
        <v>1.5563</v>
      </c>
      <c r="E1231" s="42">
        <f t="shared" si="66"/>
        <v>1.4768478449970002E-2</v>
      </c>
      <c r="F1231" s="38">
        <f t="shared" si="67"/>
        <v>35172.280497324959</v>
      </c>
    </row>
    <row r="1232" spans="1:6" x14ac:dyDescent="0.35">
      <c r="A1232" s="37">
        <v>44742</v>
      </c>
      <c r="B1232" s="38">
        <f t="shared" si="65"/>
        <v>1.7276</v>
      </c>
      <c r="D1232" s="38">
        <v>1.7276</v>
      </c>
      <c r="E1232" s="42">
        <f t="shared" si="66"/>
        <v>-1.4253374757023577E-2</v>
      </c>
      <c r="F1232" s="38">
        <f t="shared" si="67"/>
        <v>34670.95680233743</v>
      </c>
    </row>
    <row r="1233" spans="1:6" x14ac:dyDescent="0.35">
      <c r="A1233" s="37">
        <v>44773</v>
      </c>
      <c r="B1233" s="38">
        <f t="shared" si="65"/>
        <v>1.4104000000000001</v>
      </c>
      <c r="D1233" s="38">
        <v>1.4104000000000001</v>
      </c>
      <c r="E1233" s="42">
        <f t="shared" si="66"/>
        <v>3.0698625316902088E-2</v>
      </c>
      <c r="F1233" s="38">
        <f t="shared" si="67"/>
        <v>35735.307514590888</v>
      </c>
    </row>
    <row r="1234" spans="1:6" x14ac:dyDescent="0.35">
      <c r="A1234" s="37">
        <v>44804</v>
      </c>
      <c r="B1234" s="38">
        <f t="shared" si="65"/>
        <v>1.9677</v>
      </c>
      <c r="D1234" s="38">
        <v>1.9677</v>
      </c>
      <c r="E1234" s="42">
        <f t="shared" si="66"/>
        <v>-4.8810187322387705E-2</v>
      </c>
      <c r="F1234" s="38">
        <f t="shared" si="67"/>
        <v>33991.06046078058</v>
      </c>
    </row>
    <row r="1235" spans="1:6" x14ac:dyDescent="0.35">
      <c r="A1235" s="37">
        <v>44834</v>
      </c>
      <c r="B1235" s="38">
        <f t="shared" si="65"/>
        <v>2.2488000000000001</v>
      </c>
      <c r="D1235" s="38">
        <v>2.2488000000000001</v>
      </c>
      <c r="E1235" s="42">
        <f t="shared" si="66"/>
        <v>-2.3221957307675452E-2</v>
      </c>
      <c r="F1235" s="38">
        <f t="shared" si="67"/>
        <v>33201.721505917718</v>
      </c>
    </row>
    <row r="1236" spans="1:6" x14ac:dyDescent="0.35">
      <c r="A1236" s="37">
        <v>44865</v>
      </c>
      <c r="B1236" s="38">
        <f t="shared" si="65"/>
        <v>2.1920000000000002</v>
      </c>
      <c r="D1236" s="38">
        <v>2.1920000000000002</v>
      </c>
      <c r="E1236" s="42">
        <f t="shared" si="66"/>
        <v>6.911848682239998E-3</v>
      </c>
      <c r="F1236" s="38">
        <f t="shared" si="67"/>
        <v>33431.206780956491</v>
      </c>
    </row>
    <row r="1237" spans="1:6" x14ac:dyDescent="0.35">
      <c r="A1237" s="37">
        <v>44895</v>
      </c>
      <c r="B1237" s="38">
        <f t="shared" si="65"/>
        <v>1.861</v>
      </c>
      <c r="D1237" s="38">
        <v>1.861</v>
      </c>
      <c r="E1237" s="42">
        <f t="shared" si="66"/>
        <v>3.1673780968265917E-2</v>
      </c>
      <c r="F1237" s="38">
        <f t="shared" si="67"/>
        <v>34490.09950204131</v>
      </c>
    </row>
    <row r="1238" spans="1:6" ht="15" thickBot="1" x14ac:dyDescent="0.4">
      <c r="A1238" s="37">
        <v>44926</v>
      </c>
      <c r="B1238" s="38">
        <f t="shared" si="65"/>
        <v>2.46</v>
      </c>
      <c r="D1238" s="38">
        <v>2.46</v>
      </c>
      <c r="E1238" s="50">
        <f t="shared" si="66"/>
        <v>-5.0875388688315926E-2</v>
      </c>
      <c r="F1238" s="38">
        <f t="shared" si="67"/>
        <v>32735.402283976266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3492F-5FE3-4E7D-9253-77A560016BC2}">
  <dimension ref="A1:I306"/>
  <sheetViews>
    <sheetView tabSelected="1" topLeftCell="A19" workbookViewId="0">
      <selection activeCell="D2" sqref="D2"/>
    </sheetView>
  </sheetViews>
  <sheetFormatPr defaultRowHeight="14.5" x14ac:dyDescent="0.35"/>
  <cols>
    <col min="1" max="1" width="9.90625" bestFit="1" customWidth="1"/>
    <col min="2" max="2" width="12.54296875" bestFit="1" customWidth="1"/>
    <col min="7" max="7" width="12.81640625" customWidth="1"/>
  </cols>
  <sheetData>
    <row r="1" spans="1:9" ht="15" thickBot="1" x14ac:dyDescent="0.4">
      <c r="A1" t="s">
        <v>103</v>
      </c>
      <c r="B1" t="s">
        <v>102</v>
      </c>
      <c r="C1" t="s">
        <v>105</v>
      </c>
      <c r="D1" t="s">
        <v>106</v>
      </c>
      <c r="G1" t="s">
        <v>103</v>
      </c>
      <c r="H1" t="s">
        <v>104</v>
      </c>
      <c r="I1" t="s">
        <v>105</v>
      </c>
    </row>
    <row r="2" spans="1:9" x14ac:dyDescent="0.35">
      <c r="A2" s="58">
        <v>36311</v>
      </c>
      <c r="B2">
        <v>7.9779999999999998</v>
      </c>
      <c r="C2" s="40"/>
      <c r="D2">
        <v>100</v>
      </c>
    </row>
    <row r="3" spans="1:9" x14ac:dyDescent="0.35">
      <c r="A3" s="58">
        <v>36341</v>
      </c>
      <c r="B3">
        <v>7.9790000000000001</v>
      </c>
      <c r="C3" s="59">
        <f>B2/1200+((B2/B3)*(1-(1+B3/200)^(-2*(10-(1/12))))+(1+B3/200)^(-2*(10-(1/12)))-1)</f>
        <v>6.5806933852336708E-3</v>
      </c>
      <c r="D3" s="38">
        <f t="shared" ref="D3" si="0">D2*(1+C3)</f>
        <v>100.65806933852338</v>
      </c>
      <c r="G3" s="37">
        <v>36525</v>
      </c>
      <c r="H3" s="60">
        <f>VLOOKUP(G3,A:D,4,FALSE)</f>
        <v>93.79305041604205</v>
      </c>
    </row>
    <row r="4" spans="1:9" x14ac:dyDescent="0.35">
      <c r="A4" s="58">
        <v>36372</v>
      </c>
      <c r="B4">
        <v>9.2690000000000001</v>
      </c>
      <c r="C4" s="59">
        <f t="shared" ref="C4:C67" si="1">B3/1200+((B3/B4)*(1-(1+B4/200)^(-2*(10-(1/12))))+(1+B4/200)^(-2*(10-(1/12)))-1)</f>
        <v>-7.5856419283531526E-2</v>
      </c>
      <c r="D4" s="38">
        <f t="shared" ref="D4:D7" si="2">D3*(1+C4)</f>
        <v>93.022508626509563</v>
      </c>
      <c r="G4" s="37">
        <v>36891</v>
      </c>
      <c r="H4" s="60">
        <f t="shared" ref="H4:H28" si="3">VLOOKUP(G4,A:D,4,FALSE)</f>
        <v>96.75149288851091</v>
      </c>
      <c r="I4" s="59">
        <f>H4/H3-1</f>
        <v>3.1542235371874172E-2</v>
      </c>
    </row>
    <row r="5" spans="1:9" x14ac:dyDescent="0.35">
      <c r="A5" s="58">
        <v>36403</v>
      </c>
      <c r="B5">
        <v>9.23</v>
      </c>
      <c r="C5" s="59">
        <f t="shared" si="1"/>
        <v>1.0222689601954518E-2</v>
      </c>
      <c r="D5" s="38">
        <f t="shared" si="2"/>
        <v>93.973448858193521</v>
      </c>
      <c r="G5" s="37">
        <v>37256</v>
      </c>
      <c r="H5" s="60">
        <f t="shared" si="3"/>
        <v>124.76268505648324</v>
      </c>
      <c r="I5" s="59">
        <f t="shared" ref="I5:I28" si="4">H4/H5-1</f>
        <v>-0.22451578495037161</v>
      </c>
    </row>
    <row r="6" spans="1:9" x14ac:dyDescent="0.35">
      <c r="A6" s="58">
        <v>36433</v>
      </c>
      <c r="B6">
        <v>10.38</v>
      </c>
      <c r="C6" s="59">
        <f t="shared" si="1"/>
        <v>-6.2484498355298776E-2</v>
      </c>
      <c r="D6" s="38">
        <f t="shared" si="2"/>
        <v>88.101565047571967</v>
      </c>
      <c r="G6" s="37">
        <v>37621</v>
      </c>
      <c r="H6" s="60">
        <f t="shared" si="3"/>
        <v>167.96366139220052</v>
      </c>
      <c r="I6" s="59">
        <f t="shared" si="4"/>
        <v>-0.25720430227370206</v>
      </c>
    </row>
    <row r="7" spans="1:9" x14ac:dyDescent="0.35">
      <c r="A7" s="58">
        <v>36464</v>
      </c>
      <c r="B7">
        <v>10.96</v>
      </c>
      <c r="C7" s="59">
        <f t="shared" si="1"/>
        <v>-2.590108066814294E-2</v>
      </c>
      <c r="D7" s="38">
        <f t="shared" si="2"/>
        <v>85.819639304285161</v>
      </c>
      <c r="G7" s="37">
        <v>37986</v>
      </c>
      <c r="H7" s="60">
        <f t="shared" si="3"/>
        <v>164.58299256894173</v>
      </c>
      <c r="I7" s="59">
        <f t="shared" si="4"/>
        <v>2.0540815126099288E-2</v>
      </c>
    </row>
    <row r="8" spans="1:9" x14ac:dyDescent="0.35">
      <c r="A8" s="58">
        <v>36494</v>
      </c>
      <c r="B8">
        <v>10.87</v>
      </c>
      <c r="C8" s="59">
        <f t="shared" si="1"/>
        <v>1.4514672906311817E-2</v>
      </c>
      <c r="D8" s="38">
        <f t="shared" ref="D8:D71" si="5">D7*(1+C8)</f>
        <v>87.065283297724534</v>
      </c>
      <c r="G8" s="37">
        <v>38352</v>
      </c>
      <c r="H8" s="60">
        <f t="shared" si="3"/>
        <v>186.65940143277831</v>
      </c>
      <c r="I8" s="59">
        <f t="shared" si="4"/>
        <v>-0.11827107927262348</v>
      </c>
    </row>
    <row r="9" spans="1:9" x14ac:dyDescent="0.35">
      <c r="A9" s="58">
        <v>36525</v>
      </c>
      <c r="B9">
        <v>9.7799999999999994</v>
      </c>
      <c r="C9" s="59">
        <f t="shared" si="1"/>
        <v>7.7272672453284785E-2</v>
      </c>
      <c r="D9" s="38">
        <f t="shared" si="5"/>
        <v>93.79305041604205</v>
      </c>
      <c r="G9" s="37">
        <v>38717</v>
      </c>
      <c r="H9" s="60">
        <f t="shared" si="3"/>
        <v>207.17559585484813</v>
      </c>
      <c r="I9" s="59">
        <f t="shared" si="4"/>
        <v>-9.9028045930872666E-2</v>
      </c>
    </row>
    <row r="10" spans="1:9" x14ac:dyDescent="0.35">
      <c r="A10" s="58">
        <v>36556</v>
      </c>
      <c r="B10">
        <v>10.538</v>
      </c>
      <c r="C10" s="59">
        <f t="shared" si="1"/>
        <v>-3.7801433688443901E-2</v>
      </c>
      <c r="D10" s="38">
        <f t="shared" si="5"/>
        <v>90.247538640303162</v>
      </c>
      <c r="G10" s="37">
        <v>39082</v>
      </c>
      <c r="H10" s="60">
        <f t="shared" si="3"/>
        <v>216.14588208322311</v>
      </c>
      <c r="I10" s="59">
        <f t="shared" si="4"/>
        <v>-4.1501073913224662E-2</v>
      </c>
    </row>
    <row r="11" spans="1:9" x14ac:dyDescent="0.35">
      <c r="A11" s="58">
        <v>36585</v>
      </c>
      <c r="B11">
        <v>10.775</v>
      </c>
      <c r="C11" s="59">
        <f t="shared" si="1"/>
        <v>-5.4450134642425527E-3</v>
      </c>
      <c r="D11" s="38">
        <f t="shared" si="5"/>
        <v>89.756139577291961</v>
      </c>
      <c r="G11" s="37">
        <v>39447</v>
      </c>
      <c r="H11" s="60">
        <f t="shared" si="3"/>
        <v>216.60120162383282</v>
      </c>
      <c r="I11" s="59">
        <f t="shared" si="4"/>
        <v>-2.1021099476652427E-3</v>
      </c>
    </row>
    <row r="12" spans="1:9" x14ac:dyDescent="0.35">
      <c r="A12" s="58">
        <v>36616</v>
      </c>
      <c r="B12">
        <v>10.538</v>
      </c>
      <c r="C12" s="59">
        <f t="shared" si="1"/>
        <v>2.3346567437328009E-2</v>
      </c>
      <c r="D12" s="38">
        <f t="shared" si="5"/>
        <v>91.85163734284744</v>
      </c>
      <c r="G12" s="37">
        <v>39813</v>
      </c>
      <c r="H12" s="60">
        <f t="shared" si="3"/>
        <v>239.0100023314956</v>
      </c>
      <c r="I12" s="59">
        <f t="shared" si="4"/>
        <v>-9.3756748625870578E-2</v>
      </c>
    </row>
    <row r="13" spans="1:9" x14ac:dyDescent="0.35">
      <c r="A13" s="58">
        <v>36646</v>
      </c>
      <c r="B13">
        <v>11.497999999999999</v>
      </c>
      <c r="C13" s="59">
        <f t="shared" si="1"/>
        <v>-4.7158070472362777E-2</v>
      </c>
      <c r="D13" s="38">
        <f t="shared" si="5"/>
        <v>87.520091356031529</v>
      </c>
      <c r="G13" s="37">
        <v>40178</v>
      </c>
      <c r="H13" s="60">
        <f t="shared" si="3"/>
        <v>237.98558384930422</v>
      </c>
      <c r="I13" s="59">
        <f t="shared" si="4"/>
        <v>4.3045400718055848E-3</v>
      </c>
    </row>
    <row r="14" spans="1:9" x14ac:dyDescent="0.35">
      <c r="A14" s="58">
        <v>36677</v>
      </c>
      <c r="B14">
        <v>12.494999999999999</v>
      </c>
      <c r="C14" s="59">
        <f t="shared" si="1"/>
        <v>-4.6223525272231988E-2</v>
      </c>
      <c r="D14" s="38">
        <f t="shared" si="5"/>
        <v>83.474604201407956</v>
      </c>
      <c r="G14" s="37">
        <v>40543</v>
      </c>
      <c r="H14" s="60">
        <f t="shared" si="3"/>
        <v>255.78435440229424</v>
      </c>
      <c r="I14" s="59">
        <f t="shared" si="4"/>
        <v>-6.9585063537531133E-2</v>
      </c>
    </row>
    <row r="15" spans="1:9" x14ac:dyDescent="0.35">
      <c r="A15" s="58">
        <v>36707</v>
      </c>
      <c r="B15">
        <v>12.785</v>
      </c>
      <c r="C15" s="59">
        <f t="shared" si="1"/>
        <v>-5.6334791207103743E-3</v>
      </c>
      <c r="D15" s="38">
        <f t="shared" si="5"/>
        <v>83.004351761529762</v>
      </c>
      <c r="G15" s="37">
        <v>40908</v>
      </c>
      <c r="H15" s="60">
        <f t="shared" si="3"/>
        <v>274.69766217743961</v>
      </c>
      <c r="I15" s="59">
        <f t="shared" si="4"/>
        <v>-6.8851360529338601E-2</v>
      </c>
    </row>
    <row r="16" spans="1:9" x14ac:dyDescent="0.35">
      <c r="A16" s="58">
        <v>36738</v>
      </c>
      <c r="B16">
        <v>12.686</v>
      </c>
      <c r="C16" s="59">
        <f t="shared" si="1"/>
        <v>1.6153507269193214E-2</v>
      </c>
      <c r="D16" s="38">
        <f t="shared" si="5"/>
        <v>84.345163161084301</v>
      </c>
      <c r="G16" s="37">
        <v>41274</v>
      </c>
      <c r="H16" s="60">
        <f t="shared" si="3"/>
        <v>341.8011147384409</v>
      </c>
      <c r="I16" s="59">
        <f t="shared" si="4"/>
        <v>-0.1963230945351111</v>
      </c>
    </row>
    <row r="17" spans="1:9" x14ac:dyDescent="0.35">
      <c r="A17" s="58">
        <v>36769</v>
      </c>
      <c r="B17">
        <v>12.51</v>
      </c>
      <c r="C17" s="59">
        <f t="shared" si="1"/>
        <v>2.0417038972180966E-2</v>
      </c>
      <c r="D17" s="38">
        <f t="shared" si="5"/>
        <v>86.067241644459116</v>
      </c>
      <c r="G17" s="37">
        <v>41639</v>
      </c>
      <c r="H17" s="60">
        <f t="shared" si="3"/>
        <v>337.62197364207606</v>
      </c>
      <c r="I17" s="59">
        <f t="shared" si="4"/>
        <v>1.2378166774166477E-2</v>
      </c>
    </row>
    <row r="18" spans="1:9" x14ac:dyDescent="0.35">
      <c r="A18" s="58">
        <v>36799</v>
      </c>
      <c r="B18">
        <v>12.875999999999999</v>
      </c>
      <c r="C18" s="59">
        <f t="shared" si="1"/>
        <v>-9.7532400498087264E-3</v>
      </c>
      <c r="D18" s="38">
        <f t="shared" si="5"/>
        <v>85.227807176275817</v>
      </c>
      <c r="G18" s="37">
        <v>42004</v>
      </c>
      <c r="H18" s="60">
        <f t="shared" si="3"/>
        <v>406.94323307829211</v>
      </c>
      <c r="I18" s="59">
        <f t="shared" si="4"/>
        <v>-0.17034626405221309</v>
      </c>
    </row>
    <row r="19" spans="1:9" x14ac:dyDescent="0.35">
      <c r="A19" s="58">
        <v>36830</v>
      </c>
      <c r="B19">
        <v>13.288</v>
      </c>
      <c r="C19" s="59">
        <f t="shared" si="1"/>
        <v>-1.1618463755424097E-2</v>
      </c>
      <c r="D19" s="38">
        <f t="shared" si="5"/>
        <v>84.237590987643983</v>
      </c>
      <c r="G19" s="37">
        <v>42369</v>
      </c>
      <c r="H19" s="60">
        <f t="shared" si="3"/>
        <v>402.88821272361423</v>
      </c>
      <c r="I19" s="59">
        <f t="shared" si="4"/>
        <v>1.0064877121286342E-2</v>
      </c>
    </row>
    <row r="20" spans="1:9" x14ac:dyDescent="0.35">
      <c r="A20" s="58">
        <v>36860</v>
      </c>
      <c r="B20">
        <v>12.319000000000001</v>
      </c>
      <c r="C20" s="59">
        <f t="shared" si="1"/>
        <v>6.5694360736844828E-2</v>
      </c>
      <c r="D20" s="38">
        <f t="shared" si="5"/>
        <v>89.771525677589054</v>
      </c>
      <c r="G20" s="37">
        <v>42735</v>
      </c>
      <c r="H20" s="60">
        <f t="shared" si="3"/>
        <v>391.53433950219517</v>
      </c>
      <c r="I20" s="59">
        <f t="shared" si="4"/>
        <v>2.8998409784068091E-2</v>
      </c>
    </row>
    <row r="21" spans="1:9" x14ac:dyDescent="0.35">
      <c r="A21" s="58">
        <v>36891</v>
      </c>
      <c r="B21">
        <v>11.176</v>
      </c>
      <c r="C21" s="59">
        <f t="shared" si="1"/>
        <v>7.7752574195855045E-2</v>
      </c>
      <c r="D21" s="38">
        <f t="shared" si="5"/>
        <v>96.75149288851091</v>
      </c>
      <c r="G21" s="37">
        <v>43100</v>
      </c>
      <c r="H21" s="60">
        <f t="shared" si="3"/>
        <v>416.43612588044982</v>
      </c>
      <c r="I21" s="59">
        <f t="shared" si="4"/>
        <v>-5.9797373067973059E-2</v>
      </c>
    </row>
    <row r="22" spans="1:9" x14ac:dyDescent="0.35">
      <c r="A22" s="58">
        <v>36922</v>
      </c>
      <c r="B22">
        <v>10.54</v>
      </c>
      <c r="C22" s="59">
        <f t="shared" si="1"/>
        <v>4.7865679376652363E-2</v>
      </c>
      <c r="D22" s="38">
        <f t="shared" si="5"/>
        <v>101.38256882632483</v>
      </c>
      <c r="G22" s="37">
        <v>43465</v>
      </c>
      <c r="H22" s="60">
        <f t="shared" si="3"/>
        <v>447.18331727360425</v>
      </c>
      <c r="I22" s="59">
        <f t="shared" si="4"/>
        <v>-6.8757465239567717E-2</v>
      </c>
    </row>
    <row r="23" spans="1:9" x14ac:dyDescent="0.35">
      <c r="A23" s="58">
        <v>36950</v>
      </c>
      <c r="B23">
        <v>10.356</v>
      </c>
      <c r="C23" s="59">
        <f t="shared" si="1"/>
        <v>2.0022786753977027E-2</v>
      </c>
      <c r="D23" s="38">
        <f t="shared" si="5"/>
        <v>103.41253038250473</v>
      </c>
      <c r="G23" s="37">
        <v>43830</v>
      </c>
      <c r="H23" s="60">
        <f t="shared" si="3"/>
        <v>488.12185339187289</v>
      </c>
      <c r="I23" s="59">
        <f t="shared" si="4"/>
        <v>-8.3869500686752585E-2</v>
      </c>
    </row>
    <row r="24" spans="1:9" x14ac:dyDescent="0.35">
      <c r="A24" s="58">
        <v>36981</v>
      </c>
      <c r="B24">
        <v>10.814</v>
      </c>
      <c r="C24" s="59">
        <f t="shared" si="1"/>
        <v>-1.8818547663443291E-2</v>
      </c>
      <c r="D24" s="38">
        <f t="shared" si="5"/>
        <v>101.46645675050429</v>
      </c>
      <c r="G24" s="37">
        <v>44196</v>
      </c>
      <c r="H24" s="60">
        <f t="shared" si="3"/>
        <v>536.37547232206714</v>
      </c>
      <c r="I24" s="59">
        <f t="shared" si="4"/>
        <v>-8.9962389072892446E-2</v>
      </c>
    </row>
    <row r="25" spans="1:9" x14ac:dyDescent="0.35">
      <c r="A25" s="58">
        <v>37011</v>
      </c>
      <c r="B25">
        <v>11.018000000000001</v>
      </c>
      <c r="C25" s="59">
        <f t="shared" si="1"/>
        <v>-3.1117540906446545E-3</v>
      </c>
      <c r="D25" s="38">
        <f t="shared" si="5"/>
        <v>101.15071808864769</v>
      </c>
      <c r="G25" s="37">
        <v>44561</v>
      </c>
      <c r="H25" s="60">
        <f t="shared" si="3"/>
        <v>441.49145221983775</v>
      </c>
      <c r="I25" s="59">
        <f t="shared" si="4"/>
        <v>0.21491700377243661</v>
      </c>
    </row>
    <row r="26" spans="1:9" x14ac:dyDescent="0.35">
      <c r="A26" s="58">
        <v>37042</v>
      </c>
      <c r="B26">
        <v>11.476000000000001</v>
      </c>
      <c r="C26" s="59">
        <f t="shared" si="1"/>
        <v>-1.7530210915342546E-2</v>
      </c>
      <c r="D26" s="38">
        <f t="shared" si="5"/>
        <v>99.377524666315338</v>
      </c>
      <c r="G26" s="37">
        <v>44926</v>
      </c>
      <c r="H26" s="60">
        <f t="shared" si="3"/>
        <v>362.65021788696686</v>
      </c>
      <c r="I26" s="59">
        <f t="shared" si="4"/>
        <v>0.21740296970521777</v>
      </c>
    </row>
    <row r="27" spans="1:9" x14ac:dyDescent="0.35">
      <c r="A27" s="58">
        <v>37072</v>
      </c>
      <c r="B27">
        <v>11.742000000000001</v>
      </c>
      <c r="C27" s="59">
        <f t="shared" si="1"/>
        <v>-5.783562459158377E-3</v>
      </c>
      <c r="D27" s="38">
        <f t="shared" si="5"/>
        <v>98.802768545371151</v>
      </c>
      <c r="G27" s="37">
        <v>45291</v>
      </c>
      <c r="H27" s="60">
        <f t="shared" si="3"/>
        <v>432.85039783244162</v>
      </c>
      <c r="I27" s="59">
        <f t="shared" si="4"/>
        <v>-0.1621811607359307</v>
      </c>
    </row>
    <row r="28" spans="1:9" x14ac:dyDescent="0.35">
      <c r="A28" s="58">
        <v>37103</v>
      </c>
      <c r="B28">
        <v>11.723000000000001</v>
      </c>
      <c r="C28" s="59">
        <f t="shared" si="1"/>
        <v>1.0882052294559031E-2</v>
      </c>
      <c r="D28" s="38">
        <f t="shared" si="5"/>
        <v>99.877945439529086</v>
      </c>
      <c r="G28" s="37">
        <v>45657</v>
      </c>
      <c r="H28" s="60" t="e">
        <f t="shared" si="3"/>
        <v>#N/A</v>
      </c>
      <c r="I28" s="59" t="e">
        <f t="shared" si="4"/>
        <v>#N/A</v>
      </c>
    </row>
    <row r="29" spans="1:9" x14ac:dyDescent="0.35">
      <c r="A29" s="58">
        <v>37134</v>
      </c>
      <c r="B29">
        <v>11.766999999999999</v>
      </c>
      <c r="C29" s="59">
        <f t="shared" si="1"/>
        <v>7.2331550495883853E-3</v>
      </c>
      <c r="D29" s="38">
        <f t="shared" si="5"/>
        <v>100.60037810492753</v>
      </c>
    </row>
    <row r="30" spans="1:9" x14ac:dyDescent="0.35">
      <c r="A30" s="58">
        <v>37164</v>
      </c>
      <c r="B30">
        <v>11.238</v>
      </c>
      <c r="C30" s="59">
        <f t="shared" si="1"/>
        <v>4.0960481410867763E-2</v>
      </c>
      <c r="D30" s="38">
        <f t="shared" si="5"/>
        <v>104.72101802222068</v>
      </c>
    </row>
    <row r="31" spans="1:9" x14ac:dyDescent="0.35">
      <c r="A31" s="58">
        <v>37195</v>
      </c>
      <c r="B31">
        <v>9.8290000000000006</v>
      </c>
      <c r="C31" s="59">
        <f t="shared" si="1"/>
        <v>9.7360404366042028E-2</v>
      </c>
      <c r="D31" s="38">
        <f t="shared" si="5"/>
        <v>114.91669868248766</v>
      </c>
    </row>
    <row r="32" spans="1:9" x14ac:dyDescent="0.35">
      <c r="A32" s="58">
        <v>37225</v>
      </c>
      <c r="B32">
        <v>8.9610000000000003</v>
      </c>
      <c r="C32" s="59">
        <f t="shared" si="1"/>
        <v>6.4445214009484192E-2</v>
      </c>
      <c r="D32" s="38">
        <f t="shared" si="5"/>
        <v>122.32252992234399</v>
      </c>
    </row>
    <row r="33" spans="1:4" x14ac:dyDescent="0.35">
      <c r="A33" s="58">
        <v>37256</v>
      </c>
      <c r="B33">
        <v>8.77</v>
      </c>
      <c r="C33" s="59">
        <f t="shared" si="1"/>
        <v>1.9948533893865458E-2</v>
      </c>
      <c r="D33" s="38">
        <f t="shared" si="5"/>
        <v>124.76268505648324</v>
      </c>
    </row>
    <row r="34" spans="1:4" x14ac:dyDescent="0.35">
      <c r="A34" s="58">
        <v>37287</v>
      </c>
      <c r="B34">
        <v>8.2880000000000003</v>
      </c>
      <c r="C34" s="59">
        <f t="shared" si="1"/>
        <v>3.9472012373197168E-2</v>
      </c>
      <c r="D34" s="38">
        <f t="shared" si="5"/>
        <v>129.68731930474604</v>
      </c>
    </row>
    <row r="35" spans="1:4" x14ac:dyDescent="0.35">
      <c r="A35" s="58">
        <v>37315</v>
      </c>
      <c r="B35">
        <v>8.3659999999999997</v>
      </c>
      <c r="C35" s="59">
        <f t="shared" si="1"/>
        <v>1.7194543652297393E-3</v>
      </c>
      <c r="D35" s="38">
        <f t="shared" si="5"/>
        <v>129.91031073203953</v>
      </c>
    </row>
    <row r="36" spans="1:4" x14ac:dyDescent="0.35">
      <c r="A36" s="58">
        <v>37346</v>
      </c>
      <c r="B36">
        <v>8.4190000000000005</v>
      </c>
      <c r="C36" s="59">
        <f t="shared" si="1"/>
        <v>3.4551590224994452E-3</v>
      </c>
      <c r="D36" s="38">
        <f t="shared" si="5"/>
        <v>130.35917151428103</v>
      </c>
    </row>
    <row r="37" spans="1:4" x14ac:dyDescent="0.35">
      <c r="A37" s="58">
        <v>37376</v>
      </c>
      <c r="B37">
        <v>8.1319999999999997</v>
      </c>
      <c r="C37" s="59">
        <f t="shared" si="1"/>
        <v>2.6298475939679933E-2</v>
      </c>
      <c r="D37" s="38">
        <f t="shared" si="5"/>
        <v>133.78741904986595</v>
      </c>
    </row>
    <row r="38" spans="1:4" x14ac:dyDescent="0.35">
      <c r="A38" s="58">
        <v>37407</v>
      </c>
      <c r="B38">
        <v>7.8929999999999998</v>
      </c>
      <c r="C38" s="59">
        <f t="shared" si="1"/>
        <v>2.3003953377391376E-2</v>
      </c>
      <c r="D38" s="38">
        <f t="shared" si="5"/>
        <v>136.86505860017058</v>
      </c>
    </row>
    <row r="39" spans="1:4" x14ac:dyDescent="0.35">
      <c r="A39" s="58">
        <v>37437</v>
      </c>
      <c r="B39">
        <v>7.3339999999999996</v>
      </c>
      <c r="C39" s="59">
        <f t="shared" si="1"/>
        <v>4.5484252989356974E-2</v>
      </c>
      <c r="D39" s="38">
        <f t="shared" si="5"/>
        <v>143.09026355094389</v>
      </c>
    </row>
    <row r="40" spans="1:4" x14ac:dyDescent="0.35">
      <c r="A40" s="58">
        <v>37468</v>
      </c>
      <c r="B40">
        <v>7.5369999999999999</v>
      </c>
      <c r="C40" s="59">
        <f t="shared" si="1"/>
        <v>-7.8901671856695544E-3</v>
      </c>
      <c r="D40" s="38">
        <f t="shared" si="5"/>
        <v>141.96125744888542</v>
      </c>
    </row>
    <row r="41" spans="1:4" x14ac:dyDescent="0.35">
      <c r="A41" s="58">
        <v>37499</v>
      </c>
      <c r="B41">
        <v>7.1580000000000004</v>
      </c>
      <c r="C41" s="59">
        <f t="shared" si="1"/>
        <v>3.2867787803725831E-2</v>
      </c>
      <c r="D41" s="38">
        <f t="shared" si="5"/>
        <v>146.62720993506548</v>
      </c>
    </row>
    <row r="42" spans="1:4" x14ac:dyDescent="0.35">
      <c r="A42" s="58">
        <v>37529</v>
      </c>
      <c r="B42">
        <v>6.4489999999999998</v>
      </c>
      <c r="C42" s="59">
        <f t="shared" si="1"/>
        <v>5.7318338796602974E-2</v>
      </c>
      <c r="D42" s="38">
        <f t="shared" si="5"/>
        <v>155.0316380309242</v>
      </c>
    </row>
    <row r="43" spans="1:4" x14ac:dyDescent="0.35">
      <c r="A43" s="58">
        <v>37560</v>
      </c>
      <c r="B43">
        <v>6.0149999999999997</v>
      </c>
      <c r="C43" s="59">
        <f t="shared" si="1"/>
        <v>3.743841819936676E-2</v>
      </c>
      <c r="D43" s="38">
        <f t="shared" si="5"/>
        <v>160.83577732965878</v>
      </c>
    </row>
    <row r="44" spans="1:4" x14ac:dyDescent="0.35">
      <c r="A44" s="58">
        <v>37590</v>
      </c>
      <c r="B44">
        <v>6.02</v>
      </c>
      <c r="C44" s="59">
        <f t="shared" si="1"/>
        <v>4.6431809199189121E-3</v>
      </c>
      <c r="D44" s="38">
        <f t="shared" si="5"/>
        <v>161.58256694219619</v>
      </c>
    </row>
    <row r="45" spans="1:4" x14ac:dyDescent="0.35">
      <c r="A45" s="58">
        <v>37621</v>
      </c>
      <c r="B45">
        <v>5.5629999999999997</v>
      </c>
      <c r="C45" s="59">
        <f t="shared" si="1"/>
        <v>3.9491230834865165E-2</v>
      </c>
      <c r="D45" s="38">
        <f t="shared" si="5"/>
        <v>167.96366139220052</v>
      </c>
    </row>
    <row r="46" spans="1:4" x14ac:dyDescent="0.35">
      <c r="A46" s="58">
        <v>37652</v>
      </c>
      <c r="B46">
        <v>5.734</v>
      </c>
      <c r="C46" s="59">
        <f t="shared" si="1"/>
        <v>-8.1622279517104615E-3</v>
      </c>
      <c r="D46" s="38">
        <f t="shared" si="5"/>
        <v>166.59270370031345</v>
      </c>
    </row>
    <row r="47" spans="1:4" x14ac:dyDescent="0.35">
      <c r="A47" s="58">
        <v>37680</v>
      </c>
      <c r="B47">
        <v>5.5529999999999999</v>
      </c>
      <c r="C47" s="59">
        <f t="shared" si="1"/>
        <v>1.8438701225930835E-2</v>
      </c>
      <c r="D47" s="38">
        <f t="shared" si="5"/>
        <v>169.66445679026356</v>
      </c>
    </row>
    <row r="48" spans="1:4" x14ac:dyDescent="0.35">
      <c r="A48" s="58">
        <v>37711</v>
      </c>
      <c r="B48">
        <v>5.4779999999999998</v>
      </c>
      <c r="C48" s="59">
        <f t="shared" si="1"/>
        <v>1.0307596645751087E-2</v>
      </c>
      <c r="D48" s="38">
        <f t="shared" si="5"/>
        <v>171.41328957597807</v>
      </c>
    </row>
    <row r="49" spans="1:4" x14ac:dyDescent="0.35">
      <c r="A49" s="58">
        <v>37741</v>
      </c>
      <c r="B49">
        <v>5.2990000000000004</v>
      </c>
      <c r="C49" s="59">
        <f t="shared" si="1"/>
        <v>1.8234815793424966E-2</v>
      </c>
      <c r="D49" s="38">
        <f t="shared" si="5"/>
        <v>174.53897933594104</v>
      </c>
    </row>
    <row r="50" spans="1:4" x14ac:dyDescent="0.35">
      <c r="A50" s="58">
        <v>37772</v>
      </c>
      <c r="B50">
        <v>5.0590000000000002</v>
      </c>
      <c r="C50" s="59">
        <f t="shared" si="1"/>
        <v>2.2950710189443106E-2</v>
      </c>
      <c r="D50" s="38">
        <f t="shared" si="5"/>
        <v>178.54477286744142</v>
      </c>
    </row>
    <row r="51" spans="1:4" x14ac:dyDescent="0.35">
      <c r="A51" s="58">
        <v>37802</v>
      </c>
      <c r="B51">
        <v>5.1029999999999998</v>
      </c>
      <c r="C51" s="59">
        <f t="shared" si="1"/>
        <v>8.2476409293799451E-4</v>
      </c>
      <c r="D51" s="38">
        <f t="shared" si="5"/>
        <v>178.69203018508426</v>
      </c>
    </row>
    <row r="52" spans="1:4" x14ac:dyDescent="0.35">
      <c r="A52" s="58">
        <v>37833</v>
      </c>
      <c r="B52">
        <v>5.6689999999999996</v>
      </c>
      <c r="C52" s="59">
        <f t="shared" si="1"/>
        <v>-3.8235720866884419E-2</v>
      </c>
      <c r="D52" s="38">
        <f t="shared" si="5"/>
        <v>171.85961159779049</v>
      </c>
    </row>
    <row r="53" spans="1:4" x14ac:dyDescent="0.35">
      <c r="A53" s="58">
        <v>37864</v>
      </c>
      <c r="B53">
        <v>5.6539999999999999</v>
      </c>
      <c r="C53" s="59">
        <f t="shared" si="1"/>
        <v>5.8509607631798393E-3</v>
      </c>
      <c r="D53" s="38">
        <f t="shared" si="5"/>
        <v>172.86515544202447</v>
      </c>
    </row>
    <row r="54" spans="1:4" x14ac:dyDescent="0.35">
      <c r="A54" s="58">
        <v>37894</v>
      </c>
      <c r="B54">
        <v>6.1139999999999999</v>
      </c>
      <c r="C54" s="59">
        <f t="shared" si="1"/>
        <v>-2.9119609965472474E-2</v>
      </c>
      <c r="D54" s="38">
        <f t="shared" si="5"/>
        <v>167.83138953893194</v>
      </c>
    </row>
    <row r="55" spans="1:4" x14ac:dyDescent="0.35">
      <c r="A55" s="58">
        <v>37925</v>
      </c>
      <c r="B55">
        <v>7.1529999999999996</v>
      </c>
      <c r="C55" s="59">
        <f t="shared" si="1"/>
        <v>-6.7807457612961766E-2</v>
      </c>
      <c r="D55" s="38">
        <f t="shared" si="5"/>
        <v>156.45116970664634</v>
      </c>
    </row>
    <row r="56" spans="1:4" x14ac:dyDescent="0.35">
      <c r="A56" s="58">
        <v>37955</v>
      </c>
      <c r="B56">
        <v>7.3940000000000001</v>
      </c>
      <c r="C56" s="59">
        <f t="shared" si="1"/>
        <v>-1.0768111611609038E-2</v>
      </c>
      <c r="D56" s="38">
        <f t="shared" si="5"/>
        <v>154.76648604947837</v>
      </c>
    </row>
    <row r="57" spans="1:4" x14ac:dyDescent="0.35">
      <c r="A57" s="58">
        <v>37986</v>
      </c>
      <c r="B57">
        <v>6.5979999999999999</v>
      </c>
      <c r="C57" s="59">
        <f t="shared" si="1"/>
        <v>6.3427856831517457E-2</v>
      </c>
      <c r="D57" s="38">
        <f t="shared" si="5"/>
        <v>164.58299256894173</v>
      </c>
    </row>
    <row r="58" spans="1:4" x14ac:dyDescent="0.35">
      <c r="A58" s="58">
        <v>38017</v>
      </c>
      <c r="B58">
        <v>6.8570000000000002</v>
      </c>
      <c r="C58" s="59">
        <f t="shared" si="1"/>
        <v>-1.2917932532170932E-2</v>
      </c>
      <c r="D58" s="38">
        <f t="shared" si="5"/>
        <v>162.45692057499338</v>
      </c>
    </row>
    <row r="59" spans="1:4" x14ac:dyDescent="0.35">
      <c r="A59" s="58">
        <v>38046</v>
      </c>
      <c r="B59">
        <v>6.8029999999999999</v>
      </c>
      <c r="C59" s="59">
        <f t="shared" si="1"/>
        <v>9.5632127346953824E-3</v>
      </c>
      <c r="D59" s="38">
        <f t="shared" si="5"/>
        <v>164.01053066667555</v>
      </c>
    </row>
    <row r="60" spans="1:4" x14ac:dyDescent="0.35">
      <c r="A60" s="58">
        <v>38077</v>
      </c>
      <c r="B60">
        <v>6.665</v>
      </c>
      <c r="C60" s="59">
        <f t="shared" si="1"/>
        <v>1.5567147135070288E-2</v>
      </c>
      <c r="D60" s="38">
        <f t="shared" si="5"/>
        <v>166.56370672926462</v>
      </c>
    </row>
    <row r="61" spans="1:4" x14ac:dyDescent="0.35">
      <c r="A61" s="58">
        <v>38107</v>
      </c>
      <c r="B61">
        <v>7.274</v>
      </c>
      <c r="C61" s="59">
        <f t="shared" si="1"/>
        <v>-3.6946294131967455E-2</v>
      </c>
      <c r="D61" s="38">
        <f t="shared" si="5"/>
        <v>160.40979502873444</v>
      </c>
    </row>
    <row r="62" spans="1:4" x14ac:dyDescent="0.35">
      <c r="A62" s="58">
        <v>38138</v>
      </c>
      <c r="B62">
        <v>7.3920000000000003</v>
      </c>
      <c r="C62" s="59">
        <f t="shared" si="1"/>
        <v>-2.1299989270417638E-3</v>
      </c>
      <c r="D62" s="38">
        <f t="shared" si="5"/>
        <v>160.06812233743625</v>
      </c>
    </row>
    <row r="63" spans="1:4" x14ac:dyDescent="0.35">
      <c r="A63" s="58">
        <v>38168</v>
      </c>
      <c r="B63">
        <v>7.2469999999999999</v>
      </c>
      <c r="C63" s="59">
        <f t="shared" si="1"/>
        <v>1.6291371994132942E-2</v>
      </c>
      <c r="D63" s="38">
        <f t="shared" si="5"/>
        <v>162.6758516628378</v>
      </c>
    </row>
    <row r="64" spans="1:4" x14ac:dyDescent="0.35">
      <c r="A64" s="58">
        <v>38199</v>
      </c>
      <c r="B64">
        <v>7.4969999999999999</v>
      </c>
      <c r="C64" s="59">
        <f t="shared" si="1"/>
        <v>-1.1235146948013792E-2</v>
      </c>
      <c r="D64" s="38">
        <f t="shared" si="5"/>
        <v>160.84816456451253</v>
      </c>
    </row>
    <row r="65" spans="1:4" x14ac:dyDescent="0.35">
      <c r="A65" s="58">
        <v>38230</v>
      </c>
      <c r="B65">
        <v>7.3159999999999998</v>
      </c>
      <c r="C65" s="59">
        <f t="shared" si="1"/>
        <v>1.8855335898569064E-2</v>
      </c>
      <c r="D65" s="38">
        <f t="shared" si="5"/>
        <v>163.88101073604471</v>
      </c>
    </row>
    <row r="66" spans="1:4" x14ac:dyDescent="0.35">
      <c r="A66" s="58">
        <v>38260</v>
      </c>
      <c r="B66">
        <v>6.7690000000000001</v>
      </c>
      <c r="C66" s="59">
        <f t="shared" si="1"/>
        <v>4.5145958297881511E-2</v>
      </c>
      <c r="D66" s="38">
        <f t="shared" si="5"/>
        <v>171.27957601254886</v>
      </c>
    </row>
    <row r="67" spans="1:4" x14ac:dyDescent="0.35">
      <c r="A67" s="58">
        <v>38291</v>
      </c>
      <c r="B67">
        <v>6.8239999999999998</v>
      </c>
      <c r="C67" s="59">
        <f t="shared" si="1"/>
        <v>1.7242206236187827E-3</v>
      </c>
      <c r="D67" s="38">
        <f t="shared" si="5"/>
        <v>171.57489978991438</v>
      </c>
    </row>
    <row r="68" spans="1:4" x14ac:dyDescent="0.35">
      <c r="A68" s="58">
        <v>38321</v>
      </c>
      <c r="B68">
        <v>6.399</v>
      </c>
      <c r="C68" s="59">
        <f t="shared" ref="C68:C131" si="6">B67/1200+((B67/B68)*(1-(1+B68/200)^(-2*(10-(1/12))))+(1+B68/200)^(-2*(10-(1/12)))-1)</f>
        <v>3.653978934317275E-2</v>
      </c>
      <c r="D68" s="38">
        <f t="shared" si="5"/>
        <v>177.84421048481383</v>
      </c>
    </row>
    <row r="69" spans="1:4" x14ac:dyDescent="0.35">
      <c r="A69" s="58">
        <v>38352</v>
      </c>
      <c r="B69">
        <v>5.806</v>
      </c>
      <c r="C69" s="59">
        <f t="shared" si="6"/>
        <v>4.9566926715993539E-2</v>
      </c>
      <c r="D69" s="38">
        <f t="shared" si="5"/>
        <v>186.65940143277831</v>
      </c>
    </row>
    <row r="70" spans="1:4" x14ac:dyDescent="0.35">
      <c r="A70" s="58">
        <v>38383</v>
      </c>
      <c r="B70">
        <v>5.976</v>
      </c>
      <c r="C70" s="59">
        <f t="shared" si="6"/>
        <v>-7.743902705054706E-3</v>
      </c>
      <c r="D70" s="38">
        <f t="shared" si="5"/>
        <v>185.2139291890991</v>
      </c>
    </row>
    <row r="71" spans="1:4" x14ac:dyDescent="0.35">
      <c r="A71" s="58">
        <v>38411</v>
      </c>
      <c r="B71">
        <v>5.4870000000000001</v>
      </c>
      <c r="C71" s="59">
        <f t="shared" si="6"/>
        <v>4.1998764191675933E-2</v>
      </c>
      <c r="D71" s="38">
        <f t="shared" si="5"/>
        <v>192.99268532612584</v>
      </c>
    </row>
    <row r="72" spans="1:4" x14ac:dyDescent="0.35">
      <c r="A72" s="58">
        <v>38442</v>
      </c>
      <c r="B72">
        <v>5.4809999999999999</v>
      </c>
      <c r="C72" s="59">
        <f t="shared" si="6"/>
        <v>5.0268444634350637E-3</v>
      </c>
      <c r="D72" s="38">
        <f t="shared" ref="D72:D135" si="7">D71*(1+C72)</f>
        <v>193.96282953784095</v>
      </c>
    </row>
    <row r="73" spans="1:4" x14ac:dyDescent="0.35">
      <c r="A73" s="58">
        <v>38472</v>
      </c>
      <c r="B73">
        <v>5.5679999999999996</v>
      </c>
      <c r="C73" s="59">
        <f t="shared" si="6"/>
        <v>-1.9939713206723079E-3</v>
      </c>
      <c r="D73" s="38">
        <f t="shared" si="7"/>
        <v>193.57607321846604</v>
      </c>
    </row>
    <row r="74" spans="1:4" x14ac:dyDescent="0.35">
      <c r="A74" s="58">
        <v>38503</v>
      </c>
      <c r="B74">
        <v>5.125</v>
      </c>
      <c r="C74" s="59">
        <f t="shared" si="6"/>
        <v>3.8746784729821536E-2</v>
      </c>
      <c r="D74" s="38">
        <f t="shared" si="7"/>
        <v>201.07652365630611</v>
      </c>
    </row>
    <row r="75" spans="1:4" x14ac:dyDescent="0.35">
      <c r="A75" s="58">
        <v>38533</v>
      </c>
      <c r="B75">
        <v>4.6829999999999998</v>
      </c>
      <c r="C75" s="59">
        <f t="shared" si="6"/>
        <v>3.9014746133255618E-2</v>
      </c>
      <c r="D75" s="38">
        <f t="shared" si="7"/>
        <v>208.92147318011445</v>
      </c>
    </row>
    <row r="76" spans="1:4" x14ac:dyDescent="0.35">
      <c r="A76" s="58">
        <v>38564</v>
      </c>
      <c r="B76">
        <v>4.91</v>
      </c>
      <c r="C76" s="59">
        <f t="shared" si="6"/>
        <v>-1.3751356371504962E-2</v>
      </c>
      <c r="D76" s="38">
        <f t="shared" si="7"/>
        <v>206.04851954875488</v>
      </c>
    </row>
    <row r="77" spans="1:4" x14ac:dyDescent="0.35">
      <c r="A77" s="58">
        <v>38595</v>
      </c>
      <c r="B77">
        <v>4.7409999999999997</v>
      </c>
      <c r="C77" s="59">
        <f t="shared" si="6"/>
        <v>1.7339802839587977E-2</v>
      </c>
      <c r="D77" s="38">
        <f t="shared" si="7"/>
        <v>209.62136025311926</v>
      </c>
    </row>
    <row r="78" spans="1:4" x14ac:dyDescent="0.35">
      <c r="A78" s="58">
        <v>38625</v>
      </c>
      <c r="B78">
        <v>4.6470000000000002</v>
      </c>
      <c r="C78" s="59">
        <f t="shared" si="6"/>
        <v>1.1352383064937119E-2</v>
      </c>
      <c r="D78" s="38">
        <f t="shared" si="7"/>
        <v>212.00106223330587</v>
      </c>
    </row>
    <row r="79" spans="1:4" x14ac:dyDescent="0.35">
      <c r="A79" s="58">
        <v>38656</v>
      </c>
      <c r="B79">
        <v>5.2930000000000001</v>
      </c>
      <c r="C79" s="59">
        <f t="shared" si="6"/>
        <v>-4.5474819495677721E-2</v>
      </c>
      <c r="D79" s="38">
        <f t="shared" si="7"/>
        <v>202.36035219535435</v>
      </c>
    </row>
    <row r="80" spans="1:4" x14ac:dyDescent="0.35">
      <c r="A80" s="58">
        <v>38686</v>
      </c>
      <c r="B80">
        <v>5.3330000000000002</v>
      </c>
      <c r="C80" s="59">
        <f t="shared" si="6"/>
        <v>1.3609594476276772E-3</v>
      </c>
      <c r="D80" s="38">
        <f t="shared" si="7"/>
        <v>202.63575642849986</v>
      </c>
    </row>
    <row r="81" spans="1:4" x14ac:dyDescent="0.35">
      <c r="A81" s="58">
        <v>38717</v>
      </c>
      <c r="B81">
        <v>5.0999999999999996</v>
      </c>
      <c r="C81" s="59">
        <f t="shared" si="6"/>
        <v>2.2403940481008661E-2</v>
      </c>
      <c r="D81" s="38">
        <f t="shared" si="7"/>
        <v>207.17559585484813</v>
      </c>
    </row>
    <row r="82" spans="1:4" x14ac:dyDescent="0.35">
      <c r="A82" s="58">
        <v>38748</v>
      </c>
      <c r="B82">
        <v>5.0510000000000002</v>
      </c>
      <c r="C82" s="59">
        <f t="shared" si="6"/>
        <v>8.0356221706289442E-3</v>
      </c>
      <c r="D82" s="38">
        <f t="shared" si="7"/>
        <v>208.84038066611262</v>
      </c>
    </row>
    <row r="83" spans="1:4" x14ac:dyDescent="0.35">
      <c r="A83" s="58">
        <v>38776</v>
      </c>
      <c r="B83">
        <v>4.6219999999999999</v>
      </c>
      <c r="C83" s="59">
        <f t="shared" si="6"/>
        <v>3.8028510422819364E-2</v>
      </c>
      <c r="D83" s="38">
        <f t="shared" si="7"/>
        <v>216.78226925897943</v>
      </c>
    </row>
    <row r="84" spans="1:4" x14ac:dyDescent="0.35">
      <c r="A84" s="58">
        <v>38807</v>
      </c>
      <c r="B84">
        <v>4.9909999999999997</v>
      </c>
      <c r="C84" s="59">
        <f t="shared" si="6"/>
        <v>-2.4736668118293923E-2</v>
      </c>
      <c r="D84" s="38">
        <f t="shared" si="7"/>
        <v>211.41979821038942</v>
      </c>
    </row>
    <row r="85" spans="1:4" x14ac:dyDescent="0.35">
      <c r="A85" s="58">
        <v>38837</v>
      </c>
      <c r="B85">
        <v>5.1689999999999996</v>
      </c>
      <c r="C85" s="59">
        <f t="shared" si="6"/>
        <v>-9.5169825150369022E-3</v>
      </c>
      <c r="D85" s="38">
        <f t="shared" si="7"/>
        <v>209.40771968748851</v>
      </c>
    </row>
    <row r="86" spans="1:4" x14ac:dyDescent="0.35">
      <c r="A86" s="58">
        <v>38868</v>
      </c>
      <c r="B86">
        <v>5.3310000000000004</v>
      </c>
      <c r="C86" s="59">
        <f t="shared" si="6"/>
        <v>-8.0456395102396425E-3</v>
      </c>
      <c r="D86" s="38">
        <f t="shared" si="7"/>
        <v>207.72290066422167</v>
      </c>
    </row>
    <row r="87" spans="1:4" x14ac:dyDescent="0.35">
      <c r="A87" s="58">
        <v>38898</v>
      </c>
      <c r="B87">
        <v>5.6849999999999996</v>
      </c>
      <c r="C87" s="59">
        <f t="shared" si="6"/>
        <v>-2.2111760700022867E-2</v>
      </c>
      <c r="D87" s="38">
        <f t="shared" si="7"/>
        <v>203.12978159281977</v>
      </c>
    </row>
    <row r="88" spans="1:4" x14ac:dyDescent="0.35">
      <c r="A88" s="58">
        <v>38929</v>
      </c>
      <c r="B88">
        <v>5.601</v>
      </c>
      <c r="C88" s="59">
        <f t="shared" si="6"/>
        <v>1.1063039374393062E-2</v>
      </c>
      <c r="D88" s="38">
        <f t="shared" si="7"/>
        <v>205.377014364693</v>
      </c>
    </row>
    <row r="89" spans="1:4" x14ac:dyDescent="0.35">
      <c r="A89" s="58">
        <v>38960</v>
      </c>
      <c r="B89">
        <v>5.5940000000000003</v>
      </c>
      <c r="C89" s="59">
        <f t="shared" si="6"/>
        <v>5.1947991414919657E-3</v>
      </c>
      <c r="D89" s="38">
        <f t="shared" si="7"/>
        <v>206.44390670259691</v>
      </c>
    </row>
    <row r="90" spans="1:4" x14ac:dyDescent="0.35">
      <c r="A90" s="58">
        <v>38990</v>
      </c>
      <c r="B90">
        <v>5.51</v>
      </c>
      <c r="C90" s="59">
        <f t="shared" si="6"/>
        <v>1.1013936125793371E-2</v>
      </c>
      <c r="D90" s="38">
        <f t="shared" si="7"/>
        <v>208.71766670457853</v>
      </c>
    </row>
    <row r="91" spans="1:4" x14ac:dyDescent="0.35">
      <c r="A91" s="58">
        <v>39021</v>
      </c>
      <c r="B91">
        <v>5.3010000000000002</v>
      </c>
      <c r="C91" s="59">
        <f t="shared" si="6"/>
        <v>2.0551025818854714E-2</v>
      </c>
      <c r="D91" s="38">
        <f t="shared" si="7"/>
        <v>213.00702886187545</v>
      </c>
    </row>
    <row r="92" spans="1:4" x14ac:dyDescent="0.35">
      <c r="A92" s="58">
        <v>39051</v>
      </c>
      <c r="B92">
        <v>5.173</v>
      </c>
      <c r="C92" s="59">
        <f t="shared" si="6"/>
        <v>1.4250196537086961E-2</v>
      </c>
      <c r="D92" s="38">
        <f t="shared" si="7"/>
        <v>216.04242088693812</v>
      </c>
    </row>
    <row r="93" spans="1:4" x14ac:dyDescent="0.35">
      <c r="A93" s="58">
        <v>39082</v>
      </c>
      <c r="B93">
        <v>5.2229999999999999</v>
      </c>
      <c r="C93" s="59">
        <f t="shared" si="6"/>
        <v>4.7889296861343411E-4</v>
      </c>
      <c r="D93" s="38">
        <f t="shared" si="7"/>
        <v>216.14588208322311</v>
      </c>
    </row>
    <row r="94" spans="1:4" x14ac:dyDescent="0.35">
      <c r="A94" s="58">
        <v>39113</v>
      </c>
      <c r="B94">
        <v>5.16</v>
      </c>
      <c r="C94" s="59">
        <f t="shared" si="6"/>
        <v>9.1949708383845148E-3</v>
      </c>
      <c r="D94" s="38">
        <f t="shared" si="7"/>
        <v>218.13333716581525</v>
      </c>
    </row>
    <row r="95" spans="1:4" x14ac:dyDescent="0.35">
      <c r="A95" s="58">
        <v>39141</v>
      </c>
      <c r="B95">
        <v>5.2240000000000002</v>
      </c>
      <c r="C95" s="59">
        <f t="shared" si="6"/>
        <v>-6.046547720221767E-4</v>
      </c>
      <c r="D95" s="38">
        <f t="shared" si="7"/>
        <v>218.00144180256081</v>
      </c>
    </row>
    <row r="96" spans="1:4" x14ac:dyDescent="0.35">
      <c r="A96" s="58">
        <v>39172</v>
      </c>
      <c r="B96">
        <v>5.2089999999999996</v>
      </c>
      <c r="C96" s="59">
        <f t="shared" si="6"/>
        <v>5.503666886842575E-3</v>
      </c>
      <c r="D96" s="38">
        <f t="shared" si="7"/>
        <v>219.20124911909352</v>
      </c>
    </row>
    <row r="97" spans="1:4" x14ac:dyDescent="0.35">
      <c r="A97" s="58">
        <v>39202</v>
      </c>
      <c r="B97">
        <v>5.327</v>
      </c>
      <c r="C97" s="59">
        <f t="shared" si="6"/>
        <v>-4.6588085304988423E-3</v>
      </c>
      <c r="D97" s="38">
        <f t="shared" si="7"/>
        <v>218.18003246980149</v>
      </c>
    </row>
    <row r="98" spans="1:4" x14ac:dyDescent="0.35">
      <c r="A98" s="58">
        <v>39233</v>
      </c>
      <c r="B98">
        <v>5.327</v>
      </c>
      <c r="C98" s="59">
        <f t="shared" si="6"/>
        <v>4.4391666666666668E-3</v>
      </c>
      <c r="D98" s="38">
        <f t="shared" si="7"/>
        <v>219.14856999727371</v>
      </c>
    </row>
    <row r="99" spans="1:4" x14ac:dyDescent="0.35">
      <c r="A99" s="58">
        <v>39263</v>
      </c>
      <c r="B99">
        <v>5.641</v>
      </c>
      <c r="C99" s="59">
        <f t="shared" si="6"/>
        <v>-1.9162575435154865E-2</v>
      </c>
      <c r="D99" s="38">
        <f t="shared" si="7"/>
        <v>214.94911899319465</v>
      </c>
    </row>
    <row r="100" spans="1:4" x14ac:dyDescent="0.35">
      <c r="A100" s="58">
        <v>39294</v>
      </c>
      <c r="B100">
        <v>5.5990000000000002</v>
      </c>
      <c r="C100" s="59">
        <f t="shared" si="6"/>
        <v>7.8638958743748183E-3</v>
      </c>
      <c r="D100" s="38">
        <f t="shared" si="7"/>
        <v>216.63945648324574</v>
      </c>
    </row>
    <row r="101" spans="1:4" x14ac:dyDescent="0.35">
      <c r="A101" s="58">
        <v>39325</v>
      </c>
      <c r="B101">
        <v>5.7889999999999997</v>
      </c>
      <c r="C101" s="59">
        <f t="shared" si="6"/>
        <v>-9.5181975891925133E-3</v>
      </c>
      <c r="D101" s="38">
        <f t="shared" si="7"/>
        <v>214.57743933082293</v>
      </c>
    </row>
    <row r="102" spans="1:4" x14ac:dyDescent="0.35">
      <c r="A102" s="58">
        <v>39355</v>
      </c>
      <c r="B102">
        <v>5.7</v>
      </c>
      <c r="C102" s="59">
        <f t="shared" si="6"/>
        <v>1.1495612577469044E-2</v>
      </c>
      <c r="D102" s="38">
        <f t="shared" si="7"/>
        <v>217.04413844123542</v>
      </c>
    </row>
    <row r="103" spans="1:4" x14ac:dyDescent="0.35">
      <c r="A103" s="58">
        <v>39386</v>
      </c>
      <c r="B103">
        <v>5.5140000000000002</v>
      </c>
      <c r="C103" s="59">
        <f t="shared" si="6"/>
        <v>1.8813130178616935E-2</v>
      </c>
      <c r="D103" s="38">
        <f t="shared" si="7"/>
        <v>221.12741807223614</v>
      </c>
    </row>
    <row r="104" spans="1:4" x14ac:dyDescent="0.35">
      <c r="A104" s="58">
        <v>39416</v>
      </c>
      <c r="B104">
        <v>5.7770000000000001</v>
      </c>
      <c r="C104" s="59">
        <f t="shared" si="6"/>
        <v>-1.5049552697666295E-2</v>
      </c>
      <c r="D104" s="38">
        <f t="shared" si="7"/>
        <v>217.79954934105913</v>
      </c>
    </row>
    <row r="105" spans="1:4" x14ac:dyDescent="0.35">
      <c r="A105" s="58">
        <v>39447</v>
      </c>
      <c r="B105">
        <v>5.9160000000000004</v>
      </c>
      <c r="C105" s="59">
        <f t="shared" si="6"/>
        <v>-5.5020670192010923E-3</v>
      </c>
      <c r="D105" s="38">
        <f t="shared" si="7"/>
        <v>216.60120162383282</v>
      </c>
    </row>
    <row r="106" spans="1:4" x14ac:dyDescent="0.35">
      <c r="A106" s="58">
        <v>39478</v>
      </c>
      <c r="B106">
        <v>5.6879999999999997</v>
      </c>
      <c r="C106" s="59">
        <f t="shared" si="6"/>
        <v>2.2030373411815362E-2</v>
      </c>
      <c r="D106" s="38">
        <f t="shared" si="7"/>
        <v>221.37300697705379</v>
      </c>
    </row>
    <row r="107" spans="1:4" x14ac:dyDescent="0.35">
      <c r="A107" s="58">
        <v>39507</v>
      </c>
      <c r="B107">
        <v>5.9729999999999999</v>
      </c>
      <c r="C107" s="59">
        <f t="shared" si="6"/>
        <v>-1.6356655134676178E-2</v>
      </c>
      <c r="D107" s="38">
        <f t="shared" si="7"/>
        <v>217.75208504580385</v>
      </c>
    </row>
    <row r="108" spans="1:4" x14ac:dyDescent="0.35">
      <c r="A108" s="58">
        <v>39538</v>
      </c>
      <c r="B108">
        <v>5.9710000000000001</v>
      </c>
      <c r="C108" s="59">
        <f t="shared" si="6"/>
        <v>5.1255603025638684E-3</v>
      </c>
      <c r="D108" s="38">
        <f t="shared" si="7"/>
        <v>218.86818648871514</v>
      </c>
    </row>
    <row r="109" spans="1:4" x14ac:dyDescent="0.35">
      <c r="A109" s="58">
        <v>39568</v>
      </c>
      <c r="B109">
        <v>5.9809999999999999</v>
      </c>
      <c r="C109" s="59">
        <f t="shared" si="6"/>
        <v>4.2358717256421466E-3</v>
      </c>
      <c r="D109" s="38">
        <f t="shared" si="7"/>
        <v>219.79528405150526</v>
      </c>
    </row>
    <row r="110" spans="1:4" x14ac:dyDescent="0.35">
      <c r="A110" s="58">
        <v>39599</v>
      </c>
      <c r="B110">
        <v>6.2919999999999998</v>
      </c>
      <c r="C110" s="59">
        <f t="shared" si="6"/>
        <v>-1.7703399716115689E-2</v>
      </c>
      <c r="D110" s="38">
        <f t="shared" si="7"/>
        <v>215.90416028222427</v>
      </c>
    </row>
    <row r="111" spans="1:4" x14ac:dyDescent="0.35">
      <c r="A111" s="58">
        <v>39629</v>
      </c>
      <c r="B111">
        <v>6.6280000000000001</v>
      </c>
      <c r="C111" s="59">
        <f t="shared" si="6"/>
        <v>-1.8896498731660594E-2</v>
      </c>
      <c r="D111" s="38">
        <f t="shared" si="7"/>
        <v>211.824327591291</v>
      </c>
    </row>
    <row r="112" spans="1:4" x14ac:dyDescent="0.35">
      <c r="A112" s="58">
        <v>39660</v>
      </c>
      <c r="B112">
        <v>6.2709999999999999</v>
      </c>
      <c r="C112" s="59">
        <f t="shared" si="6"/>
        <v>3.1591582260865676E-2</v>
      </c>
      <c r="D112" s="38">
        <f t="shared" si="7"/>
        <v>218.51619326124381</v>
      </c>
    </row>
    <row r="113" spans="1:4" x14ac:dyDescent="0.35">
      <c r="A113" s="58">
        <v>39691</v>
      </c>
      <c r="B113">
        <v>6.069</v>
      </c>
      <c r="C113" s="59">
        <f t="shared" si="6"/>
        <v>2.0112834963030915E-2</v>
      </c>
      <c r="D113" s="38">
        <f t="shared" si="7"/>
        <v>222.91117339305697</v>
      </c>
    </row>
    <row r="114" spans="1:4" x14ac:dyDescent="0.35">
      <c r="A114" s="58">
        <v>39721</v>
      </c>
      <c r="B114">
        <v>5.8730000000000002</v>
      </c>
      <c r="C114" s="59">
        <f t="shared" si="6"/>
        <v>1.9632936483007742E-2</v>
      </c>
      <c r="D114" s="38">
        <f t="shared" si="7"/>
        <v>227.28757430163557</v>
      </c>
    </row>
    <row r="115" spans="1:4" x14ac:dyDescent="0.35">
      <c r="A115" s="58">
        <v>39752</v>
      </c>
      <c r="B115">
        <v>6.6230000000000002</v>
      </c>
      <c r="C115" s="59">
        <f t="shared" si="6"/>
        <v>-4.9001590827063325E-2</v>
      </c>
      <c r="D115" s="38">
        <f t="shared" si="7"/>
        <v>216.15012158563107</v>
      </c>
    </row>
    <row r="116" spans="1:4" x14ac:dyDescent="0.35">
      <c r="A116" s="58">
        <v>39782</v>
      </c>
      <c r="B116">
        <v>5.9050000000000002</v>
      </c>
      <c r="C116" s="59">
        <f t="shared" si="6"/>
        <v>5.8834302114066629E-2</v>
      </c>
      <c r="D116" s="38">
        <f t="shared" si="7"/>
        <v>228.86716314099235</v>
      </c>
    </row>
    <row r="117" spans="1:4" x14ac:dyDescent="0.35">
      <c r="A117" s="58">
        <v>39813</v>
      </c>
      <c r="B117">
        <v>5.3869999999999996</v>
      </c>
      <c r="C117" s="59">
        <f t="shared" si="6"/>
        <v>4.4317581654362684E-2</v>
      </c>
      <c r="D117" s="38">
        <f t="shared" si="7"/>
        <v>239.0100023314956</v>
      </c>
    </row>
    <row r="118" spans="1:4" x14ac:dyDescent="0.35">
      <c r="A118" s="58">
        <v>39844</v>
      </c>
      <c r="B118">
        <v>5.7549999999999999</v>
      </c>
      <c r="C118" s="59">
        <f t="shared" si="6"/>
        <v>-2.3026179119945301E-2</v>
      </c>
      <c r="D118" s="38">
        <f t="shared" si="7"/>
        <v>233.50651520635205</v>
      </c>
    </row>
    <row r="119" spans="1:4" x14ac:dyDescent="0.35">
      <c r="A119" s="58">
        <v>39872</v>
      </c>
      <c r="B119">
        <v>6.1740000000000004</v>
      </c>
      <c r="C119" s="59">
        <f t="shared" si="6"/>
        <v>-2.593555401358616E-2</v>
      </c>
      <c r="D119" s="38">
        <f t="shared" si="7"/>
        <v>227.45039436869342</v>
      </c>
    </row>
    <row r="120" spans="1:4" x14ac:dyDescent="0.35">
      <c r="A120" s="58">
        <v>39903</v>
      </c>
      <c r="B120">
        <v>6.2969999999999997</v>
      </c>
      <c r="C120" s="59">
        <f t="shared" si="6"/>
        <v>-3.8258498360079322E-3</v>
      </c>
      <c r="D120" s="38">
        <f t="shared" si="7"/>
        <v>226.580203314698</v>
      </c>
    </row>
    <row r="121" spans="1:4" x14ac:dyDescent="0.35">
      <c r="A121" s="58">
        <v>39933</v>
      </c>
      <c r="B121">
        <v>6.2089999999999996</v>
      </c>
      <c r="C121" s="59">
        <f t="shared" si="6"/>
        <v>1.1691506181902216E-2</v>
      </c>
      <c r="D121" s="38">
        <f t="shared" si="7"/>
        <v>229.22926716244848</v>
      </c>
    </row>
    <row r="122" spans="1:4" x14ac:dyDescent="0.35">
      <c r="A122" s="58">
        <v>39964</v>
      </c>
      <c r="B122">
        <v>6.3029999999999999</v>
      </c>
      <c r="C122" s="59">
        <f t="shared" si="6"/>
        <v>-1.6797289350768763E-3</v>
      </c>
      <c r="D122" s="38">
        <f t="shared" si="7"/>
        <v>228.84422412962925</v>
      </c>
    </row>
    <row r="123" spans="1:4" x14ac:dyDescent="0.35">
      <c r="A123" s="58">
        <v>39994</v>
      </c>
      <c r="B123">
        <v>6.2690000000000001</v>
      </c>
      <c r="C123" s="59">
        <f t="shared" si="6"/>
        <v>7.7354169914966089E-3</v>
      </c>
      <c r="D123" s="38">
        <f t="shared" si="7"/>
        <v>230.61442962936746</v>
      </c>
    </row>
    <row r="124" spans="1:4" x14ac:dyDescent="0.35">
      <c r="A124" s="58">
        <v>40025</v>
      </c>
      <c r="B124">
        <v>6.1139999999999999</v>
      </c>
      <c r="C124" s="59">
        <f t="shared" si="6"/>
        <v>1.6623835966626505E-2</v>
      </c>
      <c r="D124" s="38">
        <f t="shared" si="7"/>
        <v>234.44812607906317</v>
      </c>
    </row>
    <row r="125" spans="1:4" x14ac:dyDescent="0.35">
      <c r="A125" s="58">
        <v>40056</v>
      </c>
      <c r="B125">
        <v>6.1180000000000003</v>
      </c>
      <c r="C125" s="59">
        <f t="shared" si="6"/>
        <v>4.8008688612621144E-3</v>
      </c>
      <c r="D125" s="38">
        <f t="shared" si="7"/>
        <v>235.57368078713742</v>
      </c>
    </row>
    <row r="126" spans="1:4" x14ac:dyDescent="0.35">
      <c r="A126" s="58">
        <v>40086</v>
      </c>
      <c r="B126">
        <v>6.181</v>
      </c>
      <c r="C126" s="59">
        <f t="shared" si="6"/>
        <v>4.7910236616989857E-4</v>
      </c>
      <c r="D126" s="38">
        <f t="shared" si="7"/>
        <v>235.68654469500987</v>
      </c>
    </row>
    <row r="127" spans="1:4" x14ac:dyDescent="0.35">
      <c r="A127" s="58">
        <v>40117</v>
      </c>
      <c r="B127">
        <v>6.1470000000000002</v>
      </c>
      <c r="C127" s="59">
        <f t="shared" si="6"/>
        <v>7.6476316132988512E-3</v>
      </c>
      <c r="D127" s="38">
        <f t="shared" si="7"/>
        <v>237.48898856504863</v>
      </c>
    </row>
    <row r="128" spans="1:4" x14ac:dyDescent="0.35">
      <c r="A128" s="58">
        <v>40147</v>
      </c>
      <c r="B128">
        <v>6.1929999999999996</v>
      </c>
      <c r="C128" s="59">
        <f t="shared" si="6"/>
        <v>1.7515780493953786E-3</v>
      </c>
      <c r="D128" s="38">
        <f t="shared" si="7"/>
        <v>237.90496906439225</v>
      </c>
    </row>
    <row r="129" spans="1:4" x14ac:dyDescent="0.35">
      <c r="A129" s="58">
        <v>40178</v>
      </c>
      <c r="B129">
        <v>6.2590000000000003</v>
      </c>
      <c r="C129" s="59">
        <f t="shared" si="6"/>
        <v>3.3885288411178091E-4</v>
      </c>
      <c r="D129" s="38">
        <f t="shared" si="7"/>
        <v>237.98558384930422</v>
      </c>
    </row>
    <row r="130" spans="1:4" x14ac:dyDescent="0.35">
      <c r="A130" s="58">
        <v>40209</v>
      </c>
      <c r="B130">
        <v>6.109</v>
      </c>
      <c r="C130" s="59">
        <f t="shared" si="6"/>
        <v>1.6250297540764926E-2</v>
      </c>
      <c r="D130" s="38">
        <f t="shared" si="7"/>
        <v>241.85292039726809</v>
      </c>
    </row>
    <row r="131" spans="1:4" x14ac:dyDescent="0.35">
      <c r="A131" s="58">
        <v>40237</v>
      </c>
      <c r="B131">
        <v>6.0549999999999997</v>
      </c>
      <c r="C131" s="59">
        <f t="shared" si="6"/>
        <v>9.0730817046272387E-3</v>
      </c>
      <c r="D131" s="38">
        <f t="shared" si="7"/>
        <v>244.04727170453521</v>
      </c>
    </row>
    <row r="132" spans="1:4" x14ac:dyDescent="0.35">
      <c r="A132" s="58">
        <v>40268</v>
      </c>
      <c r="B132">
        <v>5.51</v>
      </c>
      <c r="C132" s="59">
        <f t="shared" ref="C132:C195" si="8">B131/1200+((B131/B132)*(1-(1+B132/200)^(-2*(10-(1/12))))+(1+B132/200)^(-2*(10-(1/12)))-1)</f>
        <v>4.6259962562191032E-2</v>
      </c>
      <c r="D132" s="38">
        <f t="shared" si="7"/>
        <v>255.33688935699189</v>
      </c>
    </row>
    <row r="133" spans="1:4" x14ac:dyDescent="0.35">
      <c r="A133" s="58">
        <v>40298</v>
      </c>
      <c r="B133">
        <v>5.62</v>
      </c>
      <c r="C133" s="59">
        <f t="shared" si="8"/>
        <v>-3.684496440179646E-3</v>
      </c>
      <c r="D133" s="38">
        <f t="shared" si="7"/>
        <v>254.3961014971095</v>
      </c>
    </row>
    <row r="134" spans="1:4" x14ac:dyDescent="0.35">
      <c r="A134" s="58">
        <v>40329</v>
      </c>
      <c r="B134">
        <v>5.8029999999999999</v>
      </c>
      <c r="C134" s="59">
        <f t="shared" si="8"/>
        <v>-8.9693134301814074E-3</v>
      </c>
      <c r="D134" s="38">
        <f t="shared" si="7"/>
        <v>252.11434312736569</v>
      </c>
    </row>
    <row r="135" spans="1:4" x14ac:dyDescent="0.35">
      <c r="A135" s="58">
        <v>40359</v>
      </c>
      <c r="B135">
        <v>5.9409999999999998</v>
      </c>
      <c r="C135" s="59">
        <f t="shared" si="8"/>
        <v>-5.3944185685440961E-3</v>
      </c>
      <c r="D135" s="38">
        <f t="shared" si="7"/>
        <v>250.75433283340314</v>
      </c>
    </row>
    <row r="136" spans="1:4" x14ac:dyDescent="0.35">
      <c r="A136" s="58">
        <v>40390</v>
      </c>
      <c r="B136">
        <v>5.883</v>
      </c>
      <c r="C136" s="59">
        <f t="shared" si="8"/>
        <v>9.2619882011840526E-3</v>
      </c>
      <c r="D136" s="38">
        <f t="shared" ref="D136:D199" si="9">D135*(1+C136)</f>
        <v>253.07681650550188</v>
      </c>
    </row>
    <row r="137" spans="1:4" x14ac:dyDescent="0.35">
      <c r="A137" s="58">
        <v>40421</v>
      </c>
      <c r="B137">
        <v>5.4329999999999998</v>
      </c>
      <c r="C137" s="59">
        <f t="shared" si="8"/>
        <v>3.90543724687595E-2</v>
      </c>
      <c r="D137" s="38">
        <f t="shared" si="9"/>
        <v>262.96057276051567</v>
      </c>
    </row>
    <row r="138" spans="1:4" x14ac:dyDescent="0.35">
      <c r="A138" s="58">
        <v>40451</v>
      </c>
      <c r="B138">
        <v>5.5030000000000001</v>
      </c>
      <c r="C138" s="59">
        <f t="shared" si="8"/>
        <v>-7.6777703826615487E-4</v>
      </c>
      <c r="D138" s="38">
        <f t="shared" si="9"/>
        <v>262.75867767078086</v>
      </c>
    </row>
    <row r="139" spans="1:4" x14ac:dyDescent="0.35">
      <c r="A139" s="58">
        <v>40482</v>
      </c>
      <c r="B139">
        <v>5.6689999999999996</v>
      </c>
      <c r="C139" s="59">
        <f t="shared" si="8"/>
        <v>-7.8753763202052511E-3</v>
      </c>
      <c r="D139" s="38">
        <f t="shared" si="9"/>
        <v>260.68935420272391</v>
      </c>
    </row>
    <row r="140" spans="1:4" x14ac:dyDescent="0.35">
      <c r="A140" s="58">
        <v>40512</v>
      </c>
      <c r="B140">
        <v>6.0549999999999997</v>
      </c>
      <c r="C140" s="59">
        <f t="shared" si="8"/>
        <v>-2.3741534654062896E-2</v>
      </c>
      <c r="D140" s="38">
        <f t="shared" si="9"/>
        <v>254.50018886597465</v>
      </c>
    </row>
    <row r="141" spans="1:4" x14ac:dyDescent="0.35">
      <c r="A141" s="58">
        <v>40543</v>
      </c>
      <c r="B141">
        <v>6.0549999999999997</v>
      </c>
      <c r="C141" s="59">
        <f t="shared" si="8"/>
        <v>5.0458333333333327E-3</v>
      </c>
      <c r="D141" s="38">
        <f t="shared" si="9"/>
        <v>255.78435440229424</v>
      </c>
    </row>
    <row r="142" spans="1:4" x14ac:dyDescent="0.35">
      <c r="A142" s="58">
        <v>40574</v>
      </c>
      <c r="B142">
        <v>6.3440000000000003</v>
      </c>
      <c r="C142" s="59">
        <f t="shared" si="8"/>
        <v>-1.598690311528525E-2</v>
      </c>
      <c r="D142" s="38">
        <f t="shared" si="9"/>
        <v>251.69515471005897</v>
      </c>
    </row>
    <row r="143" spans="1:4" x14ac:dyDescent="0.35">
      <c r="A143" s="58">
        <v>40602</v>
      </c>
      <c r="B143">
        <v>6.2359999999999998</v>
      </c>
      <c r="C143" s="59">
        <f t="shared" si="8"/>
        <v>1.3185470825034079E-2</v>
      </c>
      <c r="D143" s="38">
        <f t="shared" si="9"/>
        <v>255.0138738292909</v>
      </c>
    </row>
    <row r="144" spans="1:4" x14ac:dyDescent="0.35">
      <c r="A144" s="58">
        <v>40633</v>
      </c>
      <c r="B144">
        <v>6.2729999999999997</v>
      </c>
      <c r="C144" s="59">
        <f t="shared" si="8"/>
        <v>2.4951619573118479E-3</v>
      </c>
      <c r="D144" s="38">
        <f t="shared" si="9"/>
        <v>255.6501747458565</v>
      </c>
    </row>
    <row r="145" spans="1:4" x14ac:dyDescent="0.35">
      <c r="A145" s="58">
        <v>40663</v>
      </c>
      <c r="B145">
        <v>6.1429999999999998</v>
      </c>
      <c r="C145" s="59">
        <f t="shared" si="8"/>
        <v>1.4775829205152139E-2</v>
      </c>
      <c r="D145" s="38">
        <f t="shared" si="9"/>
        <v>259.42761806416854</v>
      </c>
    </row>
    <row r="146" spans="1:4" x14ac:dyDescent="0.35">
      <c r="A146" s="58">
        <v>40694</v>
      </c>
      <c r="B146">
        <v>6.0609999999999999</v>
      </c>
      <c r="C146" s="59">
        <f t="shared" si="8"/>
        <v>1.1164621426087977E-2</v>
      </c>
      <c r="D146" s="38">
        <f t="shared" si="9"/>
        <v>262.3240292073267</v>
      </c>
    </row>
    <row r="147" spans="1:4" x14ac:dyDescent="0.35">
      <c r="A147" s="58">
        <v>40724</v>
      </c>
      <c r="B147">
        <v>5.7809999999999997</v>
      </c>
      <c r="C147" s="59">
        <f t="shared" si="8"/>
        <v>2.5961328218014331E-2</v>
      </c>
      <c r="D147" s="38">
        <f t="shared" si="9"/>
        <v>269.13430942905006</v>
      </c>
    </row>
    <row r="148" spans="1:4" x14ac:dyDescent="0.35">
      <c r="A148" s="58">
        <v>40755</v>
      </c>
      <c r="B148">
        <v>5.7939999999999996</v>
      </c>
      <c r="C148" s="59">
        <f t="shared" si="8"/>
        <v>3.8472373750514073E-3</v>
      </c>
      <c r="D148" s="38">
        <f t="shared" si="9"/>
        <v>270.16973300319415</v>
      </c>
    </row>
    <row r="149" spans="1:4" x14ac:dyDescent="0.35">
      <c r="A149" s="58">
        <v>40786</v>
      </c>
      <c r="B149">
        <v>5.6139999999999999</v>
      </c>
      <c r="C149" s="59">
        <f t="shared" si="8"/>
        <v>1.8374906628492959E-2</v>
      </c>
      <c r="D149" s="38">
        <f t="shared" si="9"/>
        <v>275.13407662097273</v>
      </c>
    </row>
    <row r="150" spans="1:4" x14ac:dyDescent="0.35">
      <c r="A150" s="58">
        <v>40816</v>
      </c>
      <c r="B150">
        <v>5.9180000000000001</v>
      </c>
      <c r="C150" s="59">
        <f t="shared" si="8"/>
        <v>-1.7881714414250911E-2</v>
      </c>
      <c r="D150" s="38">
        <f t="shared" si="9"/>
        <v>270.21420763720789</v>
      </c>
    </row>
    <row r="151" spans="1:4" x14ac:dyDescent="0.35">
      <c r="A151" s="58">
        <v>40847</v>
      </c>
      <c r="B151">
        <v>5.734</v>
      </c>
      <c r="C151" s="59">
        <f t="shared" si="8"/>
        <v>1.8702679979228143E-2</v>
      </c>
      <c r="D151" s="38">
        <f t="shared" si="9"/>
        <v>275.26793748848735</v>
      </c>
    </row>
    <row r="152" spans="1:4" x14ac:dyDescent="0.35">
      <c r="A152" s="58">
        <v>40877</v>
      </c>
      <c r="B152">
        <v>5.9240000000000004</v>
      </c>
      <c r="C152" s="59">
        <f t="shared" si="8"/>
        <v>-9.317807220286186E-3</v>
      </c>
      <c r="D152" s="38">
        <f t="shared" si="9"/>
        <v>272.70304391304381</v>
      </c>
    </row>
    <row r="153" spans="1:4" x14ac:dyDescent="0.35">
      <c r="A153" s="58">
        <v>40908</v>
      </c>
      <c r="B153">
        <v>5.8920000000000003</v>
      </c>
      <c r="C153" s="59">
        <f t="shared" si="8"/>
        <v>7.3142500933426006E-3</v>
      </c>
      <c r="D153" s="38">
        <f t="shared" si="9"/>
        <v>274.69766217743961</v>
      </c>
    </row>
    <row r="154" spans="1:4" x14ac:dyDescent="0.35">
      <c r="A154" s="58">
        <v>40939</v>
      </c>
      <c r="B154">
        <v>5.5780000000000003</v>
      </c>
      <c r="C154" s="59">
        <f t="shared" si="8"/>
        <v>2.8580664958928668E-2</v>
      </c>
      <c r="D154" s="38">
        <f t="shared" si="9"/>
        <v>282.54870402513399</v>
      </c>
    </row>
    <row r="155" spans="1:4" x14ac:dyDescent="0.35">
      <c r="A155" s="58">
        <v>40968</v>
      </c>
      <c r="B155">
        <v>5.4610000000000003</v>
      </c>
      <c r="C155" s="59">
        <f t="shared" si="8"/>
        <v>1.3516279976889947E-2</v>
      </c>
      <c r="D155" s="38">
        <f t="shared" si="9"/>
        <v>286.36771141584512</v>
      </c>
    </row>
    <row r="156" spans="1:4" x14ac:dyDescent="0.35">
      <c r="A156" s="58">
        <v>40999</v>
      </c>
      <c r="B156">
        <v>5.5019999999999998</v>
      </c>
      <c r="C156" s="59">
        <f t="shared" si="8"/>
        <v>1.4491700385269E-3</v>
      </c>
      <c r="D156" s="38">
        <f t="shared" si="9"/>
        <v>286.78270692323048</v>
      </c>
    </row>
    <row r="157" spans="1:4" x14ac:dyDescent="0.35">
      <c r="A157" s="58">
        <v>41029</v>
      </c>
      <c r="B157">
        <v>5.4089999999999998</v>
      </c>
      <c r="C157" s="59">
        <f t="shared" si="8"/>
        <v>1.1650930061857183E-2</v>
      </c>
      <c r="D157" s="38">
        <f t="shared" si="9"/>
        <v>290.12399218454311</v>
      </c>
    </row>
    <row r="158" spans="1:4" x14ac:dyDescent="0.35">
      <c r="A158" s="58">
        <v>41060</v>
      </c>
      <c r="B158">
        <v>5.4489999999999998</v>
      </c>
      <c r="C158" s="59">
        <f t="shared" si="8"/>
        <v>1.474033414675782E-3</v>
      </c>
      <c r="D158" s="38">
        <f t="shared" si="9"/>
        <v>290.55164464342232</v>
      </c>
    </row>
    <row r="159" spans="1:4" x14ac:dyDescent="0.35">
      <c r="A159" s="58">
        <v>41090</v>
      </c>
      <c r="B159">
        <v>5.149</v>
      </c>
      <c r="C159" s="59">
        <f t="shared" si="8"/>
        <v>2.7612076167437556E-2</v>
      </c>
      <c r="D159" s="38">
        <f t="shared" si="9"/>
        <v>298.57437878589076</v>
      </c>
    </row>
    <row r="160" spans="1:4" x14ac:dyDescent="0.35">
      <c r="A160" s="58">
        <v>41121</v>
      </c>
      <c r="B160">
        <v>4.8659999999999997</v>
      </c>
      <c r="C160" s="59">
        <f t="shared" si="8"/>
        <v>2.6345389854102154E-2</v>
      </c>
      <c r="D160" s="38">
        <f t="shared" si="9"/>
        <v>306.44043719545141</v>
      </c>
    </row>
    <row r="161" spans="1:4" x14ac:dyDescent="0.35">
      <c r="A161" s="58">
        <v>41152</v>
      </c>
      <c r="B161">
        <v>4.8460000000000001</v>
      </c>
      <c r="C161" s="59">
        <f t="shared" si="8"/>
        <v>5.6150927648162784E-3</v>
      </c>
      <c r="D161" s="38">
        <f t="shared" si="9"/>
        <v>308.16112867719471</v>
      </c>
    </row>
    <row r="162" spans="1:4" x14ac:dyDescent="0.35">
      <c r="A162" s="58">
        <v>41182</v>
      </c>
      <c r="B162">
        <v>4.6909999999999998</v>
      </c>
      <c r="C162" s="59">
        <f t="shared" si="8"/>
        <v>1.6217684534438358E-2</v>
      </c>
      <c r="D162" s="38">
        <f t="shared" si="9"/>
        <v>313.15878864785793</v>
      </c>
    </row>
    <row r="163" spans="1:4" x14ac:dyDescent="0.35">
      <c r="A163" s="58">
        <v>41213</v>
      </c>
      <c r="B163">
        <v>4.5739999999999998</v>
      </c>
      <c r="C163" s="59">
        <f t="shared" si="8"/>
        <v>1.3153585540567595E-2</v>
      </c>
      <c r="D163" s="38">
        <f t="shared" si="9"/>
        <v>317.27794956211807</v>
      </c>
    </row>
    <row r="164" spans="1:4" x14ac:dyDescent="0.35">
      <c r="A164" s="58">
        <v>41243</v>
      </c>
      <c r="B164">
        <v>4.024</v>
      </c>
      <c r="C164" s="59">
        <f t="shared" si="8"/>
        <v>4.8420907296484413E-2</v>
      </c>
      <c r="D164" s="38">
        <f t="shared" si="9"/>
        <v>332.64083574508408</v>
      </c>
    </row>
    <row r="165" spans="1:4" x14ac:dyDescent="0.35">
      <c r="A165" s="58">
        <v>41274</v>
      </c>
      <c r="B165">
        <v>3.73</v>
      </c>
      <c r="C165" s="59">
        <f t="shared" si="8"/>
        <v>2.75380470736213E-2</v>
      </c>
      <c r="D165" s="38">
        <f t="shared" si="9"/>
        <v>341.8011147384409</v>
      </c>
    </row>
    <row r="166" spans="1:4" x14ac:dyDescent="0.35">
      <c r="A166" s="58">
        <v>41305</v>
      </c>
      <c r="B166">
        <v>3.9239999999999999</v>
      </c>
      <c r="C166" s="59">
        <f t="shared" si="8"/>
        <v>-1.2702149292759859E-2</v>
      </c>
      <c r="D166" s="38">
        <f t="shared" si="9"/>
        <v>337.45950595060151</v>
      </c>
    </row>
    <row r="167" spans="1:4" x14ac:dyDescent="0.35">
      <c r="A167" s="58">
        <v>41333</v>
      </c>
      <c r="B167">
        <v>3.9740000000000002</v>
      </c>
      <c r="C167" s="59">
        <f t="shared" si="8"/>
        <v>-7.9510925724745685E-4</v>
      </c>
      <c r="D167" s="38">
        <f t="shared" si="9"/>
        <v>337.19118877347404</v>
      </c>
    </row>
    <row r="168" spans="1:4" x14ac:dyDescent="0.35">
      <c r="A168" s="58">
        <v>41364</v>
      </c>
      <c r="B168">
        <v>3.9489999999999998</v>
      </c>
      <c r="C168" s="59">
        <f t="shared" si="8"/>
        <v>5.3466585373534532E-3</v>
      </c>
      <c r="D168" s="38">
        <f t="shared" si="9"/>
        <v>338.9940349216501</v>
      </c>
    </row>
    <row r="169" spans="1:4" x14ac:dyDescent="0.35">
      <c r="A169" s="58">
        <v>41394</v>
      </c>
      <c r="B169">
        <v>3.262</v>
      </c>
      <c r="C169" s="59">
        <f t="shared" si="8"/>
        <v>6.1099060555251584E-2</v>
      </c>
      <c r="D169" s="38">
        <f t="shared" si="9"/>
        <v>359.70625198919703</v>
      </c>
    </row>
    <row r="170" spans="1:4" x14ac:dyDescent="0.35">
      <c r="A170" s="58">
        <v>41425</v>
      </c>
      <c r="B170">
        <v>3.6160000000000001</v>
      </c>
      <c r="C170" s="59">
        <f t="shared" si="8"/>
        <v>-2.6562583870186219E-2</v>
      </c>
      <c r="D170" s="38">
        <f t="shared" si="9"/>
        <v>350.15152450210365</v>
      </c>
    </row>
    <row r="171" spans="1:4" x14ac:dyDescent="0.35">
      <c r="A171" s="58">
        <v>41455</v>
      </c>
      <c r="B171">
        <v>4.3460000000000001</v>
      </c>
      <c r="C171" s="59">
        <f t="shared" si="8"/>
        <v>-5.5292665474351722E-2</v>
      </c>
      <c r="D171" s="38">
        <f t="shared" si="9"/>
        <v>330.79071339247457</v>
      </c>
    </row>
    <row r="172" spans="1:4" x14ac:dyDescent="0.35">
      <c r="A172" s="58">
        <v>41486</v>
      </c>
      <c r="B172">
        <v>4.0999999999999996</v>
      </c>
      <c r="C172" s="59">
        <f t="shared" si="8"/>
        <v>2.350176090906134E-2</v>
      </c>
      <c r="D172" s="38">
        <f t="shared" si="9"/>
        <v>338.56487764956233</v>
      </c>
    </row>
    <row r="173" spans="1:4" x14ac:dyDescent="0.35">
      <c r="A173" s="58">
        <v>41517</v>
      </c>
      <c r="B173">
        <v>4.4580000000000002</v>
      </c>
      <c r="C173" s="59">
        <f t="shared" si="8"/>
        <v>-2.5025550729645366E-2</v>
      </c>
      <c r="D173" s="38">
        <f t="shared" si="9"/>
        <v>330.09210512866701</v>
      </c>
    </row>
    <row r="174" spans="1:4" x14ac:dyDescent="0.35">
      <c r="A174" s="58">
        <v>41547</v>
      </c>
      <c r="B174">
        <v>4.4989999999999997</v>
      </c>
      <c r="C174" s="59">
        <f t="shared" si="8"/>
        <v>4.639769756721074E-4</v>
      </c>
      <c r="D174" s="38">
        <f t="shared" si="9"/>
        <v>330.24526026529782</v>
      </c>
    </row>
    <row r="175" spans="1:4" x14ac:dyDescent="0.35">
      <c r="A175" s="58">
        <v>41578</v>
      </c>
      <c r="B175">
        <v>4.218</v>
      </c>
      <c r="C175" s="59">
        <f t="shared" si="8"/>
        <v>2.6330177327928722E-2</v>
      </c>
      <c r="D175" s="38">
        <f t="shared" si="9"/>
        <v>338.94067652979106</v>
      </c>
    </row>
    <row r="176" spans="1:4" x14ac:dyDescent="0.35">
      <c r="A176" s="58">
        <v>41608</v>
      </c>
      <c r="B176">
        <v>4.5149999999999997</v>
      </c>
      <c r="C176" s="59">
        <f t="shared" si="8"/>
        <v>-2.0017245959863473E-2</v>
      </c>
      <c r="D176" s="38">
        <f t="shared" si="9"/>
        <v>332.15601764189171</v>
      </c>
    </row>
    <row r="177" spans="1:4" x14ac:dyDescent="0.35">
      <c r="A177" s="58">
        <v>41639</v>
      </c>
      <c r="B177">
        <v>4.3559999999999999</v>
      </c>
      <c r="C177" s="59">
        <f t="shared" si="8"/>
        <v>1.6455989685176916E-2</v>
      </c>
      <c r="D177" s="38">
        <f t="shared" si="9"/>
        <v>337.62197364207606</v>
      </c>
    </row>
    <row r="178" spans="1:4" x14ac:dyDescent="0.35">
      <c r="A178" s="58">
        <v>41670</v>
      </c>
      <c r="B178">
        <v>4.7560000000000002</v>
      </c>
      <c r="C178" s="59">
        <f t="shared" si="8"/>
        <v>-2.7704370138188071E-2</v>
      </c>
      <c r="D178" s="38">
        <f t="shared" si="9"/>
        <v>328.26836951751039</v>
      </c>
    </row>
    <row r="179" spans="1:4" x14ac:dyDescent="0.35">
      <c r="A179" s="58">
        <v>41698</v>
      </c>
      <c r="B179">
        <v>4.3810000000000002</v>
      </c>
      <c r="C179" s="59">
        <f t="shared" si="8"/>
        <v>3.3865261684042705E-2</v>
      </c>
      <c r="D179" s="38">
        <f t="shared" si="9"/>
        <v>339.38526375381491</v>
      </c>
    </row>
    <row r="180" spans="1:4" x14ac:dyDescent="0.35">
      <c r="A180" s="58">
        <v>41729</v>
      </c>
      <c r="B180">
        <v>4.234</v>
      </c>
      <c r="C180" s="59">
        <f t="shared" si="8"/>
        <v>1.545466922975409E-2</v>
      </c>
      <c r="D180" s="38">
        <f t="shared" si="9"/>
        <v>344.63035074658296</v>
      </c>
    </row>
    <row r="181" spans="1:4" x14ac:dyDescent="0.35">
      <c r="A181" s="58">
        <v>41759</v>
      </c>
      <c r="B181">
        <v>4.0449999999999999</v>
      </c>
      <c r="C181" s="59">
        <f t="shared" si="8"/>
        <v>1.8842290957995479E-2</v>
      </c>
      <c r="D181" s="38">
        <f t="shared" si="9"/>
        <v>351.12397608830611</v>
      </c>
    </row>
    <row r="182" spans="1:4" x14ac:dyDescent="0.35">
      <c r="A182" s="58">
        <v>41790</v>
      </c>
      <c r="B182">
        <v>3.702</v>
      </c>
      <c r="C182" s="59">
        <f t="shared" si="8"/>
        <v>3.1624426241762663E-2</v>
      </c>
      <c r="D182" s="38">
        <f t="shared" si="9"/>
        <v>362.2280703718252</v>
      </c>
    </row>
    <row r="183" spans="1:4" x14ac:dyDescent="0.35">
      <c r="A183" s="58">
        <v>41820</v>
      </c>
      <c r="B183">
        <v>3.4620000000000002</v>
      </c>
      <c r="C183" s="59">
        <f t="shared" si="8"/>
        <v>2.3084881522784869E-2</v>
      </c>
      <c r="D183" s="38">
        <f t="shared" si="9"/>
        <v>370.59006246058578</v>
      </c>
    </row>
    <row r="184" spans="1:4" x14ac:dyDescent="0.35">
      <c r="A184" s="58">
        <v>41851</v>
      </c>
      <c r="B184">
        <v>3.4380000000000002</v>
      </c>
      <c r="C184" s="59">
        <f t="shared" si="8"/>
        <v>4.8873154163195671E-3</v>
      </c>
      <c r="D184" s="38">
        <f t="shared" si="9"/>
        <v>372.40125298598423</v>
      </c>
    </row>
    <row r="185" spans="1:4" x14ac:dyDescent="0.35">
      <c r="A185" s="58">
        <v>41882</v>
      </c>
      <c r="B185">
        <v>3.1339999999999999</v>
      </c>
      <c r="C185" s="59">
        <f t="shared" si="8"/>
        <v>2.8605356834077271E-2</v>
      </c>
      <c r="D185" s="38">
        <f t="shared" si="9"/>
        <v>383.05392371310575</v>
      </c>
    </row>
    <row r="186" spans="1:4" x14ac:dyDescent="0.35">
      <c r="A186" s="58">
        <v>41912</v>
      </c>
      <c r="B186">
        <v>3.07</v>
      </c>
      <c r="C186" s="59">
        <f t="shared" si="8"/>
        <v>8.0476451662698668E-3</v>
      </c>
      <c r="D186" s="38">
        <f t="shared" si="9"/>
        <v>386.13660577069624</v>
      </c>
    </row>
    <row r="187" spans="1:4" x14ac:dyDescent="0.35">
      <c r="A187" s="58">
        <v>41943</v>
      </c>
      <c r="B187">
        <v>2.5619999999999998</v>
      </c>
      <c r="C187" s="59">
        <f t="shared" si="8"/>
        <v>4.6796387494147836E-2</v>
      </c>
      <c r="D187" s="38">
        <f t="shared" si="9"/>
        <v>404.20640400001679</v>
      </c>
    </row>
    <row r="188" spans="1:4" x14ac:dyDescent="0.35">
      <c r="A188" s="58">
        <v>41973</v>
      </c>
      <c r="B188">
        <v>2.3969999999999998</v>
      </c>
      <c r="C188" s="59">
        <f t="shared" si="8"/>
        <v>1.6621395219712509E-2</v>
      </c>
      <c r="D188" s="38">
        <f t="shared" si="9"/>
        <v>410.92487839123987</v>
      </c>
    </row>
    <row r="189" spans="1:4" x14ac:dyDescent="0.35">
      <c r="A189" s="58">
        <v>42004</v>
      </c>
      <c r="B189">
        <v>2.5310000000000001</v>
      </c>
      <c r="C189" s="59">
        <f t="shared" si="8"/>
        <v>-9.6894725102451978E-3</v>
      </c>
      <c r="D189" s="38">
        <f t="shared" si="9"/>
        <v>406.94323307829211</v>
      </c>
    </row>
    <row r="190" spans="1:4" x14ac:dyDescent="0.35">
      <c r="A190" s="58">
        <v>42035</v>
      </c>
      <c r="B190">
        <v>1.99</v>
      </c>
      <c r="C190" s="59">
        <f t="shared" si="8"/>
        <v>5.0578650543005539E-2</v>
      </c>
      <c r="D190" s="38">
        <f t="shared" si="9"/>
        <v>427.52587265499989</v>
      </c>
    </row>
    <row r="191" spans="1:4" x14ac:dyDescent="0.35">
      <c r="A191" s="58">
        <v>42063</v>
      </c>
      <c r="B191">
        <v>2.1760000000000002</v>
      </c>
      <c r="C191" s="59">
        <f t="shared" si="8"/>
        <v>-1.4851988341844076E-2</v>
      </c>
      <c r="D191" s="38">
        <f t="shared" si="9"/>
        <v>421.17626337849111</v>
      </c>
    </row>
    <row r="192" spans="1:4" x14ac:dyDescent="0.35">
      <c r="A192" s="58">
        <v>42094</v>
      </c>
      <c r="B192">
        <v>2.331</v>
      </c>
      <c r="C192" s="59">
        <f t="shared" si="8"/>
        <v>-1.1839700291012556E-2</v>
      </c>
      <c r="D192" s="38">
        <f t="shared" si="9"/>
        <v>416.1896626504012</v>
      </c>
    </row>
    <row r="193" spans="1:4" x14ac:dyDescent="0.35">
      <c r="A193" s="58">
        <v>42124</v>
      </c>
      <c r="B193">
        <v>2.617</v>
      </c>
      <c r="C193" s="59">
        <f t="shared" si="8"/>
        <v>-2.2895676301379189E-2</v>
      </c>
      <c r="D193" s="38">
        <f t="shared" si="9"/>
        <v>406.66071885437742</v>
      </c>
    </row>
    <row r="194" spans="1:4" x14ac:dyDescent="0.35">
      <c r="A194" s="58">
        <v>42155</v>
      </c>
      <c r="B194">
        <v>2.952</v>
      </c>
      <c r="C194" s="59">
        <f t="shared" si="8"/>
        <v>-2.6437802245788587E-2</v>
      </c>
      <c r="D194" s="38">
        <f t="shared" si="9"/>
        <v>395.90950318817517</v>
      </c>
    </row>
    <row r="195" spans="1:4" x14ac:dyDescent="0.35">
      <c r="A195" s="58">
        <v>42185</v>
      </c>
      <c r="B195">
        <v>3.3370000000000002</v>
      </c>
      <c r="C195" s="59">
        <f t="shared" si="8"/>
        <v>-2.981827236662617E-2</v>
      </c>
      <c r="D195" s="38">
        <f t="shared" si="9"/>
        <v>384.10416578957449</v>
      </c>
    </row>
    <row r="196" spans="1:4" x14ac:dyDescent="0.35">
      <c r="A196" s="58">
        <v>42216</v>
      </c>
      <c r="B196">
        <v>2.956</v>
      </c>
      <c r="C196" s="59">
        <f t="shared" ref="C196:C259" si="10">B195/1200+((B195/B196)*(1-(1+B196/200)^(-2*(10-(1/12))))+(1+B196/200)^(-2*(10-(1/12)))-1)</f>
        <v>3.5322817516802434E-2</v>
      </c>
      <c r="D196" s="38">
        <f t="shared" si="9"/>
        <v>397.67180714520322</v>
      </c>
    </row>
    <row r="197" spans="1:4" x14ac:dyDescent="0.35">
      <c r="A197" s="58">
        <v>42247</v>
      </c>
      <c r="B197">
        <v>2.9609999999999999</v>
      </c>
      <c r="C197" s="59">
        <f t="shared" si="10"/>
        <v>2.0363777089028195E-3</v>
      </c>
      <c r="D197" s="38">
        <f t="shared" si="9"/>
        <v>398.48161714873277</v>
      </c>
    </row>
    <row r="198" spans="1:4" x14ac:dyDescent="0.35">
      <c r="A198" s="58">
        <v>42277</v>
      </c>
      <c r="B198">
        <v>2.8519999999999999</v>
      </c>
      <c r="C198" s="59">
        <f t="shared" si="10"/>
        <v>1.1824993494997372E-2</v>
      </c>
      <c r="D198" s="38">
        <f t="shared" si="9"/>
        <v>403.19365967939257</v>
      </c>
    </row>
    <row r="199" spans="1:4" x14ac:dyDescent="0.35">
      <c r="A199" s="58">
        <v>42308</v>
      </c>
      <c r="B199">
        <v>2.68</v>
      </c>
      <c r="C199" s="59">
        <f t="shared" si="10"/>
        <v>1.726800478223886E-2</v>
      </c>
      <c r="D199" s="38">
        <f t="shared" si="9"/>
        <v>410.15600972290474</v>
      </c>
    </row>
    <row r="200" spans="1:4" x14ac:dyDescent="0.35">
      <c r="A200" s="58">
        <v>42338</v>
      </c>
      <c r="B200">
        <v>2.6789999999999998</v>
      </c>
      <c r="C200" s="59">
        <f t="shared" si="10"/>
        <v>2.3199151445920901E-3</v>
      </c>
      <c r="D200" s="38">
        <f t="shared" ref="D200:D263" si="11">D199*(1+C200)</f>
        <v>411.10753686150633</v>
      </c>
    </row>
    <row r="201" spans="1:4" x14ac:dyDescent="0.35">
      <c r="A201" s="58">
        <v>42369</v>
      </c>
      <c r="B201">
        <v>2.9390000000000001</v>
      </c>
      <c r="C201" s="59">
        <f t="shared" si="10"/>
        <v>-1.9993124428319659E-2</v>
      </c>
      <c r="D201" s="38">
        <f t="shared" si="11"/>
        <v>402.88821272361423</v>
      </c>
    </row>
    <row r="202" spans="1:4" x14ac:dyDescent="0.35">
      <c r="A202" s="58">
        <v>42400</v>
      </c>
      <c r="B202">
        <v>3.153</v>
      </c>
      <c r="C202" s="59">
        <f t="shared" si="10"/>
        <v>-1.5653906727912396E-2</v>
      </c>
      <c r="D202" s="38">
        <f t="shared" si="11"/>
        <v>396.5814382198634</v>
      </c>
    </row>
    <row r="203" spans="1:4" x14ac:dyDescent="0.35">
      <c r="A203" s="58">
        <v>42429</v>
      </c>
      <c r="B203">
        <v>2.9460000000000002</v>
      </c>
      <c r="C203" s="59">
        <f t="shared" si="10"/>
        <v>2.0316450703056873E-2</v>
      </c>
      <c r="D203" s="38">
        <f t="shared" si="11"/>
        <v>404.63856545920464</v>
      </c>
    </row>
    <row r="204" spans="1:4" x14ac:dyDescent="0.35">
      <c r="A204" s="58">
        <v>42460</v>
      </c>
      <c r="B204">
        <v>2.8279999999999998</v>
      </c>
      <c r="C204" s="59">
        <f t="shared" si="10"/>
        <v>1.2597071109489948E-2</v>
      </c>
      <c r="D204" s="38">
        <f t="shared" si="11"/>
        <v>409.73582624193631</v>
      </c>
    </row>
    <row r="205" spans="1:4" x14ac:dyDescent="0.35">
      <c r="A205" s="58">
        <v>42490</v>
      </c>
      <c r="B205">
        <v>3.07</v>
      </c>
      <c r="C205" s="59">
        <f t="shared" si="10"/>
        <v>-1.8198127034957719E-2</v>
      </c>
      <c r="D205" s="38">
        <f t="shared" si="11"/>
        <v>402.27940162521219</v>
      </c>
    </row>
    <row r="206" spans="1:4" x14ac:dyDescent="0.35">
      <c r="A206" s="58">
        <v>42521</v>
      </c>
      <c r="B206">
        <v>3.113</v>
      </c>
      <c r="C206" s="59">
        <f t="shared" si="10"/>
        <v>-1.0863048913171097E-3</v>
      </c>
      <c r="D206" s="38">
        <f t="shared" si="11"/>
        <v>401.84240354355057</v>
      </c>
    </row>
    <row r="207" spans="1:4" x14ac:dyDescent="0.35">
      <c r="A207" s="58">
        <v>42551</v>
      </c>
      <c r="B207">
        <v>2.9409999999999998</v>
      </c>
      <c r="C207" s="59">
        <f t="shared" si="10"/>
        <v>1.7295831784794873E-2</v>
      </c>
      <c r="D207" s="38">
        <f t="shared" si="11"/>
        <v>408.7926021592375</v>
      </c>
    </row>
    <row r="208" spans="1:4" x14ac:dyDescent="0.35">
      <c r="A208" s="58">
        <v>42582</v>
      </c>
      <c r="B208">
        <v>2.9220000000000002</v>
      </c>
      <c r="C208" s="59">
        <f t="shared" si="10"/>
        <v>4.0763668296881911E-3</v>
      </c>
      <c r="D208" s="38">
        <f t="shared" si="11"/>
        <v>410.45899076290135</v>
      </c>
    </row>
    <row r="209" spans="1:4" x14ac:dyDescent="0.35">
      <c r="A209" s="58">
        <v>42613</v>
      </c>
      <c r="B209">
        <v>2.7839999999999998</v>
      </c>
      <c r="C209" s="59">
        <f t="shared" si="10"/>
        <v>1.4321728682614755E-2</v>
      </c>
      <c r="D209" s="38">
        <f t="shared" si="11"/>
        <v>416.33747306394747</v>
      </c>
    </row>
    <row r="210" spans="1:4" x14ac:dyDescent="0.35">
      <c r="A210" s="58">
        <v>42643</v>
      </c>
      <c r="B210">
        <v>2.919</v>
      </c>
      <c r="C210" s="59">
        <f t="shared" si="10"/>
        <v>-9.231541251817011E-3</v>
      </c>
      <c r="D210" s="38">
        <f t="shared" si="11"/>
        <v>412.4940365066804</v>
      </c>
    </row>
    <row r="211" spans="1:4" x14ac:dyDescent="0.35">
      <c r="A211" s="58">
        <v>42674</v>
      </c>
      <c r="B211">
        <v>3.1150000000000002</v>
      </c>
      <c r="C211" s="59">
        <f t="shared" si="10"/>
        <v>-1.4178648201237324E-2</v>
      </c>
      <c r="D211" s="38">
        <f t="shared" si="11"/>
        <v>406.64542867794381</v>
      </c>
    </row>
    <row r="212" spans="1:4" x14ac:dyDescent="0.35">
      <c r="A212" s="58">
        <v>42704</v>
      </c>
      <c r="B212">
        <v>3.6459999999999999</v>
      </c>
      <c r="C212" s="59">
        <f t="shared" si="10"/>
        <v>-4.1261983625468644E-2</v>
      </c>
      <c r="D212" s="38">
        <f t="shared" si="11"/>
        <v>389.86643165846283</v>
      </c>
    </row>
    <row r="213" spans="1:4" x14ac:dyDescent="0.35">
      <c r="A213" s="58">
        <v>42735</v>
      </c>
      <c r="B213">
        <v>3.6309999999999998</v>
      </c>
      <c r="C213" s="59">
        <f t="shared" si="10"/>
        <v>4.278151972810864E-3</v>
      </c>
      <c r="D213" s="38">
        <f t="shared" si="11"/>
        <v>391.53433950219517</v>
      </c>
    </row>
    <row r="214" spans="1:4" x14ac:dyDescent="0.35">
      <c r="A214" s="58">
        <v>42766</v>
      </c>
      <c r="B214">
        <v>3.8719999999999999</v>
      </c>
      <c r="C214" s="59">
        <f t="shared" si="10"/>
        <v>-1.6664108631058445E-2</v>
      </c>
      <c r="D214" s="38">
        <f t="shared" si="11"/>
        <v>385.00976873594084</v>
      </c>
    </row>
    <row r="215" spans="1:4" x14ac:dyDescent="0.35">
      <c r="A215" s="58">
        <v>42794</v>
      </c>
      <c r="B215">
        <v>3.8210000000000002</v>
      </c>
      <c r="C215" s="59">
        <f t="shared" si="10"/>
        <v>7.4036416982312227E-3</v>
      </c>
      <c r="D215" s="38">
        <f t="shared" si="11"/>
        <v>387.86024311398063</v>
      </c>
    </row>
    <row r="216" spans="1:4" x14ac:dyDescent="0.35">
      <c r="A216" s="58">
        <v>42825</v>
      </c>
      <c r="B216">
        <v>3.5070000000000001</v>
      </c>
      <c r="C216" s="59">
        <f t="shared" si="10"/>
        <v>2.9293724461470064E-2</v>
      </c>
      <c r="D216" s="38">
        <f t="shared" si="11"/>
        <v>399.22211420532039</v>
      </c>
    </row>
    <row r="217" spans="1:4" x14ac:dyDescent="0.35">
      <c r="A217" s="58">
        <v>42855</v>
      </c>
      <c r="B217">
        <v>3.4420000000000002</v>
      </c>
      <c r="C217" s="59">
        <f t="shared" si="10"/>
        <v>8.3443863536341641E-3</v>
      </c>
      <c r="D217" s="38">
        <f t="shared" si="11"/>
        <v>402.55337776716425</v>
      </c>
    </row>
    <row r="218" spans="1:4" x14ac:dyDescent="0.35">
      <c r="A218" s="58">
        <v>42886</v>
      </c>
      <c r="B218">
        <v>3.246</v>
      </c>
      <c r="C218" s="59">
        <f t="shared" si="10"/>
        <v>1.9373772867157774E-2</v>
      </c>
      <c r="D218" s="38">
        <f t="shared" si="11"/>
        <v>410.35235547493244</v>
      </c>
    </row>
    <row r="219" spans="1:4" x14ac:dyDescent="0.35">
      <c r="A219" s="58">
        <v>42916</v>
      </c>
      <c r="B219">
        <v>3.3069999999999999</v>
      </c>
      <c r="C219" s="59">
        <f t="shared" si="10"/>
        <v>-2.4166798923041652E-3</v>
      </c>
      <c r="D219" s="38">
        <f t="shared" si="11"/>
        <v>409.36066518869649</v>
      </c>
    </row>
    <row r="220" spans="1:4" x14ac:dyDescent="0.35">
      <c r="A220" s="58">
        <v>42947</v>
      </c>
      <c r="B220">
        <v>3.3860000000000001</v>
      </c>
      <c r="C220" s="59">
        <f t="shared" si="10"/>
        <v>-3.8517634598358016E-3</v>
      </c>
      <c r="D220" s="38">
        <f t="shared" si="11"/>
        <v>407.78390473662859</v>
      </c>
    </row>
    <row r="221" spans="1:4" x14ac:dyDescent="0.35">
      <c r="A221" s="58">
        <v>42978</v>
      </c>
      <c r="B221">
        <v>3.2959999999999998</v>
      </c>
      <c r="C221" s="59">
        <f t="shared" si="10"/>
        <v>1.0382285127235436E-2</v>
      </c>
      <c r="D221" s="38">
        <f t="shared" si="11"/>
        <v>412.0176335059017</v>
      </c>
    </row>
    <row r="222" spans="1:4" x14ac:dyDescent="0.35">
      <c r="A222" s="58">
        <v>43008</v>
      </c>
      <c r="B222">
        <v>3.3809999999999998</v>
      </c>
      <c r="C222" s="59">
        <f t="shared" si="10"/>
        <v>-4.3644980533759179E-3</v>
      </c>
      <c r="D222" s="38">
        <f t="shared" si="11"/>
        <v>410.21938334650866</v>
      </c>
    </row>
    <row r="223" spans="1:4" x14ac:dyDescent="0.35">
      <c r="A223" s="58">
        <v>43039</v>
      </c>
      <c r="B223">
        <v>3.4430000000000001</v>
      </c>
      <c r="C223" s="59">
        <f t="shared" si="10"/>
        <v>-2.3538948101573818E-3</v>
      </c>
      <c r="D223" s="38">
        <f t="shared" si="11"/>
        <v>409.25377006902335</v>
      </c>
    </row>
    <row r="224" spans="1:4" x14ac:dyDescent="0.35">
      <c r="A224" s="58">
        <v>43069</v>
      </c>
      <c r="B224">
        <v>3.343</v>
      </c>
      <c r="C224" s="59">
        <f t="shared" si="10"/>
        <v>1.125069064267966E-2</v>
      </c>
      <c r="D224" s="38">
        <f t="shared" si="11"/>
        <v>413.85815763042029</v>
      </c>
    </row>
    <row r="225" spans="1:4" x14ac:dyDescent="0.35">
      <c r="A225" s="58">
        <v>43100</v>
      </c>
      <c r="B225">
        <v>3.302</v>
      </c>
      <c r="C225" s="59">
        <f t="shared" si="10"/>
        <v>6.2291106324686273E-3</v>
      </c>
      <c r="D225" s="38">
        <f t="shared" si="11"/>
        <v>416.43612588044982</v>
      </c>
    </row>
    <row r="226" spans="1:4" x14ac:dyDescent="0.35">
      <c r="A226" s="58">
        <v>43131</v>
      </c>
      <c r="B226">
        <v>3.464</v>
      </c>
      <c r="C226" s="59">
        <f t="shared" si="10"/>
        <v>-1.0746945458856058E-2</v>
      </c>
      <c r="D226" s="38">
        <f t="shared" si="11"/>
        <v>411.96070954851535</v>
      </c>
    </row>
    <row r="227" spans="1:4" x14ac:dyDescent="0.35">
      <c r="A227" s="58">
        <v>43159</v>
      </c>
      <c r="B227">
        <v>3.3759999999999999</v>
      </c>
      <c r="C227" s="59">
        <f t="shared" si="10"/>
        <v>1.0250600312461351E-2</v>
      </c>
      <c r="D227" s="38">
        <f t="shared" si="11"/>
        <v>416.18355412653517</v>
      </c>
    </row>
    <row r="228" spans="1:4" x14ac:dyDescent="0.35">
      <c r="A228" s="58">
        <v>43190</v>
      </c>
      <c r="B228">
        <v>3.1739999999999999</v>
      </c>
      <c r="C228" s="59">
        <f t="shared" si="10"/>
        <v>1.9883796032373668E-2</v>
      </c>
      <c r="D228" s="38">
        <f t="shared" si="11"/>
        <v>424.45886302881553</v>
      </c>
    </row>
    <row r="229" spans="1:4" x14ac:dyDescent="0.35">
      <c r="A229" s="58">
        <v>43220</v>
      </c>
      <c r="B229">
        <v>3.0870000000000002</v>
      </c>
      <c r="C229" s="59">
        <f t="shared" si="10"/>
        <v>1.0028400668517836E-2</v>
      </c>
      <c r="D229" s="38">
        <f t="shared" si="11"/>
        <v>428.71550657457203</v>
      </c>
    </row>
    <row r="230" spans="1:4" x14ac:dyDescent="0.35">
      <c r="A230" s="58">
        <v>43251</v>
      </c>
      <c r="B230">
        <v>3.27</v>
      </c>
      <c r="C230" s="59">
        <f t="shared" si="10"/>
        <v>-1.2820206642314291E-2</v>
      </c>
      <c r="D230" s="38">
        <f t="shared" si="11"/>
        <v>423.21928518952154</v>
      </c>
    </row>
    <row r="231" spans="1:4" x14ac:dyDescent="0.35">
      <c r="A231" s="58">
        <v>43281</v>
      </c>
      <c r="B231">
        <v>3.2290000000000001</v>
      </c>
      <c r="C231" s="59">
        <f t="shared" si="10"/>
        <v>6.1805266324569622E-3</v>
      </c>
      <c r="D231" s="38">
        <f t="shared" si="11"/>
        <v>425.8350032530048</v>
      </c>
    </row>
    <row r="232" spans="1:4" x14ac:dyDescent="0.35">
      <c r="A232" s="58">
        <v>43312</v>
      </c>
      <c r="B232">
        <v>3.18</v>
      </c>
      <c r="C232" s="59">
        <f t="shared" si="10"/>
        <v>6.8304774510221898E-3</v>
      </c>
      <c r="D232" s="38">
        <f t="shared" si="11"/>
        <v>428.7436596405804</v>
      </c>
    </row>
    <row r="233" spans="1:4" x14ac:dyDescent="0.35">
      <c r="A233" s="58">
        <v>43343</v>
      </c>
      <c r="B233">
        <v>3.2069999999999999</v>
      </c>
      <c r="C233" s="59">
        <f t="shared" si="10"/>
        <v>3.7197018305497364E-4</v>
      </c>
      <c r="D233" s="38">
        <f t="shared" si="11"/>
        <v>428.90313949814055</v>
      </c>
    </row>
    <row r="234" spans="1:4" x14ac:dyDescent="0.35">
      <c r="A234" s="58">
        <v>43373</v>
      </c>
      <c r="B234">
        <v>3.2650000000000001</v>
      </c>
      <c r="C234" s="59">
        <f t="shared" si="10"/>
        <v>-2.2072494654690965E-3</v>
      </c>
      <c r="D234" s="38">
        <f t="shared" si="11"/>
        <v>427.95644327274522</v>
      </c>
    </row>
    <row r="235" spans="1:4" x14ac:dyDescent="0.35">
      <c r="A235" s="58">
        <v>43404</v>
      </c>
      <c r="B235">
        <v>3.2250000000000001</v>
      </c>
      <c r="C235" s="59">
        <f t="shared" si="10"/>
        <v>6.0927354145308647E-3</v>
      </c>
      <c r="D235" s="38">
        <f t="shared" si="11"/>
        <v>430.56386865054969</v>
      </c>
    </row>
    <row r="236" spans="1:4" x14ac:dyDescent="0.35">
      <c r="A236" s="58">
        <v>43434</v>
      </c>
      <c r="B236">
        <v>3.0539999999999998</v>
      </c>
      <c r="C236" s="59">
        <f t="shared" si="10"/>
        <v>1.7223112847105027E-2</v>
      </c>
      <c r="D236" s="38">
        <f t="shared" si="11"/>
        <v>437.97951874820421</v>
      </c>
    </row>
    <row r="237" spans="1:4" x14ac:dyDescent="0.35">
      <c r="A237" s="58">
        <v>43465</v>
      </c>
      <c r="B237">
        <v>2.839</v>
      </c>
      <c r="C237" s="59">
        <f t="shared" si="10"/>
        <v>2.1014221285291047E-2</v>
      </c>
      <c r="D237" s="38">
        <f t="shared" si="11"/>
        <v>447.18331727360425</v>
      </c>
    </row>
    <row r="238" spans="1:4" x14ac:dyDescent="0.35">
      <c r="A238" s="58">
        <v>43496</v>
      </c>
      <c r="B238">
        <v>2.734</v>
      </c>
      <c r="C238" s="59">
        <f t="shared" si="10"/>
        <v>1.1432345144586954E-2</v>
      </c>
      <c r="D238" s="38">
        <f t="shared" si="11"/>
        <v>452.29567129957746</v>
      </c>
    </row>
    <row r="239" spans="1:4" x14ac:dyDescent="0.35">
      <c r="A239" s="58">
        <v>43524</v>
      </c>
      <c r="B239">
        <v>2.952</v>
      </c>
      <c r="C239" s="59">
        <f t="shared" si="10"/>
        <v>-1.6345136983826607E-2</v>
      </c>
      <c r="D239" s="38">
        <f t="shared" si="11"/>
        <v>444.90283659499408</v>
      </c>
    </row>
    <row r="240" spans="1:4" x14ac:dyDescent="0.35">
      <c r="A240" s="58">
        <v>43555</v>
      </c>
      <c r="B240">
        <v>2.843</v>
      </c>
      <c r="C240" s="59">
        <f t="shared" si="10"/>
        <v>1.1821627501053516E-2</v>
      </c>
      <c r="D240" s="38">
        <f t="shared" si="11"/>
        <v>450.16231220338216</v>
      </c>
    </row>
    <row r="241" spans="1:4" x14ac:dyDescent="0.35">
      <c r="A241" s="58">
        <v>43585</v>
      </c>
      <c r="B241">
        <v>3.0169999999999999</v>
      </c>
      <c r="C241" s="59">
        <f t="shared" si="10"/>
        <v>-1.2448232210441867E-2</v>
      </c>
      <c r="D241" s="38">
        <f t="shared" si="11"/>
        <v>444.55858720868503</v>
      </c>
    </row>
    <row r="242" spans="1:4" x14ac:dyDescent="0.35">
      <c r="A242" s="58">
        <v>43616</v>
      </c>
      <c r="B242">
        <v>2.6659999999999999</v>
      </c>
      <c r="C242" s="59">
        <f t="shared" si="10"/>
        <v>3.2923848970108097E-2</v>
      </c>
      <c r="D242" s="38">
        <f t="shared" si="11"/>
        <v>459.19516699230837</v>
      </c>
    </row>
    <row r="243" spans="1:4" x14ac:dyDescent="0.35">
      <c r="A243" s="58">
        <v>43646</v>
      </c>
      <c r="B243">
        <v>2.423</v>
      </c>
      <c r="C243" s="59">
        <f t="shared" si="10"/>
        <v>2.3528719443970936E-2</v>
      </c>
      <c r="D243" s="38">
        <f t="shared" si="11"/>
        <v>469.99944124649772</v>
      </c>
    </row>
    <row r="244" spans="1:4" x14ac:dyDescent="0.35">
      <c r="A244" s="58">
        <v>43677</v>
      </c>
      <c r="B244">
        <v>2.198</v>
      </c>
      <c r="C244" s="59">
        <f t="shared" si="10"/>
        <v>2.1969476892347278E-2</v>
      </c>
      <c r="D244" s="38">
        <f t="shared" si="11"/>
        <v>480.32508311037878</v>
      </c>
    </row>
    <row r="245" spans="1:4" x14ac:dyDescent="0.35">
      <c r="A245" s="58">
        <v>43708</v>
      </c>
      <c r="B245">
        <v>1.843</v>
      </c>
      <c r="C245" s="59">
        <f t="shared" si="10"/>
        <v>3.3871810588353084E-2</v>
      </c>
      <c r="D245" s="38">
        <f t="shared" si="11"/>
        <v>496.59456334632847</v>
      </c>
    </row>
    <row r="246" spans="1:4" x14ac:dyDescent="0.35">
      <c r="A246" s="58">
        <v>43738</v>
      </c>
      <c r="B246">
        <v>2.004</v>
      </c>
      <c r="C246" s="59">
        <f t="shared" si="10"/>
        <v>-1.2878456014113929E-2</v>
      </c>
      <c r="D246" s="38">
        <f t="shared" si="11"/>
        <v>490.19919210542463</v>
      </c>
    </row>
    <row r="247" spans="1:4" x14ac:dyDescent="0.35">
      <c r="A247" s="58">
        <v>43769</v>
      </c>
      <c r="B247">
        <v>1.956</v>
      </c>
      <c r="C247" s="59">
        <f t="shared" si="10"/>
        <v>5.9777497590848775E-3</v>
      </c>
      <c r="D247" s="38">
        <f t="shared" si="11"/>
        <v>493.12948020793647</v>
      </c>
    </row>
    <row r="248" spans="1:4" x14ac:dyDescent="0.35">
      <c r="A248" s="58">
        <v>43799</v>
      </c>
      <c r="B248">
        <v>2.0009999999999999</v>
      </c>
      <c r="C248" s="59">
        <f t="shared" si="10"/>
        <v>-2.3994424703694043E-3</v>
      </c>
      <c r="D248" s="38">
        <f t="shared" si="11"/>
        <v>491.94624438973437</v>
      </c>
    </row>
    <row r="249" spans="1:4" x14ac:dyDescent="0.35">
      <c r="A249" s="58">
        <v>43830</v>
      </c>
      <c r="B249">
        <v>2.1070000000000002</v>
      </c>
      <c r="C249" s="59">
        <f t="shared" si="10"/>
        <v>-7.7740018172223644E-3</v>
      </c>
      <c r="D249" s="38">
        <f t="shared" si="11"/>
        <v>488.12185339187289</v>
      </c>
    </row>
    <row r="250" spans="1:4" x14ac:dyDescent="0.35">
      <c r="A250" s="58">
        <v>43861</v>
      </c>
      <c r="B250">
        <v>2.1320000000000001</v>
      </c>
      <c r="C250" s="59">
        <f t="shared" si="10"/>
        <v>-4.6816352113749986E-4</v>
      </c>
      <c r="D250" s="38">
        <f t="shared" si="11"/>
        <v>487.89333254624478</v>
      </c>
    </row>
    <row r="251" spans="1:4" x14ac:dyDescent="0.35">
      <c r="A251" s="58">
        <v>43890</v>
      </c>
      <c r="B251">
        <v>1.784</v>
      </c>
      <c r="C251" s="59">
        <f t="shared" si="10"/>
        <v>3.3278110150763672E-2</v>
      </c>
      <c r="D251" s="38">
        <f t="shared" si="11"/>
        <v>504.12950060854195</v>
      </c>
    </row>
    <row r="252" spans="1:4" x14ac:dyDescent="0.35">
      <c r="A252" s="58">
        <v>43921</v>
      </c>
      <c r="B252">
        <v>1.6579999999999999</v>
      </c>
      <c r="C252" s="59">
        <f t="shared" si="10"/>
        <v>1.296480720835461E-2</v>
      </c>
      <c r="D252" s="38">
        <f t="shared" si="11"/>
        <v>510.66544239197577</v>
      </c>
    </row>
    <row r="253" spans="1:4" x14ac:dyDescent="0.35">
      <c r="A253" s="58">
        <v>43951</v>
      </c>
      <c r="B253">
        <v>1.4610000000000001</v>
      </c>
      <c r="C253" s="59">
        <f t="shared" si="10"/>
        <v>1.9506792443285511E-2</v>
      </c>
      <c r="D253" s="38">
        <f t="shared" si="11"/>
        <v>520.62688718467462</v>
      </c>
    </row>
    <row r="254" spans="1:4" x14ac:dyDescent="0.35">
      <c r="A254" s="58">
        <v>43982</v>
      </c>
      <c r="B254">
        <v>1.163</v>
      </c>
      <c r="C254" s="59">
        <f t="shared" si="10"/>
        <v>2.9052444081238433E-2</v>
      </c>
      <c r="D254" s="38">
        <f t="shared" si="11"/>
        <v>535.75237071179663</v>
      </c>
    </row>
    <row r="255" spans="1:4" x14ac:dyDescent="0.35">
      <c r="A255" s="58">
        <v>44012</v>
      </c>
      <c r="B255">
        <v>1.363</v>
      </c>
      <c r="C255" s="59">
        <f t="shared" si="10"/>
        <v>-1.7523407872162798E-2</v>
      </c>
      <c r="D255" s="38">
        <f t="shared" si="11"/>
        <v>526.36416340133565</v>
      </c>
    </row>
    <row r="256" spans="1:4" x14ac:dyDescent="0.35">
      <c r="A256" s="58">
        <v>44043</v>
      </c>
      <c r="B256">
        <v>1.264</v>
      </c>
      <c r="C256" s="59">
        <f t="shared" si="10"/>
        <v>1.0335701376715797E-2</v>
      </c>
      <c r="D256" s="38">
        <f t="shared" si="11"/>
        <v>531.80450620965667</v>
      </c>
    </row>
    <row r="257" spans="1:4" x14ac:dyDescent="0.35">
      <c r="A257" s="58">
        <v>44074</v>
      </c>
      <c r="B257">
        <v>1.39</v>
      </c>
      <c r="C257" s="59">
        <f t="shared" si="10"/>
        <v>-1.0581078424115393E-2</v>
      </c>
      <c r="D257" s="38">
        <f t="shared" si="11"/>
        <v>526.1774410231543</v>
      </c>
    </row>
    <row r="258" spans="1:4" x14ac:dyDescent="0.35">
      <c r="A258" s="58">
        <v>44104</v>
      </c>
      <c r="B258">
        <v>1.3029999999999999</v>
      </c>
      <c r="C258" s="59">
        <f t="shared" si="10"/>
        <v>9.2270918181189439E-3</v>
      </c>
      <c r="D258" s="38">
        <f t="shared" si="11"/>
        <v>531.0325285840978</v>
      </c>
    </row>
    <row r="259" spans="1:4" x14ac:dyDescent="0.35">
      <c r="A259" s="58">
        <v>44135</v>
      </c>
      <c r="B259">
        <v>1.1759999999999999</v>
      </c>
      <c r="C259" s="59">
        <f t="shared" si="10"/>
        <v>1.2940540075926479E-2</v>
      </c>
      <c r="D259" s="38">
        <f t="shared" si="11"/>
        <v>537.90437630186079</v>
      </c>
    </row>
    <row r="260" spans="1:4" x14ac:dyDescent="0.35">
      <c r="A260" s="58">
        <v>44165</v>
      </c>
      <c r="B260">
        <v>1.2270000000000001</v>
      </c>
      <c r="C260" s="59">
        <f t="shared" ref="C260:C306" si="12">B259/1200+((B259/B260)*(1-(1+B260/200)^(-2*(10-(1/12))))+(1+B260/200)^(-2*(10-(1/12)))-1)</f>
        <v>-3.7682340468223417E-3</v>
      </c>
      <c r="D260" s="38">
        <f t="shared" si="11"/>
        <v>535.87742671714534</v>
      </c>
    </row>
    <row r="261" spans="1:4" x14ac:dyDescent="0.35">
      <c r="A261" s="58">
        <v>44196</v>
      </c>
      <c r="B261">
        <v>1.228</v>
      </c>
      <c r="C261" s="59">
        <f t="shared" si="12"/>
        <v>9.294020984853173E-4</v>
      </c>
      <c r="D261" s="38">
        <f t="shared" si="11"/>
        <v>536.37547232206714</v>
      </c>
    </row>
    <row r="262" spans="1:4" x14ac:dyDescent="0.35">
      <c r="A262" s="58">
        <v>44227</v>
      </c>
      <c r="B262">
        <v>1.149</v>
      </c>
      <c r="C262" s="59">
        <f t="shared" si="12"/>
        <v>8.4076504490350878E-3</v>
      </c>
      <c r="D262" s="38">
        <f t="shared" si="11"/>
        <v>540.88512980278722</v>
      </c>
    </row>
    <row r="263" spans="1:4" x14ac:dyDescent="0.35">
      <c r="A263" s="58">
        <v>44255</v>
      </c>
      <c r="B263">
        <v>1.583</v>
      </c>
      <c r="C263" s="59">
        <f t="shared" si="12"/>
        <v>-3.8727916434629084E-2</v>
      </c>
      <c r="D263" s="38">
        <f t="shared" si="11"/>
        <v>519.93777569505141</v>
      </c>
    </row>
    <row r="264" spans="1:4" x14ac:dyDescent="0.35">
      <c r="A264" s="58">
        <v>44286</v>
      </c>
      <c r="B264">
        <v>1.548</v>
      </c>
      <c r="C264" s="59">
        <f t="shared" si="12"/>
        <v>4.5252556599292455E-3</v>
      </c>
      <c r="D264" s="38">
        <f t="shared" ref="D264:D306" si="13">D263*(1+C264)</f>
        <v>522.29062705732656</v>
      </c>
    </row>
    <row r="265" spans="1:4" x14ac:dyDescent="0.35">
      <c r="A265" s="58">
        <v>44316</v>
      </c>
      <c r="B265">
        <v>1.7</v>
      </c>
      <c r="C265" s="59">
        <f t="shared" si="12"/>
        <v>-1.2527427078109624E-2</v>
      </c>
      <c r="D265" s="38">
        <f t="shared" si="13"/>
        <v>515.74766931328577</v>
      </c>
    </row>
    <row r="266" spans="1:4" x14ac:dyDescent="0.35">
      <c r="A266" s="58">
        <v>44347</v>
      </c>
      <c r="B266">
        <v>1.851</v>
      </c>
      <c r="C266" s="59">
        <f t="shared" si="12"/>
        <v>-1.2206213081601591E-2</v>
      </c>
      <c r="D266" s="38">
        <f t="shared" si="13"/>
        <v>509.45234336530837</v>
      </c>
    </row>
    <row r="267" spans="1:4" x14ac:dyDescent="0.35">
      <c r="A267" s="58">
        <v>44377</v>
      </c>
      <c r="B267">
        <v>1.631</v>
      </c>
      <c r="C267" s="59">
        <f t="shared" si="12"/>
        <v>2.1610951186044943E-2</v>
      </c>
      <c r="D267" s="38">
        <f t="shared" si="13"/>
        <v>520.46209308939228</v>
      </c>
    </row>
    <row r="268" spans="1:4" x14ac:dyDescent="0.35">
      <c r="A268" s="58">
        <v>44408</v>
      </c>
      <c r="B268">
        <v>1.702</v>
      </c>
      <c r="C268" s="59">
        <f t="shared" si="12"/>
        <v>-5.0943773487062364E-3</v>
      </c>
      <c r="D268" s="38">
        <f t="shared" si="13"/>
        <v>517.81066279149741</v>
      </c>
    </row>
    <row r="269" spans="1:4" x14ac:dyDescent="0.35">
      <c r="A269" s="58">
        <v>44439</v>
      </c>
      <c r="B269">
        <v>1.8</v>
      </c>
      <c r="C269" s="59">
        <f t="shared" si="12"/>
        <v>-7.4456437883678389E-3</v>
      </c>
      <c r="D269" s="38">
        <f t="shared" si="13"/>
        <v>513.95522904653319</v>
      </c>
    </row>
    <row r="270" spans="1:4" x14ac:dyDescent="0.35">
      <c r="A270" s="58">
        <v>44469</v>
      </c>
      <c r="B270">
        <v>2.1669999999999998</v>
      </c>
      <c r="C270" s="59">
        <f t="shared" si="12"/>
        <v>-3.1091415469086059E-2</v>
      </c>
      <c r="D270" s="38">
        <f t="shared" si="13"/>
        <v>497.97563348773815</v>
      </c>
    </row>
    <row r="271" spans="1:4" x14ac:dyDescent="0.35">
      <c r="A271" s="58">
        <v>44500</v>
      </c>
      <c r="B271">
        <v>2.82</v>
      </c>
      <c r="C271" s="59">
        <f t="shared" si="12"/>
        <v>-5.4341407427725925E-2</v>
      </c>
      <c r="D271" s="38">
        <f t="shared" si="13"/>
        <v>470.91493669930105</v>
      </c>
    </row>
    <row r="272" spans="1:4" x14ac:dyDescent="0.35">
      <c r="A272" s="58">
        <v>44530</v>
      </c>
      <c r="B272">
        <v>3.036</v>
      </c>
      <c r="C272" s="59">
        <f t="shared" si="12"/>
        <v>-1.6026933348091209E-2</v>
      </c>
      <c r="D272" s="38">
        <f t="shared" si="13"/>
        <v>463.36761439620074</v>
      </c>
    </row>
    <row r="273" spans="1:4" x14ac:dyDescent="0.35">
      <c r="A273" s="58">
        <v>44561</v>
      </c>
      <c r="B273">
        <v>3.6379999999999999</v>
      </c>
      <c r="C273" s="59">
        <f t="shared" si="12"/>
        <v>-4.721124544897063E-2</v>
      </c>
      <c r="D273" s="38">
        <f t="shared" si="13"/>
        <v>441.49145221983775</v>
      </c>
    </row>
    <row r="274" spans="1:4" x14ac:dyDescent="0.35">
      <c r="A274" s="58">
        <v>44592</v>
      </c>
      <c r="B274">
        <v>4.0759999999999996</v>
      </c>
      <c r="C274" s="59">
        <f t="shared" si="12"/>
        <v>-3.2405234633406152E-2</v>
      </c>
      <c r="D274" s="38">
        <f t="shared" si="13"/>
        <v>427.18481812201071</v>
      </c>
    </row>
    <row r="275" spans="1:4" x14ac:dyDescent="0.35">
      <c r="A275" s="58">
        <v>44620</v>
      </c>
      <c r="B275">
        <v>4.0919999999999996</v>
      </c>
      <c r="C275" s="59">
        <f t="shared" si="12"/>
        <v>2.1031578740966024E-3</v>
      </c>
      <c r="D275" s="38">
        <f t="shared" si="13"/>
        <v>428.08325523593857</v>
      </c>
    </row>
    <row r="276" spans="1:4" x14ac:dyDescent="0.35">
      <c r="A276" s="58">
        <v>44651</v>
      </c>
      <c r="B276">
        <v>5.1920000000000002</v>
      </c>
      <c r="C276" s="59">
        <f t="shared" si="12"/>
        <v>-8.1014778770671564E-2</v>
      </c>
      <c r="D276" s="38">
        <f t="shared" si="13"/>
        <v>393.4021850175701</v>
      </c>
    </row>
    <row r="277" spans="1:4" x14ac:dyDescent="0.35">
      <c r="A277" s="58">
        <v>44681</v>
      </c>
      <c r="B277">
        <v>6.3440000000000003</v>
      </c>
      <c r="C277" s="59">
        <f t="shared" si="12"/>
        <v>-7.9513168588726174E-2</v>
      </c>
      <c r="D277" s="38">
        <f t="shared" si="13"/>
        <v>362.12153075709483</v>
      </c>
    </row>
    <row r="278" spans="1:4" x14ac:dyDescent="0.35">
      <c r="A278" s="58">
        <v>44712</v>
      </c>
      <c r="B278">
        <v>6.5339999999999998</v>
      </c>
      <c r="C278" s="59">
        <f t="shared" si="12"/>
        <v>-8.422129049771682E-3</v>
      </c>
      <c r="D278" s="38">
        <f t="shared" si="13"/>
        <v>359.07169649335771</v>
      </c>
    </row>
    <row r="279" spans="1:4" x14ac:dyDescent="0.35">
      <c r="A279" s="58">
        <v>44742</v>
      </c>
      <c r="B279">
        <v>6.87</v>
      </c>
      <c r="C279" s="59">
        <f t="shared" si="12"/>
        <v>-1.8432380465568755E-2</v>
      </c>
      <c r="D279" s="38">
        <f t="shared" si="13"/>
        <v>352.45315036917492</v>
      </c>
    </row>
    <row r="280" spans="1:4" x14ac:dyDescent="0.35">
      <c r="A280" s="58">
        <v>44773</v>
      </c>
      <c r="B280">
        <v>5.5419999999999998</v>
      </c>
      <c r="C280" s="59">
        <f t="shared" si="12"/>
        <v>0.10600245550286715</v>
      </c>
      <c r="D280" s="38">
        <f t="shared" si="13"/>
        <v>389.81404975802872</v>
      </c>
    </row>
    <row r="281" spans="1:4" x14ac:dyDescent="0.35">
      <c r="A281" s="58">
        <v>44804</v>
      </c>
      <c r="B281">
        <v>6.1449999999999996</v>
      </c>
      <c r="C281" s="59">
        <f t="shared" si="12"/>
        <v>-3.9667171205754637E-2</v>
      </c>
      <c r="D281" s="38">
        <f t="shared" si="13"/>
        <v>374.35122910786845</v>
      </c>
    </row>
    <row r="282" spans="1:4" x14ac:dyDescent="0.35">
      <c r="A282" s="58">
        <v>44834</v>
      </c>
      <c r="B282">
        <v>7.1150000000000002</v>
      </c>
      <c r="C282" s="59">
        <f t="shared" si="12"/>
        <v>-6.3056140064216129E-2</v>
      </c>
      <c r="D282" s="38">
        <f t="shared" si="13"/>
        <v>350.74608557203123</v>
      </c>
    </row>
    <row r="283" spans="1:4" x14ac:dyDescent="0.35">
      <c r="A283" s="58">
        <v>44865</v>
      </c>
      <c r="B283">
        <v>8.3369999999999997</v>
      </c>
      <c r="C283" s="59">
        <f t="shared" si="12"/>
        <v>-7.5440084318583275E-2</v>
      </c>
      <c r="D283" s="38">
        <f t="shared" si="13"/>
        <v>324.28577130206418</v>
      </c>
    </row>
    <row r="284" spans="1:4" x14ac:dyDescent="0.35">
      <c r="A284" s="58">
        <v>44895</v>
      </c>
      <c r="B284">
        <v>6.5810000000000004</v>
      </c>
      <c r="C284" s="59">
        <f t="shared" si="12"/>
        <v>0.13337582428600958</v>
      </c>
      <c r="D284" s="38">
        <f t="shared" si="13"/>
        <v>367.53765335370139</v>
      </c>
    </row>
    <row r="285" spans="1:4" x14ac:dyDescent="0.35">
      <c r="A285" s="58">
        <v>44926</v>
      </c>
      <c r="B285">
        <v>6.8449999999999998</v>
      </c>
      <c r="C285" s="59">
        <f t="shared" si="12"/>
        <v>-1.3297781661654918E-2</v>
      </c>
      <c r="D285" s="38">
        <f t="shared" si="13"/>
        <v>362.65021788696686</v>
      </c>
    </row>
    <row r="286" spans="1:4" x14ac:dyDescent="0.35">
      <c r="A286" s="58">
        <v>44957</v>
      </c>
      <c r="B286">
        <v>5.9969999999999999</v>
      </c>
      <c r="C286" s="59">
        <f t="shared" si="12"/>
        <v>6.8406832984152996E-2</v>
      </c>
      <c r="D286" s="38">
        <f t="shared" si="13"/>
        <v>387.45797077362727</v>
      </c>
    </row>
    <row r="287" spans="1:4" x14ac:dyDescent="0.35">
      <c r="A287" s="58">
        <v>44985</v>
      </c>
      <c r="B287">
        <v>6.53</v>
      </c>
      <c r="C287" s="59">
        <f t="shared" si="12"/>
        <v>-3.3466261244138859E-2</v>
      </c>
      <c r="D287" s="38">
        <f t="shared" si="13"/>
        <v>374.49120110259315</v>
      </c>
    </row>
    <row r="288" spans="1:4" x14ac:dyDescent="0.35">
      <c r="A288" s="58">
        <v>45016</v>
      </c>
      <c r="B288">
        <v>6.0430000000000001</v>
      </c>
      <c r="C288" s="59">
        <f t="shared" si="12"/>
        <v>4.1375414132834507E-2</v>
      </c>
      <c r="D288" s="38">
        <f t="shared" si="13"/>
        <v>389.98592963731551</v>
      </c>
    </row>
    <row r="289" spans="1:4" x14ac:dyDescent="0.35">
      <c r="A289" s="58">
        <v>45046</v>
      </c>
      <c r="B289">
        <v>5.8869999999999996</v>
      </c>
      <c r="C289" s="59">
        <f t="shared" si="12"/>
        <v>1.6629219281486512E-2</v>
      </c>
      <c r="D289" s="38">
        <f t="shared" si="13"/>
        <v>396.47109117794878</v>
      </c>
    </row>
    <row r="290" spans="1:4" x14ac:dyDescent="0.35">
      <c r="A290" s="58">
        <v>45077</v>
      </c>
      <c r="B290">
        <v>6.0220000000000002</v>
      </c>
      <c r="C290" s="59">
        <f t="shared" si="12"/>
        <v>-5.064866858471238E-3</v>
      </c>
      <c r="D290" s="38">
        <f t="shared" si="13"/>
        <v>394.4630178878997</v>
      </c>
    </row>
    <row r="291" spans="1:4" x14ac:dyDescent="0.35">
      <c r="A291" s="58">
        <v>45107</v>
      </c>
      <c r="B291">
        <v>5.76</v>
      </c>
      <c r="C291" s="59">
        <f t="shared" si="12"/>
        <v>2.4603544419165888E-2</v>
      </c>
      <c r="D291" s="38">
        <f t="shared" si="13"/>
        <v>404.16820627022287</v>
      </c>
    </row>
    <row r="292" spans="1:4" x14ac:dyDescent="0.35">
      <c r="A292" s="58">
        <v>45138</v>
      </c>
      <c r="B292">
        <v>5.415</v>
      </c>
      <c r="C292" s="59">
        <f t="shared" si="12"/>
        <v>3.100501199760583E-2</v>
      </c>
      <c r="D292" s="38">
        <f t="shared" si="13"/>
        <v>416.69944635468192</v>
      </c>
    </row>
    <row r="293" spans="1:4" x14ac:dyDescent="0.35">
      <c r="A293" s="58">
        <v>45169</v>
      </c>
      <c r="B293">
        <v>5.57</v>
      </c>
      <c r="C293" s="59">
        <f t="shared" si="12"/>
        <v>-7.1763946018077755E-3</v>
      </c>
      <c r="D293" s="38">
        <f t="shared" si="13"/>
        <v>413.70904669728588</v>
      </c>
    </row>
    <row r="294" spans="1:4" x14ac:dyDescent="0.35">
      <c r="A294" s="58">
        <v>45199</v>
      </c>
      <c r="B294">
        <v>5.899</v>
      </c>
      <c r="C294" s="59">
        <f t="shared" si="12"/>
        <v>-1.9794992390132812E-2</v>
      </c>
      <c r="D294" s="38">
        <f t="shared" si="13"/>
        <v>405.51967926618403</v>
      </c>
    </row>
    <row r="295" spans="1:4" x14ac:dyDescent="0.35">
      <c r="A295" s="58">
        <v>45230</v>
      </c>
      <c r="B295">
        <v>5.6539999999999999</v>
      </c>
      <c r="C295" s="59">
        <f t="shared" si="12"/>
        <v>2.3320136909714344E-2</v>
      </c>
      <c r="D295" s="38">
        <f t="shared" si="13"/>
        <v>414.97645370625486</v>
      </c>
    </row>
    <row r="296" spans="1:4" x14ac:dyDescent="0.35">
      <c r="A296" s="58">
        <v>45260</v>
      </c>
      <c r="B296">
        <v>5.5019999999999998</v>
      </c>
      <c r="C296" s="59">
        <f t="shared" si="12"/>
        <v>1.6210515954729662E-2</v>
      </c>
      <c r="D296" s="38">
        <f t="shared" si="13"/>
        <v>421.70343612989723</v>
      </c>
    </row>
    <row r="297" spans="1:4" x14ac:dyDescent="0.35">
      <c r="A297" s="58">
        <v>45291</v>
      </c>
      <c r="B297">
        <v>5.2169999999999996</v>
      </c>
      <c r="C297" s="59">
        <f t="shared" si="12"/>
        <v>2.6433177317319138E-2</v>
      </c>
      <c r="D297" s="38">
        <f t="shared" si="13"/>
        <v>432.85039783244162</v>
      </c>
    </row>
    <row r="298" spans="1:4" x14ac:dyDescent="0.35">
      <c r="A298" s="58">
        <v>45322</v>
      </c>
      <c r="B298">
        <v>5.226</v>
      </c>
      <c r="C298" s="59">
        <f t="shared" si="12"/>
        <v>3.657847292790224E-3</v>
      </c>
      <c r="D298" s="38">
        <f t="shared" si="13"/>
        <v>434.43369848833618</v>
      </c>
    </row>
    <row r="299" spans="1:4" x14ac:dyDescent="0.35">
      <c r="A299" s="58">
        <v>45351</v>
      </c>
      <c r="B299">
        <v>5.3120000000000003</v>
      </c>
      <c r="C299" s="59">
        <f t="shared" si="12"/>
        <v>-2.2086446976798931E-3</v>
      </c>
      <c r="D299" s="38">
        <f t="shared" si="13"/>
        <v>433.47418880367644</v>
      </c>
    </row>
    <row r="300" spans="1:4" x14ac:dyDescent="0.35">
      <c r="A300" s="58">
        <v>45382</v>
      </c>
      <c r="B300">
        <v>5.4320000000000004</v>
      </c>
      <c r="C300" s="59">
        <f t="shared" si="12"/>
        <v>-4.6809224583700629E-3</v>
      </c>
      <c r="D300" s="38">
        <f t="shared" si="13"/>
        <v>431.44512973818155</v>
      </c>
    </row>
    <row r="301" spans="1:4" x14ac:dyDescent="0.35">
      <c r="A301" s="58">
        <v>45412</v>
      </c>
      <c r="B301">
        <v>5.7119999999999997</v>
      </c>
      <c r="C301" s="59">
        <f t="shared" si="12"/>
        <v>-1.6450521377441088E-2</v>
      </c>
      <c r="D301" s="38">
        <f t="shared" si="13"/>
        <v>424.34763240823077</v>
      </c>
    </row>
    <row r="302" spans="1:4" x14ac:dyDescent="0.35">
      <c r="A302" s="58">
        <v>45443</v>
      </c>
      <c r="B302">
        <v>5.6970000000000001</v>
      </c>
      <c r="C302" s="59">
        <f t="shared" si="12"/>
        <v>5.8845568414217638E-3</v>
      </c>
      <c r="D302" s="38">
        <f t="shared" si="13"/>
        <v>426.84473017165976</v>
      </c>
    </row>
    <row r="303" spans="1:4" x14ac:dyDescent="0.35">
      <c r="A303" s="58">
        <v>45473</v>
      </c>
      <c r="B303">
        <v>5.7229999999999999</v>
      </c>
      <c r="C303" s="59">
        <f t="shared" si="12"/>
        <v>2.8006074661529445E-3</v>
      </c>
      <c r="D303" s="38">
        <f t="shared" si="13"/>
        <v>428.0401547098665</v>
      </c>
    </row>
    <row r="304" spans="1:4" x14ac:dyDescent="0.35">
      <c r="A304" s="58">
        <v>45504</v>
      </c>
      <c r="B304">
        <v>5.4089999999999998</v>
      </c>
      <c r="C304" s="59">
        <f t="shared" si="12"/>
        <v>2.862617784326011E-2</v>
      </c>
      <c r="D304" s="38">
        <f t="shared" si="13"/>
        <v>440.29330830264774</v>
      </c>
    </row>
    <row r="305" spans="1:4" x14ac:dyDescent="0.35">
      <c r="A305" s="58">
        <v>45535</v>
      </c>
      <c r="B305">
        <v>5.4219999999999997</v>
      </c>
      <c r="C305" s="59">
        <f t="shared" si="12"/>
        <v>3.5203859460637447E-3</v>
      </c>
      <c r="D305" s="38">
        <f t="shared" si="13"/>
        <v>441.84331067734229</v>
      </c>
    </row>
    <row r="306" spans="1:4" x14ac:dyDescent="0.35">
      <c r="A306" s="58">
        <v>45565</v>
      </c>
      <c r="B306">
        <v>5.319</v>
      </c>
      <c r="C306" s="59">
        <f t="shared" si="12"/>
        <v>1.2376880099713869E-2</v>
      </c>
      <c r="D306" s="38">
        <f t="shared" si="13"/>
        <v>447.3119523564564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7D00C-0932-44FF-AD0D-DCAF28321067}">
  <dimension ref="A1"/>
  <sheetViews>
    <sheetView topLeftCell="A13" workbookViewId="0"/>
  </sheetViews>
  <sheetFormatPr defaultRowHeight="14.5" x14ac:dyDescent="0.35"/>
  <cols>
    <col min="1" max="1" width="8.9062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0B722-6645-4882-80B8-D7A75BC0A9D2}">
  <dimension ref="A1"/>
  <sheetViews>
    <sheetView topLeftCell="A7" workbookViewId="0"/>
  </sheetViews>
  <sheetFormatPr defaultRowHeight="14.5" x14ac:dyDescent="0.35"/>
  <cols>
    <col min="1" max="1" width="8.9062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BB531-DDBA-4147-A46B-F62D4189CFA3}">
  <dimension ref="A1"/>
  <sheetViews>
    <sheetView topLeftCell="A22" workbookViewId="0"/>
  </sheetViews>
  <sheetFormatPr defaultRowHeight="14.5" x14ac:dyDescent="0.35"/>
  <cols>
    <col min="1" max="1" width="8.9062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D0D90-2B34-40D7-92F2-4C39D0AB6B7F}">
  <dimension ref="A1"/>
  <sheetViews>
    <sheetView workbookViewId="0"/>
  </sheetViews>
  <sheetFormatPr defaultRowHeight="14.5" x14ac:dyDescent="0.35"/>
  <cols>
    <col min="1" max="1" width="8.9062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89FEB-1339-4803-9C64-F17E1088F9AA}">
  <dimension ref="A1"/>
  <sheetViews>
    <sheetView workbookViewId="0"/>
  </sheetViews>
  <sheetFormatPr defaultRowHeight="14.5" x14ac:dyDescent="0.35"/>
  <cols>
    <col min="1" max="1" width="8.9062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AC286-9834-4534-AA8A-B9F354CD76F5}">
  <dimension ref="A1"/>
  <sheetViews>
    <sheetView workbookViewId="0"/>
  </sheetViews>
  <sheetFormatPr defaultRowHeight="14.5" x14ac:dyDescent="0.35"/>
  <cols>
    <col min="1" max="1" width="8.9062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624A1-C039-4D90-BCBF-7141884F2ED3}">
  <dimension ref="A1"/>
  <sheetViews>
    <sheetView workbookViewId="0"/>
  </sheetViews>
  <sheetFormatPr defaultRowHeight="14.5" x14ac:dyDescent="0.35"/>
  <cols>
    <col min="1" max="1" width="8.9062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BD324-8A78-437F-B401-9FF1D781C24B}">
  <dimension ref="A1:N754"/>
  <sheetViews>
    <sheetView topLeftCell="A732" workbookViewId="0">
      <selection activeCell="F734" sqref="F734:F753"/>
    </sheetView>
  </sheetViews>
  <sheetFormatPr defaultColWidth="8.90625" defaultRowHeight="14.5" x14ac:dyDescent="0.35"/>
  <cols>
    <col min="1" max="1" width="15.453125" style="1" customWidth="1"/>
    <col min="2" max="3" width="8.90625" style="23" customWidth="1"/>
    <col min="4" max="4" width="9.6328125" style="23" customWidth="1"/>
    <col min="5" max="5" width="8.90625" style="23" customWidth="1"/>
    <col min="6" max="7" width="8.90625" style="1" customWidth="1"/>
    <col min="8" max="8" width="11.36328125" style="1" bestFit="1" customWidth="1"/>
    <col min="9" max="11" width="8.90625" style="1" customWidth="1"/>
    <col min="12" max="12" width="11.1796875" style="1" customWidth="1"/>
    <col min="13" max="13" width="9.90625" style="23" bestFit="1" customWidth="1"/>
    <col min="14" max="14" width="8.90625" style="23" customWidth="1"/>
    <col min="15" max="15" width="8.90625" style="1" customWidth="1"/>
    <col min="16" max="16384" width="8.90625" style="1"/>
  </cols>
  <sheetData>
    <row r="1" spans="1:14" x14ac:dyDescent="0.35">
      <c r="A1" s="34" t="s">
        <v>71</v>
      </c>
      <c r="B1" s="35" t="s">
        <v>72</v>
      </c>
      <c r="C1" s="35" t="s">
        <v>73</v>
      </c>
      <c r="D1" s="36" t="s">
        <v>74</v>
      </c>
      <c r="E1" s="36" t="s">
        <v>75</v>
      </c>
      <c r="F1" s="36" t="s">
        <v>76</v>
      </c>
      <c r="J1" s="36" t="s">
        <v>77</v>
      </c>
    </row>
    <row r="2" spans="1:14" ht="15" thickBot="1" x14ac:dyDescent="0.4">
      <c r="A2" s="37">
        <v>22646</v>
      </c>
      <c r="B2" s="23">
        <v>4.0599999999999996</v>
      </c>
      <c r="C2" s="38">
        <f t="shared" ref="C2:C65" si="0">(1-(1/(1+0.5*B2/100)^(2*10)))/(B2/100)</f>
        <v>8.152096622129779</v>
      </c>
      <c r="D2" s="38">
        <f t="shared" ref="D2:D65" si="1">(2/(B2/100)^2)*(1-(1/(1+B2/200)^(20)))-20/((B2/100)*(1+B2/200)^(21))</f>
        <v>78.569348247506696</v>
      </c>
      <c r="F2" s="39">
        <v>100</v>
      </c>
      <c r="L2" s="1" t="s">
        <v>78</v>
      </c>
    </row>
    <row r="3" spans="1:14" ht="15" thickBot="1" x14ac:dyDescent="0.4">
      <c r="A3" s="37">
        <v>22677</v>
      </c>
      <c r="B3" s="38">
        <v>4.0999999999999996</v>
      </c>
      <c r="C3" s="38">
        <f t="shared" si="0"/>
        <v>8.136404579073476</v>
      </c>
      <c r="D3" s="38">
        <f t="shared" si="1"/>
        <v>78.351202799421969</v>
      </c>
      <c r="E3" s="40">
        <f>-C3*(B3/100-B2/100)+0.5*D3*(B3/100-B2/100)^2+((1+B2/100)^(1/12)-1)</f>
        <v>7.3667611639348894E-5</v>
      </c>
      <c r="F3" s="39">
        <f t="shared" ref="F3:F66" si="2">F2*(1+E3)</f>
        <v>100.00736676116392</v>
      </c>
      <c r="H3" s="37">
        <v>22646</v>
      </c>
      <c r="I3" s="41">
        <f t="shared" ref="I3:I34" si="3">VLOOKUP(H3,A:F,6,FALSE)</f>
        <v>100</v>
      </c>
      <c r="L3" s="1" t="s">
        <v>79</v>
      </c>
    </row>
    <row r="4" spans="1:14" x14ac:dyDescent="0.35">
      <c r="A4" s="37">
        <v>22705</v>
      </c>
      <c r="B4" s="38">
        <v>4</v>
      </c>
      <c r="C4" s="38">
        <f t="shared" si="0"/>
        <v>8.1757166722985559</v>
      </c>
      <c r="D4" s="38">
        <f t="shared" si="1"/>
        <v>78.897925228624956</v>
      </c>
      <c r="E4" s="42">
        <f t="shared" ref="E4:E66" si="4">-C4*(B4/100-B3/100)+0.5*D4*(B4/100-B3/100)^2+((1+B3/100)^(1/12)-1)</f>
        <v>1.1569260534365638E-2</v>
      </c>
      <c r="F4" s="39">
        <f t="shared" si="2"/>
        <v>101.16437804257968</v>
      </c>
      <c r="H4" s="37">
        <v>23011</v>
      </c>
      <c r="I4" s="41">
        <f t="shared" si="3"/>
        <v>105.77692862111829</v>
      </c>
      <c r="J4" s="43">
        <f t="shared" ref="J4:J35" si="5">I4/I3-1</f>
        <v>5.7769286211182935E-2</v>
      </c>
    </row>
    <row r="5" spans="1:14" x14ac:dyDescent="0.35">
      <c r="A5" s="37">
        <v>22736</v>
      </c>
      <c r="B5" s="38">
        <v>3.86</v>
      </c>
      <c r="C5" s="38">
        <f t="shared" si="0"/>
        <v>8.2312152699554062</v>
      </c>
      <c r="D5" s="38">
        <f t="shared" si="1"/>
        <v>79.670993294104221</v>
      </c>
      <c r="E5" s="42">
        <f t="shared" si="4"/>
        <v>1.487551873356475E-2</v>
      </c>
      <c r="F5" s="39">
        <f t="shared" si="2"/>
        <v>102.6692506433215</v>
      </c>
      <c r="H5" s="37">
        <v>23376</v>
      </c>
      <c r="I5" s="41">
        <f t="shared" si="3"/>
        <v>107.43110042315307</v>
      </c>
      <c r="J5" s="44">
        <f t="shared" si="5"/>
        <v>1.5638304341014209E-2</v>
      </c>
      <c r="M5" s="35" t="s">
        <v>80</v>
      </c>
      <c r="N5" s="35" t="s">
        <v>81</v>
      </c>
    </row>
    <row r="6" spans="1:14" x14ac:dyDescent="0.35">
      <c r="A6" s="37">
        <v>22766</v>
      </c>
      <c r="B6" s="38">
        <v>3.86</v>
      </c>
      <c r="C6" s="38">
        <f t="shared" si="0"/>
        <v>8.2312152699554062</v>
      </c>
      <c r="D6" s="38">
        <f t="shared" si="1"/>
        <v>79.670993294104221</v>
      </c>
      <c r="E6" s="42">
        <f t="shared" si="4"/>
        <v>3.1611235488977485E-3</v>
      </c>
      <c r="F6" s="39">
        <f t="shared" si="2"/>
        <v>102.99380082927779</v>
      </c>
      <c r="H6" s="37">
        <v>23742</v>
      </c>
      <c r="I6" s="41">
        <f t="shared" si="3"/>
        <v>111.29719883075286</v>
      </c>
      <c r="J6" s="44">
        <f t="shared" si="5"/>
        <v>3.5986770985048766E-2</v>
      </c>
      <c r="L6" s="1" t="s">
        <v>82</v>
      </c>
      <c r="M6" s="45">
        <f>AVERAGE(E3:E691)*12</f>
        <v>6.8201670690388017E-2</v>
      </c>
      <c r="N6" s="45">
        <f>AVERAGE(Improved_US_1947!E183:E871)*12</f>
        <v>6.634375047870443E-2</v>
      </c>
    </row>
    <row r="7" spans="1:14" x14ac:dyDescent="0.35">
      <c r="A7" s="37">
        <v>22797</v>
      </c>
      <c r="B7" s="38">
        <v>3.9</v>
      </c>
      <c r="C7" s="38">
        <f t="shared" si="0"/>
        <v>8.2153032629465503</v>
      </c>
      <c r="D7" s="38">
        <f t="shared" si="1"/>
        <v>79.449199538394225</v>
      </c>
      <c r="E7" s="42">
        <f t="shared" si="4"/>
        <v>-1.1864182031783715E-4</v>
      </c>
      <c r="F7" s="39">
        <f t="shared" si="2"/>
        <v>102.98158145726595</v>
      </c>
      <c r="H7" s="37">
        <v>24107</v>
      </c>
      <c r="I7" s="41">
        <f t="shared" si="3"/>
        <v>112.05513510775255</v>
      </c>
      <c r="J7" s="44">
        <f t="shared" si="5"/>
        <v>6.8100211412531753E-3</v>
      </c>
      <c r="L7" s="1" t="s">
        <v>83</v>
      </c>
      <c r="M7" s="46">
        <f>_xlfn.STDEV.S(E3:E691)*SQRT(12)</f>
        <v>7.8548431857743808E-2</v>
      </c>
      <c r="N7" s="46">
        <f>_xlfn.STDEV.S(Improved_US_1947!E183:E871)*SQRT(12)</f>
        <v>7.7734574813662694E-2</v>
      </c>
    </row>
    <row r="8" spans="1:14" x14ac:dyDescent="0.35">
      <c r="A8" s="37">
        <v>22827</v>
      </c>
      <c r="B8" s="38">
        <v>4</v>
      </c>
      <c r="C8" s="38">
        <f t="shared" si="0"/>
        <v>8.1757166722985559</v>
      </c>
      <c r="D8" s="38">
        <f t="shared" si="1"/>
        <v>78.897925228624956</v>
      </c>
      <c r="E8" s="42">
        <f t="shared" si="4"/>
        <v>-4.942953901802126E-3</v>
      </c>
      <c r="F8" s="39">
        <f t="shared" si="2"/>
        <v>102.472548247388</v>
      </c>
      <c r="H8" s="37">
        <v>24472</v>
      </c>
      <c r="I8" s="41">
        <f t="shared" si="3"/>
        <v>117.87678844144776</v>
      </c>
      <c r="J8" s="44">
        <f t="shared" si="5"/>
        <v>5.1953472084051322E-2</v>
      </c>
      <c r="L8" s="1" t="s">
        <v>84</v>
      </c>
      <c r="M8" s="46">
        <f>MIN(E3:E691)</f>
        <v>-7.4118805279520333E-2</v>
      </c>
      <c r="N8" s="45">
        <f>MIN(Improved_US_1947!E183:E871)</f>
        <v>-7.8928501434716886E-2</v>
      </c>
    </row>
    <row r="9" spans="1:14" x14ac:dyDescent="0.35">
      <c r="A9" s="37">
        <v>22858</v>
      </c>
      <c r="B9" s="38">
        <v>4.04</v>
      </c>
      <c r="C9" s="38">
        <f t="shared" si="0"/>
        <v>8.1599590226517442</v>
      </c>
      <c r="D9" s="38">
        <f t="shared" si="1"/>
        <v>78.678692396783674</v>
      </c>
      <c r="E9" s="42">
        <f t="shared" si="4"/>
        <v>1.6050468529979229E-5</v>
      </c>
      <c r="F9" s="39">
        <f t="shared" si="2"/>
        <v>102.47419297979884</v>
      </c>
      <c r="H9" s="37">
        <v>24837</v>
      </c>
      <c r="I9" s="41">
        <f t="shared" si="3"/>
        <v>114.23416482130835</v>
      </c>
      <c r="J9" s="44">
        <f t="shared" si="5"/>
        <v>-3.0901958462745016E-2</v>
      </c>
      <c r="L9" s="1" t="s">
        <v>85</v>
      </c>
      <c r="M9" s="45">
        <f>MAX(E3:E691)</f>
        <v>0.13232370893770395</v>
      </c>
      <c r="N9" s="45">
        <f>MAX(Improved_US_1947!E183:E871)</f>
        <v>0.12345647944654875</v>
      </c>
    </row>
    <row r="10" spans="1:14" x14ac:dyDescent="0.35">
      <c r="A10" s="37">
        <v>22889</v>
      </c>
      <c r="B10" s="38">
        <v>3.96</v>
      </c>
      <c r="C10" s="38">
        <f t="shared" si="0"/>
        <v>8.1915182412962384</v>
      </c>
      <c r="D10" s="38">
        <f t="shared" si="1"/>
        <v>79.117886356564895</v>
      </c>
      <c r="E10" s="42">
        <f t="shared" si="4"/>
        <v>9.8844226413083488E-3</v>
      </c>
      <c r="F10" s="39">
        <f t="shared" si="2"/>
        <v>103.48709121303817</v>
      </c>
      <c r="H10" s="37">
        <v>25203</v>
      </c>
      <c r="I10" s="41">
        <f t="shared" si="3"/>
        <v>116.71374349838425</v>
      </c>
      <c r="J10" s="44">
        <f t="shared" si="5"/>
        <v>2.1706104132284798E-2</v>
      </c>
      <c r="L10" s="1" t="s">
        <v>86</v>
      </c>
      <c r="M10" s="23" t="s">
        <v>87</v>
      </c>
      <c r="N10" s="47">
        <f>CORREL(E3:E691,Improved_US_1947!E183:E871)</f>
        <v>0.99960699392741414</v>
      </c>
    </row>
    <row r="11" spans="1:14" x14ac:dyDescent="0.35">
      <c r="A11" s="37">
        <v>22919</v>
      </c>
      <c r="B11" s="38">
        <v>3.94</v>
      </c>
      <c r="C11" s="38">
        <f t="shared" si="0"/>
        <v>8.1994355411336635</v>
      </c>
      <c r="D11" s="38">
        <f t="shared" si="1"/>
        <v>79.228140878533623</v>
      </c>
      <c r="E11" s="42">
        <f t="shared" si="4"/>
        <v>4.883049573678756E-3</v>
      </c>
      <c r="F11" s="39">
        <f t="shared" si="2"/>
        <v>103.99242380966724</v>
      </c>
      <c r="H11" s="37">
        <v>25568</v>
      </c>
      <c r="I11" s="41">
        <f t="shared" si="3"/>
        <v>110.59129304117192</v>
      </c>
      <c r="J11" s="44">
        <f t="shared" si="5"/>
        <v>-5.2456979561255168E-2</v>
      </c>
    </row>
    <row r="12" spans="1:14" x14ac:dyDescent="0.35">
      <c r="A12" s="37">
        <v>22950</v>
      </c>
      <c r="B12" s="38">
        <v>3.92</v>
      </c>
      <c r="C12" s="38">
        <f t="shared" si="0"/>
        <v>8.2073638755750391</v>
      </c>
      <c r="D12" s="38">
        <f t="shared" si="1"/>
        <v>79.338578492252111</v>
      </c>
      <c r="E12" s="42">
        <f t="shared" si="4"/>
        <v>4.8685522555021775E-3</v>
      </c>
      <c r="F12" s="39">
        <f t="shared" si="2"/>
        <v>104.49871635916092</v>
      </c>
      <c r="H12" s="37">
        <v>25933</v>
      </c>
      <c r="I12" s="41">
        <f t="shared" si="3"/>
        <v>131.51148150984022</v>
      </c>
      <c r="J12" s="44">
        <f t="shared" si="5"/>
        <v>0.18916668657522573</v>
      </c>
    </row>
    <row r="13" spans="1:14" x14ac:dyDescent="0.35">
      <c r="A13" s="37">
        <v>22980</v>
      </c>
      <c r="B13" s="38">
        <v>3.92</v>
      </c>
      <c r="C13" s="38">
        <f t="shared" si="0"/>
        <v>8.2073638755750391</v>
      </c>
      <c r="D13" s="38">
        <f t="shared" si="1"/>
        <v>79.338578492252111</v>
      </c>
      <c r="E13" s="42">
        <f t="shared" si="4"/>
        <v>3.2094046775821283E-3</v>
      </c>
      <c r="F13" s="39">
        <f t="shared" si="2"/>
        <v>104.83409502824534</v>
      </c>
      <c r="H13" s="37">
        <v>26298</v>
      </c>
      <c r="I13" s="41">
        <f t="shared" si="3"/>
        <v>146.55685246718321</v>
      </c>
      <c r="J13" s="44">
        <f t="shared" si="5"/>
        <v>0.11440347857549771</v>
      </c>
    </row>
    <row r="14" spans="1:14" x14ac:dyDescent="0.35">
      <c r="A14" s="37">
        <v>23011</v>
      </c>
      <c r="B14" s="38">
        <v>3.85</v>
      </c>
      <c r="C14" s="38">
        <f t="shared" si="0"/>
        <v>8.2352002085182878</v>
      </c>
      <c r="D14" s="38">
        <f t="shared" si="1"/>
        <v>79.726556912514866</v>
      </c>
      <c r="E14" s="42">
        <f t="shared" si="4"/>
        <v>8.9935778299884903E-3</v>
      </c>
      <c r="F14" s="39">
        <f t="shared" si="2"/>
        <v>105.77692862111829</v>
      </c>
      <c r="H14" s="37">
        <v>26664</v>
      </c>
      <c r="I14" s="41">
        <f t="shared" si="3"/>
        <v>149.86723474789193</v>
      </c>
      <c r="J14" s="44">
        <f t="shared" si="5"/>
        <v>2.2587700438299052E-2</v>
      </c>
    </row>
    <row r="15" spans="1:14" x14ac:dyDescent="0.35">
      <c r="A15" s="37">
        <v>23042</v>
      </c>
      <c r="B15" s="38">
        <v>3.87</v>
      </c>
      <c r="C15" s="38">
        <f t="shared" si="0"/>
        <v>8.2272331084203074</v>
      </c>
      <c r="D15" s="38">
        <f t="shared" si="1"/>
        <v>79.61547579032532</v>
      </c>
      <c r="E15" s="42">
        <f t="shared" si="4"/>
        <v>1.5092198963057488E-3</v>
      </c>
      <c r="F15" s="39">
        <f t="shared" si="2"/>
        <v>105.93656926636339</v>
      </c>
      <c r="H15" s="37">
        <v>27029</v>
      </c>
      <c r="I15" s="41">
        <f t="shared" si="3"/>
        <v>154.75623231268537</v>
      </c>
      <c r="J15" s="44">
        <f t="shared" si="5"/>
        <v>3.262219105475439E-2</v>
      </c>
    </row>
    <row r="16" spans="1:14" x14ac:dyDescent="0.35">
      <c r="A16" s="37">
        <v>23070</v>
      </c>
      <c r="B16" s="38">
        <v>3.94</v>
      </c>
      <c r="C16" s="38">
        <f t="shared" si="0"/>
        <v>8.1994355411336635</v>
      </c>
      <c r="D16" s="38">
        <f t="shared" si="1"/>
        <v>79.228140878533623</v>
      </c>
      <c r="E16" s="42">
        <f t="shared" si="4"/>
        <v>-2.5510218053589962E-3</v>
      </c>
      <c r="F16" s="39">
        <f t="shared" si="2"/>
        <v>105.66632276817997</v>
      </c>
      <c r="H16" s="37">
        <v>27394</v>
      </c>
      <c r="I16" s="41">
        <f t="shared" si="3"/>
        <v>160.87200050005509</v>
      </c>
      <c r="J16" s="44">
        <f t="shared" si="5"/>
        <v>3.9518719834253924E-2</v>
      </c>
    </row>
    <row r="17" spans="1:10" x14ac:dyDescent="0.35">
      <c r="A17" s="37">
        <v>23101</v>
      </c>
      <c r="B17" s="38">
        <v>3.95</v>
      </c>
      <c r="C17" s="38">
        <f t="shared" si="0"/>
        <v>8.1954755130334913</v>
      </c>
      <c r="D17" s="38">
        <f t="shared" si="1"/>
        <v>79.172990752343992</v>
      </c>
      <c r="E17" s="42">
        <f t="shared" si="4"/>
        <v>2.4063410224677236E-3</v>
      </c>
      <c r="F17" s="39">
        <f t="shared" si="2"/>
        <v>105.92059197535035</v>
      </c>
      <c r="H17" s="37">
        <v>27759</v>
      </c>
      <c r="I17" s="41">
        <f t="shared" si="3"/>
        <v>169.86661518501137</v>
      </c>
      <c r="J17" s="44">
        <f t="shared" si="5"/>
        <v>5.5911623259469634E-2</v>
      </c>
    </row>
    <row r="18" spans="1:10" x14ac:dyDescent="0.35">
      <c r="A18" s="37">
        <v>23131</v>
      </c>
      <c r="B18" s="38">
        <v>3.95</v>
      </c>
      <c r="C18" s="38">
        <f t="shared" si="0"/>
        <v>8.1954755130334913</v>
      </c>
      <c r="D18" s="38">
        <f t="shared" si="1"/>
        <v>79.172990752343992</v>
      </c>
      <c r="E18" s="42">
        <f t="shared" si="4"/>
        <v>3.2335356603379051E-3</v>
      </c>
      <c r="F18" s="39">
        <f t="shared" si="2"/>
        <v>106.26308998666674</v>
      </c>
      <c r="H18" s="37">
        <v>28125</v>
      </c>
      <c r="I18" s="41">
        <f t="shared" si="3"/>
        <v>195.58301205186285</v>
      </c>
      <c r="J18" s="44">
        <f t="shared" si="5"/>
        <v>0.15139170718650208</v>
      </c>
    </row>
    <row r="19" spans="1:10" x14ac:dyDescent="0.35">
      <c r="A19" s="37">
        <v>23162</v>
      </c>
      <c r="B19" s="38">
        <v>3.96</v>
      </c>
      <c r="C19" s="38">
        <f t="shared" si="0"/>
        <v>8.1915182412962384</v>
      </c>
      <c r="D19" s="38">
        <f t="shared" si="1"/>
        <v>79.117886356564895</v>
      </c>
      <c r="E19" s="42">
        <f t="shared" si="4"/>
        <v>2.4147794256400975E-3</v>
      </c>
      <c r="F19" s="39">
        <f t="shared" si="2"/>
        <v>106.5196919100715</v>
      </c>
      <c r="H19" s="37">
        <v>28490</v>
      </c>
      <c r="I19" s="41">
        <f t="shared" si="3"/>
        <v>196.516024747323</v>
      </c>
      <c r="J19" s="44">
        <f t="shared" si="5"/>
        <v>4.7704178684635501E-3</v>
      </c>
    </row>
    <row r="20" spans="1:10" x14ac:dyDescent="0.35">
      <c r="A20" s="37">
        <v>23192</v>
      </c>
      <c r="B20" s="38">
        <v>4</v>
      </c>
      <c r="C20" s="38">
        <f t="shared" si="0"/>
        <v>8.1757166722985559</v>
      </c>
      <c r="D20" s="38">
        <f t="shared" si="1"/>
        <v>78.897925228624956</v>
      </c>
      <c r="E20" s="42">
        <f t="shared" si="4"/>
        <v>-2.2396932266706589E-5</v>
      </c>
      <c r="F20" s="39">
        <f t="shared" si="2"/>
        <v>106.51730619574673</v>
      </c>
      <c r="H20" s="37">
        <v>28855</v>
      </c>
      <c r="I20" s="41">
        <f t="shared" si="3"/>
        <v>194.71165648144037</v>
      </c>
      <c r="J20" s="44">
        <f t="shared" si="5"/>
        <v>-9.1817869214617653E-3</v>
      </c>
    </row>
    <row r="21" spans="1:10" x14ac:dyDescent="0.35">
      <c r="A21" s="37">
        <v>23223</v>
      </c>
      <c r="B21" s="38">
        <v>4</v>
      </c>
      <c r="C21" s="38">
        <f t="shared" si="0"/>
        <v>8.1757166722985559</v>
      </c>
      <c r="D21" s="38">
        <f t="shared" si="1"/>
        <v>78.897925228624956</v>
      </c>
      <c r="E21" s="42">
        <f t="shared" si="4"/>
        <v>3.2737397821989145E-3</v>
      </c>
      <c r="F21" s="39">
        <f t="shared" si="2"/>
        <v>106.8660161385324</v>
      </c>
      <c r="H21" s="37">
        <v>29220</v>
      </c>
      <c r="I21" s="41">
        <f t="shared" si="3"/>
        <v>198.69419828117722</v>
      </c>
      <c r="J21" s="44">
        <f t="shared" si="5"/>
        <v>2.045353561108687E-2</v>
      </c>
    </row>
    <row r="22" spans="1:10" x14ac:dyDescent="0.35">
      <c r="A22" s="37">
        <v>23254</v>
      </c>
      <c r="B22" s="38">
        <v>4.0199999999999996</v>
      </c>
      <c r="C22" s="38">
        <f t="shared" si="0"/>
        <v>8.1678323666557695</v>
      </c>
      <c r="D22" s="38">
        <f t="shared" si="1"/>
        <v>78.7882179447422</v>
      </c>
      <c r="E22" s="42">
        <f t="shared" si="4"/>
        <v>1.6417490732267219E-3</v>
      </c>
      <c r="F22" s="39">
        <f t="shared" si="2"/>
        <v>107.04146332148727</v>
      </c>
      <c r="H22" s="37">
        <v>29586</v>
      </c>
      <c r="I22" s="41">
        <f t="shared" si="3"/>
        <v>199.06031529224518</v>
      </c>
      <c r="J22" s="44">
        <f t="shared" si="5"/>
        <v>1.8426155078259399E-3</v>
      </c>
    </row>
    <row r="23" spans="1:10" x14ac:dyDescent="0.35">
      <c r="A23" s="37">
        <v>23284</v>
      </c>
      <c r="B23" s="38">
        <v>4.07</v>
      </c>
      <c r="C23" s="38">
        <f t="shared" si="0"/>
        <v>8.1481695200098567</v>
      </c>
      <c r="D23" s="38">
        <f t="shared" si="1"/>
        <v>78.514744092174681</v>
      </c>
      <c r="E23" s="42">
        <f t="shared" si="4"/>
        <v>-7.7445394695689965E-4</v>
      </c>
      <c r="F23" s="39">
        <f t="shared" si="2"/>
        <v>106.95856463772991</v>
      </c>
      <c r="H23" s="37">
        <v>29951</v>
      </c>
      <c r="I23" s="41">
        <f t="shared" si="3"/>
        <v>211.24401049451515</v>
      </c>
      <c r="J23" s="44">
        <f t="shared" si="5"/>
        <v>6.1206047947742981E-2</v>
      </c>
    </row>
    <row r="24" spans="1:10" x14ac:dyDescent="0.35">
      <c r="A24" s="37">
        <v>23315</v>
      </c>
      <c r="B24" s="38">
        <v>4.1500000000000004</v>
      </c>
      <c r="C24" s="38">
        <f t="shared" si="0"/>
        <v>8.1168507602355575</v>
      </c>
      <c r="D24" s="38">
        <f t="shared" si="1"/>
        <v>78.079535376277306</v>
      </c>
      <c r="E24" s="42">
        <f t="shared" si="4"/>
        <v>-3.1384993603659934E-3</v>
      </c>
      <c r="F24" s="39">
        <f t="shared" si="2"/>
        <v>106.62287525102872</v>
      </c>
      <c r="H24" s="37">
        <v>30316</v>
      </c>
      <c r="I24" s="41">
        <f t="shared" si="3"/>
        <v>295.57401916369713</v>
      </c>
      <c r="J24" s="44">
        <f t="shared" si="5"/>
        <v>0.39920662589092237</v>
      </c>
    </row>
    <row r="25" spans="1:10" x14ac:dyDescent="0.35">
      <c r="A25" s="37">
        <v>23345</v>
      </c>
      <c r="B25" s="38">
        <v>4.08</v>
      </c>
      <c r="C25" s="38">
        <f t="shared" si="0"/>
        <v>8.1442451469668491</v>
      </c>
      <c r="D25" s="38">
        <f t="shared" si="1"/>
        <v>78.460185160348829</v>
      </c>
      <c r="E25" s="42">
        <f t="shared" si="4"/>
        <v>9.1144402756873771E-3</v>
      </c>
      <c r="F25" s="39">
        <f t="shared" si="2"/>
        <v>107.59468307952628</v>
      </c>
      <c r="H25" s="37">
        <v>30681</v>
      </c>
      <c r="I25" s="41">
        <f t="shared" si="3"/>
        <v>302.38458281130755</v>
      </c>
      <c r="J25" s="44">
        <f t="shared" si="5"/>
        <v>2.3041821019588848E-2</v>
      </c>
    </row>
    <row r="26" spans="1:10" x14ac:dyDescent="0.35">
      <c r="A26" s="37">
        <v>23376</v>
      </c>
      <c r="B26" s="38">
        <v>4.1399999999999997</v>
      </c>
      <c r="C26" s="38">
        <f t="shared" si="0"/>
        <v>8.1207560929056992</v>
      </c>
      <c r="D26" s="38">
        <f t="shared" si="1"/>
        <v>78.133778916136691</v>
      </c>
      <c r="E26" s="42">
        <f t="shared" si="4"/>
        <v>-1.5203600372361735E-3</v>
      </c>
      <c r="F26" s="39">
        <f t="shared" si="2"/>
        <v>107.43110042315307</v>
      </c>
      <c r="H26" s="37">
        <v>31047</v>
      </c>
      <c r="I26" s="41">
        <f t="shared" si="3"/>
        <v>347.46463407933766</v>
      </c>
      <c r="J26" s="44">
        <f t="shared" si="5"/>
        <v>0.14908184421611437</v>
      </c>
    </row>
    <row r="27" spans="1:10" x14ac:dyDescent="0.35">
      <c r="A27" s="37">
        <v>23407</v>
      </c>
      <c r="B27" s="38">
        <v>4.1500000000000004</v>
      </c>
      <c r="C27" s="38">
        <f t="shared" si="0"/>
        <v>8.1168507602355575</v>
      </c>
      <c r="D27" s="38">
        <f t="shared" si="1"/>
        <v>78.079535376277306</v>
      </c>
      <c r="E27" s="42">
        <f t="shared" si="4"/>
        <v>2.5749224572524702E-3</v>
      </c>
      <c r="F27" s="39">
        <f t="shared" si="2"/>
        <v>107.70772717623998</v>
      </c>
      <c r="H27" s="37">
        <v>31412</v>
      </c>
      <c r="I27" s="41">
        <f t="shared" si="3"/>
        <v>452.2058549750966</v>
      </c>
      <c r="J27" s="44">
        <f t="shared" si="5"/>
        <v>0.30144426402786961</v>
      </c>
    </row>
    <row r="28" spans="1:10" x14ac:dyDescent="0.35">
      <c r="A28" s="37">
        <v>23436</v>
      </c>
      <c r="B28" s="38">
        <v>4.18</v>
      </c>
      <c r="C28" s="38">
        <f t="shared" si="0"/>
        <v>8.1051510195809744</v>
      </c>
      <c r="D28" s="38">
        <f t="shared" si="1"/>
        <v>77.917073924127521</v>
      </c>
      <c r="E28" s="42">
        <f t="shared" si="4"/>
        <v>9.6620688989864072E-4</v>
      </c>
      <c r="F28" s="39">
        <f t="shared" si="2"/>
        <v>107.81179512433299</v>
      </c>
      <c r="H28" s="37">
        <v>31777</v>
      </c>
      <c r="I28" s="41">
        <f t="shared" si="3"/>
        <v>551.98854212660558</v>
      </c>
      <c r="J28" s="44">
        <f t="shared" si="5"/>
        <v>0.2206576629951067</v>
      </c>
    </row>
    <row r="29" spans="1:10" x14ac:dyDescent="0.35">
      <c r="A29" s="37">
        <v>23467</v>
      </c>
      <c r="B29" s="38">
        <v>4.2300000000000004</v>
      </c>
      <c r="C29" s="38">
        <f t="shared" si="0"/>
        <v>8.0857055086549892</v>
      </c>
      <c r="D29" s="38">
        <f t="shared" si="1"/>
        <v>77.647199569488464</v>
      </c>
      <c r="E29" s="42">
        <f t="shared" si="4"/>
        <v>-6.1481879056755374E-4</v>
      </c>
      <c r="F29" s="39">
        <f t="shared" si="2"/>
        <v>107.74551040684572</v>
      </c>
      <c r="H29" s="37">
        <v>32142</v>
      </c>
      <c r="I29" s="41">
        <f t="shared" si="3"/>
        <v>538.6806408211512</v>
      </c>
      <c r="J29" s="44">
        <f t="shared" si="5"/>
        <v>-2.4109017288989398E-2</v>
      </c>
    </row>
    <row r="30" spans="1:10" x14ac:dyDescent="0.35">
      <c r="A30" s="37">
        <v>23497</v>
      </c>
      <c r="B30" s="38">
        <v>4.22</v>
      </c>
      <c r="C30" s="38">
        <f t="shared" si="0"/>
        <v>8.0895892155875142</v>
      </c>
      <c r="D30" s="38">
        <f t="shared" si="1"/>
        <v>77.701085160661762</v>
      </c>
      <c r="E30" s="42">
        <f t="shared" si="4"/>
        <v>4.2677982619612788E-3</v>
      </c>
      <c r="F30" s="39">
        <f t="shared" si="2"/>
        <v>108.20534650889418</v>
      </c>
      <c r="H30" s="37">
        <v>32508</v>
      </c>
      <c r="I30" s="41">
        <f t="shared" si="3"/>
        <v>576.08299127795567</v>
      </c>
      <c r="J30" s="44">
        <f t="shared" si="5"/>
        <v>6.9433255295362484E-2</v>
      </c>
    </row>
    <row r="31" spans="1:10" x14ac:dyDescent="0.35">
      <c r="A31" s="37">
        <v>23528</v>
      </c>
      <c r="B31" s="38">
        <v>4.1900000000000004</v>
      </c>
      <c r="C31" s="38">
        <f t="shared" si="0"/>
        <v>8.101256517677065</v>
      </c>
      <c r="D31" s="38">
        <f t="shared" si="1"/>
        <v>77.863009690613524</v>
      </c>
      <c r="E31" s="42">
        <f t="shared" si="4"/>
        <v>5.8843084831554223E-3</v>
      </c>
      <c r="F31" s="39">
        <f t="shared" si="2"/>
        <v>108.84206014727924</v>
      </c>
      <c r="H31" s="37">
        <v>32873</v>
      </c>
      <c r="I31" s="41">
        <f t="shared" si="3"/>
        <v>678.80573138521663</v>
      </c>
      <c r="J31" s="44">
        <f t="shared" si="5"/>
        <v>0.17831239884271821</v>
      </c>
    </row>
    <row r="32" spans="1:10" x14ac:dyDescent="0.35">
      <c r="A32" s="37">
        <v>23558</v>
      </c>
      <c r="B32" s="38">
        <v>4.1500000000000004</v>
      </c>
      <c r="C32" s="38">
        <f t="shared" si="0"/>
        <v>8.1168507602355575</v>
      </c>
      <c r="D32" s="38">
        <f t="shared" si="1"/>
        <v>78.079535376277306</v>
      </c>
      <c r="E32" s="42">
        <f t="shared" si="4"/>
        <v>6.6793406969025138E-3</v>
      </c>
      <c r="F32" s="39">
        <f t="shared" si="2"/>
        <v>109.56905334915568</v>
      </c>
      <c r="H32" s="37">
        <v>33238</v>
      </c>
      <c r="I32" s="41">
        <f t="shared" si="3"/>
        <v>731.1348924932214</v>
      </c>
      <c r="J32" s="44">
        <f t="shared" si="5"/>
        <v>7.7090040181626573E-2</v>
      </c>
    </row>
    <row r="33" spans="1:10" x14ac:dyDescent="0.35">
      <c r="A33" s="37">
        <v>23589</v>
      </c>
      <c r="B33" s="38">
        <v>4.1900000000000004</v>
      </c>
      <c r="C33" s="38">
        <f t="shared" si="0"/>
        <v>8.101256517677065</v>
      </c>
      <c r="D33" s="38">
        <f t="shared" si="1"/>
        <v>77.863009690613524</v>
      </c>
      <c r="E33" s="42">
        <f t="shared" si="4"/>
        <v>1.5997236115069093E-4</v>
      </c>
      <c r="F33" s="39">
        <f t="shared" si="2"/>
        <v>109.586581369329</v>
      </c>
      <c r="H33" s="37">
        <v>33603</v>
      </c>
      <c r="I33" s="41">
        <f t="shared" si="3"/>
        <v>869.07063103562689</v>
      </c>
      <c r="J33" s="44">
        <f t="shared" si="5"/>
        <v>0.18865976710813914</v>
      </c>
    </row>
    <row r="34" spans="1:10" x14ac:dyDescent="0.35">
      <c r="A34" s="37">
        <v>23620</v>
      </c>
      <c r="B34" s="38">
        <v>4.21</v>
      </c>
      <c r="C34" s="38">
        <f t="shared" si="0"/>
        <v>8.0934756179143896</v>
      </c>
      <c r="D34" s="38">
        <f t="shared" si="1"/>
        <v>77.755015350317422</v>
      </c>
      <c r="E34" s="42">
        <f t="shared" si="4"/>
        <v>1.8092140067023457E-3</v>
      </c>
      <c r="F34" s="39">
        <f t="shared" si="2"/>
        <v>109.78484694728901</v>
      </c>
      <c r="H34" s="37">
        <v>33969</v>
      </c>
      <c r="I34" s="41">
        <f t="shared" si="3"/>
        <v>933.12647143611446</v>
      </c>
      <c r="J34" s="44">
        <f t="shared" si="5"/>
        <v>7.3706138618624628E-2</v>
      </c>
    </row>
    <row r="35" spans="1:10" x14ac:dyDescent="0.35">
      <c r="A35" s="37">
        <v>23650</v>
      </c>
      <c r="B35" s="38">
        <v>4.18</v>
      </c>
      <c r="C35" s="38">
        <f t="shared" si="0"/>
        <v>8.1051510195809744</v>
      </c>
      <c r="D35" s="38">
        <f t="shared" si="1"/>
        <v>77.917073924127521</v>
      </c>
      <c r="E35" s="42">
        <f t="shared" si="4"/>
        <v>5.8774554183505133E-3</v>
      </c>
      <c r="F35" s="39">
        <f t="shared" si="2"/>
        <v>110.43010249083214</v>
      </c>
      <c r="H35" s="37">
        <v>34334</v>
      </c>
      <c r="I35" s="41">
        <f t="shared" ref="I35:I64" si="6">VLOOKUP(H35,A:F,6,FALSE)</f>
        <v>1055.0050118050763</v>
      </c>
      <c r="J35" s="44">
        <f t="shared" si="5"/>
        <v>0.13061309918835162</v>
      </c>
    </row>
    <row r="36" spans="1:10" x14ac:dyDescent="0.35">
      <c r="A36" s="37">
        <v>23681</v>
      </c>
      <c r="B36" s="38">
        <v>4.16</v>
      </c>
      <c r="C36" s="38">
        <f t="shared" si="0"/>
        <v>8.1129481386199309</v>
      </c>
      <c r="D36" s="38">
        <f t="shared" si="1"/>
        <v>78.025336725396244</v>
      </c>
      <c r="E36" s="42">
        <f t="shared" si="4"/>
        <v>5.0424781982722974E-3</v>
      </c>
      <c r="F36" s="39">
        <f t="shared" si="2"/>
        <v>110.98694387507514</v>
      </c>
      <c r="H36" s="37">
        <v>34699</v>
      </c>
      <c r="I36" s="41">
        <f t="shared" si="6"/>
        <v>980.31689047635643</v>
      </c>
      <c r="J36" s="44">
        <f t="shared" ref="J36:J64" si="7">I36/I35-1</f>
        <v>-7.079409149055238E-2</v>
      </c>
    </row>
    <row r="37" spans="1:10" x14ac:dyDescent="0.35">
      <c r="A37" s="37">
        <v>23711</v>
      </c>
      <c r="B37" s="38">
        <v>4.2</v>
      </c>
      <c r="C37" s="38">
        <f t="shared" si="0"/>
        <v>8.0973647178665136</v>
      </c>
      <c r="D37" s="38">
        <f t="shared" si="1"/>
        <v>77.808990179825742</v>
      </c>
      <c r="E37" s="42">
        <f t="shared" si="4"/>
        <v>1.6955284474553037E-4</v>
      </c>
      <c r="F37" s="39">
        <f t="shared" si="2"/>
        <v>111.00576202713879</v>
      </c>
      <c r="H37" s="37">
        <v>35064</v>
      </c>
      <c r="I37" s="41">
        <f t="shared" si="6"/>
        <v>1232.498229639401</v>
      </c>
      <c r="J37" s="44">
        <f t="shared" si="7"/>
        <v>0.25724471506402824</v>
      </c>
    </row>
    <row r="38" spans="1:10" x14ac:dyDescent="0.35">
      <c r="A38" s="37">
        <v>23742</v>
      </c>
      <c r="B38" s="38">
        <v>4.21</v>
      </c>
      <c r="C38" s="38">
        <f t="shared" si="0"/>
        <v>8.0934756179143896</v>
      </c>
      <c r="D38" s="38">
        <f t="shared" si="1"/>
        <v>77.755015350317422</v>
      </c>
      <c r="E38" s="42">
        <f t="shared" si="4"/>
        <v>2.6254205033322082E-3</v>
      </c>
      <c r="F38" s="39">
        <f t="shared" si="2"/>
        <v>111.29719883075286</v>
      </c>
      <c r="H38" s="37">
        <v>35430</v>
      </c>
      <c r="I38" s="41">
        <f t="shared" si="6"/>
        <v>1234.0840136091206</v>
      </c>
      <c r="J38" s="44">
        <f t="shared" si="7"/>
        <v>1.2866419858335032E-3</v>
      </c>
    </row>
    <row r="39" spans="1:10" x14ac:dyDescent="0.35">
      <c r="A39" s="37">
        <v>23773</v>
      </c>
      <c r="B39" s="38">
        <v>4.1900000000000004</v>
      </c>
      <c r="C39" s="38">
        <f t="shared" si="0"/>
        <v>8.101256517677065</v>
      </c>
      <c r="D39" s="38">
        <f t="shared" si="1"/>
        <v>77.863009690613524</v>
      </c>
      <c r="E39" s="42">
        <f t="shared" si="4"/>
        <v>5.0642124078787813E-3</v>
      </c>
      <c r="F39" s="39">
        <f t="shared" si="2"/>
        <v>111.86083148603372</v>
      </c>
      <c r="H39" s="37">
        <v>35795</v>
      </c>
      <c r="I39" s="41">
        <f t="shared" si="6"/>
        <v>1382.4676490423828</v>
      </c>
      <c r="J39" s="44">
        <f t="shared" si="7"/>
        <v>0.12023787181174916</v>
      </c>
    </row>
    <row r="40" spans="1:10" x14ac:dyDescent="0.35">
      <c r="A40" s="37">
        <v>23801</v>
      </c>
      <c r="B40" s="38">
        <v>4.22</v>
      </c>
      <c r="C40" s="38">
        <f t="shared" si="0"/>
        <v>8.0895892155875142</v>
      </c>
      <c r="D40" s="38">
        <f t="shared" si="1"/>
        <v>77.701085160661762</v>
      </c>
      <c r="E40" s="42">
        <f t="shared" si="4"/>
        <v>1.0029738141342256E-3</v>
      </c>
      <c r="F40" s="39">
        <f t="shared" si="2"/>
        <v>111.97302497084148</v>
      </c>
      <c r="H40" s="37">
        <v>36160</v>
      </c>
      <c r="I40" s="41">
        <f t="shared" si="6"/>
        <v>1587.0089847589231</v>
      </c>
      <c r="J40" s="44">
        <f t="shared" si="7"/>
        <v>0.14795379541664033</v>
      </c>
    </row>
    <row r="41" spans="1:10" x14ac:dyDescent="0.35">
      <c r="A41" s="37">
        <v>23832</v>
      </c>
      <c r="B41" s="38">
        <v>4.2</v>
      </c>
      <c r="C41" s="38">
        <f t="shared" si="0"/>
        <v>8.0973647178665136</v>
      </c>
      <c r="D41" s="38">
        <f t="shared" si="1"/>
        <v>77.808990179825742</v>
      </c>
      <c r="E41" s="42">
        <f t="shared" si="4"/>
        <v>5.0714568157931581E-3</v>
      </c>
      <c r="F41" s="39">
        <f t="shared" si="2"/>
        <v>112.54089133151484</v>
      </c>
      <c r="H41" s="37">
        <v>36525</v>
      </c>
      <c r="I41" s="41">
        <f t="shared" si="6"/>
        <v>1464.2627053787037</v>
      </c>
      <c r="J41" s="44">
        <f t="shared" si="7"/>
        <v>-7.7344413647957633E-2</v>
      </c>
    </row>
    <row r="42" spans="1:10" x14ac:dyDescent="0.35">
      <c r="A42" s="37">
        <v>23862</v>
      </c>
      <c r="B42" s="38">
        <v>4.21</v>
      </c>
      <c r="C42" s="38">
        <f t="shared" si="0"/>
        <v>8.0934756179143896</v>
      </c>
      <c r="D42" s="38">
        <f t="shared" si="1"/>
        <v>77.755015350317422</v>
      </c>
      <c r="E42" s="42">
        <f t="shared" si="4"/>
        <v>2.6254205033322082E-3</v>
      </c>
      <c r="F42" s="39">
        <f t="shared" si="2"/>
        <v>112.83635849507989</v>
      </c>
      <c r="H42" s="37">
        <v>36891</v>
      </c>
      <c r="I42" s="41">
        <f t="shared" si="6"/>
        <v>1718.5486320887273</v>
      </c>
      <c r="J42" s="44">
        <f t="shared" si="7"/>
        <v>0.17366141046681749</v>
      </c>
    </row>
    <row r="43" spans="1:10" x14ac:dyDescent="0.35">
      <c r="A43" s="37">
        <v>23893</v>
      </c>
      <c r="B43" s="38">
        <v>4.2300000000000004</v>
      </c>
      <c r="C43" s="38">
        <f t="shared" si="0"/>
        <v>8.0857055086549892</v>
      </c>
      <c r="D43" s="38">
        <f t="shared" si="1"/>
        <v>77.647199569488464</v>
      </c>
      <c r="E43" s="42">
        <f t="shared" si="4"/>
        <v>1.8268156864099676E-3</v>
      </c>
      <c r="F43" s="39">
        <f t="shared" si="2"/>
        <v>113.04248972477609</v>
      </c>
      <c r="H43" s="37">
        <v>37256</v>
      </c>
      <c r="I43" s="41">
        <f t="shared" si="6"/>
        <v>1815.43920058452</v>
      </c>
      <c r="J43" s="44">
        <f t="shared" si="7"/>
        <v>5.6379299768800628E-2</v>
      </c>
    </row>
    <row r="44" spans="1:10" x14ac:dyDescent="0.35">
      <c r="A44" s="37">
        <v>23923</v>
      </c>
      <c r="B44" s="38">
        <v>4.2</v>
      </c>
      <c r="C44" s="38">
        <f t="shared" si="0"/>
        <v>8.0973647178665136</v>
      </c>
      <c r="D44" s="38">
        <f t="shared" si="1"/>
        <v>77.808990179825742</v>
      </c>
      <c r="E44" s="42">
        <f t="shared" si="4"/>
        <v>5.8911616548947051E-3</v>
      </c>
      <c r="F44" s="39">
        <f t="shared" si="2"/>
        <v>113.70844130561652</v>
      </c>
      <c r="H44" s="37">
        <v>37621</v>
      </c>
      <c r="I44" s="41">
        <f t="shared" si="6"/>
        <v>2104.3700748570081</v>
      </c>
      <c r="J44" s="44">
        <f t="shared" si="7"/>
        <v>0.15915205212020345</v>
      </c>
    </row>
    <row r="45" spans="1:10" x14ac:dyDescent="0.35">
      <c r="A45" s="37">
        <v>23954</v>
      </c>
      <c r="B45" s="38">
        <v>4.22</v>
      </c>
      <c r="C45" s="38">
        <f t="shared" si="0"/>
        <v>8.0895892155875142</v>
      </c>
      <c r="D45" s="38">
        <f t="shared" si="1"/>
        <v>77.701085160661762</v>
      </c>
      <c r="E45" s="42">
        <f t="shared" si="4"/>
        <v>1.8180154686326391E-3</v>
      </c>
      <c r="F45" s="39">
        <f t="shared" si="2"/>
        <v>113.91516501082424</v>
      </c>
      <c r="H45" s="37">
        <v>37986</v>
      </c>
      <c r="I45" s="41">
        <f t="shared" si="6"/>
        <v>2120.634250957944</v>
      </c>
      <c r="J45" s="44">
        <f t="shared" si="7"/>
        <v>7.7287623005384276E-3</v>
      </c>
    </row>
    <row r="46" spans="1:10" x14ac:dyDescent="0.35">
      <c r="A46" s="37">
        <v>23985</v>
      </c>
      <c r="B46" s="38">
        <v>4.2699999999999996</v>
      </c>
      <c r="C46" s="38">
        <f t="shared" si="0"/>
        <v>8.0701975903215999</v>
      </c>
      <c r="D46" s="38">
        <f t="shared" si="1"/>
        <v>77.43210236359073</v>
      </c>
      <c r="E46" s="42">
        <f t="shared" si="4"/>
        <v>-5.7499208994902986E-4</v>
      </c>
      <c r="F46" s="39">
        <f t="shared" si="2"/>
        <v>113.84966469201777</v>
      </c>
      <c r="H46" s="37">
        <v>38352</v>
      </c>
      <c r="I46" s="41">
        <f t="shared" si="6"/>
        <v>2221.1157836452089</v>
      </c>
      <c r="J46" s="44">
        <f t="shared" si="7"/>
        <v>4.7382773640421538E-2</v>
      </c>
    </row>
    <row r="47" spans="1:10" x14ac:dyDescent="0.35">
      <c r="A47" s="37">
        <v>24015</v>
      </c>
      <c r="B47" s="38">
        <v>4.3499999999999996</v>
      </c>
      <c r="C47" s="38">
        <f t="shared" si="0"/>
        <v>8.0393104569713252</v>
      </c>
      <c r="D47" s="38">
        <f t="shared" si="1"/>
        <v>77.004036153566972</v>
      </c>
      <c r="E47" s="42">
        <f t="shared" si="4"/>
        <v>-2.9162707232576841E-3</v>
      </c>
      <c r="F47" s="39">
        <f t="shared" si="2"/>
        <v>113.51764824802373</v>
      </c>
      <c r="H47" s="37">
        <v>38717</v>
      </c>
      <c r="I47" s="41">
        <f t="shared" si="6"/>
        <v>2291.247607021096</v>
      </c>
      <c r="J47" s="44">
        <f t="shared" si="7"/>
        <v>3.1575041649017255E-2</v>
      </c>
    </row>
    <row r="48" spans="1:10" x14ac:dyDescent="0.35">
      <c r="A48" s="37">
        <v>24046</v>
      </c>
      <c r="B48" s="38">
        <v>4.41</v>
      </c>
      <c r="C48" s="38">
        <f t="shared" si="0"/>
        <v>8.0162571653435979</v>
      </c>
      <c r="D48" s="38">
        <f t="shared" si="1"/>
        <v>76.68483835091331</v>
      </c>
      <c r="E48" s="42">
        <f t="shared" si="4"/>
        <v>-1.2412774804929933E-3</v>
      </c>
      <c r="F48" s="39">
        <f t="shared" si="2"/>
        <v>113.37674134761494</v>
      </c>
      <c r="H48" s="37">
        <v>39082</v>
      </c>
      <c r="I48" s="41">
        <f t="shared" si="6"/>
        <v>2342.1422410131595</v>
      </c>
      <c r="J48" s="44">
        <f t="shared" si="7"/>
        <v>2.2212629414693819E-2</v>
      </c>
    </row>
    <row r="49" spans="1:10" x14ac:dyDescent="0.35">
      <c r="A49" s="37">
        <v>24076</v>
      </c>
      <c r="B49" s="38">
        <v>4.4800000000000004</v>
      </c>
      <c r="C49" s="38">
        <f t="shared" si="0"/>
        <v>7.9894823550838794</v>
      </c>
      <c r="D49" s="38">
        <f t="shared" si="1"/>
        <v>76.3144341271298</v>
      </c>
      <c r="E49" s="42">
        <f t="shared" si="4"/>
        <v>-1.9711937391503264E-3</v>
      </c>
      <c r="F49" s="39">
        <f t="shared" si="2"/>
        <v>113.15325382490525</v>
      </c>
      <c r="H49" s="37">
        <v>39447</v>
      </c>
      <c r="I49" s="41">
        <f t="shared" si="6"/>
        <v>2589.495566730965</v>
      </c>
      <c r="J49" s="44">
        <f t="shared" si="7"/>
        <v>0.10560986492895741</v>
      </c>
    </row>
    <row r="50" spans="1:10" x14ac:dyDescent="0.35">
      <c r="A50" s="37">
        <v>24107</v>
      </c>
      <c r="B50" s="38">
        <v>4.6500000000000004</v>
      </c>
      <c r="C50" s="38">
        <f t="shared" si="0"/>
        <v>7.9249945173167715</v>
      </c>
      <c r="D50" s="38">
        <f t="shared" si="1"/>
        <v>75.423735373919214</v>
      </c>
      <c r="E50" s="42">
        <f t="shared" si="4"/>
        <v>-9.7047029584490119E-3</v>
      </c>
      <c r="F50" s="39">
        <f t="shared" si="2"/>
        <v>112.05513510775255</v>
      </c>
      <c r="H50" s="37">
        <v>39813</v>
      </c>
      <c r="I50" s="41">
        <f t="shared" si="6"/>
        <v>3144.5412886796753</v>
      </c>
      <c r="J50" s="44">
        <f t="shared" si="7"/>
        <v>0.21434511380508448</v>
      </c>
    </row>
    <row r="51" spans="1:10" x14ac:dyDescent="0.35">
      <c r="A51" s="37">
        <v>24138</v>
      </c>
      <c r="B51" s="38">
        <v>4.6900000000000004</v>
      </c>
      <c r="C51" s="38">
        <f t="shared" si="0"/>
        <v>7.9099305585386368</v>
      </c>
      <c r="D51" s="38">
        <f t="shared" si="1"/>
        <v>75.215966485321758</v>
      </c>
      <c r="E51" s="42">
        <f t="shared" si="4"/>
        <v>6.3683233734767968E-4</v>
      </c>
      <c r="F51" s="39">
        <f t="shared" si="2"/>
        <v>112.12649544135502</v>
      </c>
      <c r="H51" s="37">
        <v>40178</v>
      </c>
      <c r="I51" s="41">
        <f t="shared" si="6"/>
        <v>2839.0661128993052</v>
      </c>
      <c r="J51" s="44">
        <f t="shared" si="7"/>
        <v>-9.7144590494034344E-2</v>
      </c>
    </row>
    <row r="52" spans="1:10" x14ac:dyDescent="0.35">
      <c r="A52" s="37">
        <v>24166</v>
      </c>
      <c r="B52" s="38">
        <v>5.0199999999999996</v>
      </c>
      <c r="C52" s="38">
        <f t="shared" si="0"/>
        <v>7.7872233220920508</v>
      </c>
      <c r="D52" s="38">
        <f t="shared" si="1"/>
        <v>73.527710839085188</v>
      </c>
      <c r="E52" s="42">
        <f t="shared" si="4"/>
        <v>-2.1470723815734477E-2</v>
      </c>
      <c r="F52" s="39">
        <f t="shared" si="2"/>
        <v>109.71905842530748</v>
      </c>
      <c r="H52" s="37">
        <v>40543</v>
      </c>
      <c r="I52" s="41">
        <f t="shared" si="6"/>
        <v>3073.9396682540305</v>
      </c>
      <c r="J52" s="44">
        <f t="shared" si="7"/>
        <v>8.2729160228983911E-2</v>
      </c>
    </row>
    <row r="53" spans="1:10" x14ac:dyDescent="0.35">
      <c r="A53" s="37">
        <v>24197</v>
      </c>
      <c r="B53" s="38">
        <v>4.71</v>
      </c>
      <c r="C53" s="38">
        <f t="shared" si="0"/>
        <v>7.9024141447163823</v>
      </c>
      <c r="D53" s="38">
        <f t="shared" si="1"/>
        <v>75.112338400347824</v>
      </c>
      <c r="E53" s="42">
        <f t="shared" si="4"/>
        <v>2.8948458711571295E-2</v>
      </c>
      <c r="F53" s="39">
        <f t="shared" si="2"/>
        <v>112.89525605800497</v>
      </c>
      <c r="H53" s="37">
        <v>40908</v>
      </c>
      <c r="I53" s="41">
        <f t="shared" si="6"/>
        <v>3584.2960942320301</v>
      </c>
      <c r="J53" s="44">
        <f t="shared" si="7"/>
        <v>0.16602681934479135</v>
      </c>
    </row>
    <row r="54" spans="1:10" x14ac:dyDescent="0.35">
      <c r="A54" s="37">
        <v>24227</v>
      </c>
      <c r="B54" s="38">
        <v>4.79</v>
      </c>
      <c r="C54" s="38">
        <f t="shared" si="0"/>
        <v>7.8724518620718742</v>
      </c>
      <c r="D54" s="38">
        <f t="shared" si="1"/>
        <v>74.699527775371649</v>
      </c>
      <c r="E54" s="42">
        <f t="shared" si="4"/>
        <v>-2.4313233384063056E-3</v>
      </c>
      <c r="F54" s="39">
        <f t="shared" si="2"/>
        <v>112.62077118715578</v>
      </c>
      <c r="H54" s="37">
        <v>41274</v>
      </c>
      <c r="I54" s="41">
        <f t="shared" si="6"/>
        <v>3688.038712529647</v>
      </c>
      <c r="J54" s="44">
        <f t="shared" si="7"/>
        <v>2.8943651855259045E-2</v>
      </c>
    </row>
    <row r="55" spans="1:10" x14ac:dyDescent="0.35">
      <c r="A55" s="37">
        <v>24258</v>
      </c>
      <c r="B55" s="38">
        <v>4.8</v>
      </c>
      <c r="C55" s="38">
        <f t="shared" si="0"/>
        <v>7.8687181711226195</v>
      </c>
      <c r="D55" s="38">
        <f t="shared" si="1"/>
        <v>74.648117243181161</v>
      </c>
      <c r="E55" s="42">
        <f t="shared" si="4"/>
        <v>3.1201259233139592E-3</v>
      </c>
      <c r="F55" s="39">
        <f t="shared" si="2"/>
        <v>112.97216217484045</v>
      </c>
      <c r="H55" s="37">
        <v>41639</v>
      </c>
      <c r="I55" s="41">
        <f t="shared" si="6"/>
        <v>3380.7531358349361</v>
      </c>
      <c r="J55" s="44">
        <f t="shared" si="7"/>
        <v>-8.3319509540598635E-2</v>
      </c>
    </row>
    <row r="56" spans="1:10" x14ac:dyDescent="0.35">
      <c r="A56" s="37">
        <v>24288</v>
      </c>
      <c r="B56" s="38">
        <v>4.97</v>
      </c>
      <c r="C56" s="38">
        <f t="shared" si="0"/>
        <v>7.8056368360276283</v>
      </c>
      <c r="D56" s="38">
        <f t="shared" si="1"/>
        <v>73.7805736270046</v>
      </c>
      <c r="E56" s="42">
        <f t="shared" si="4"/>
        <v>-9.2483620618255859E-3</v>
      </c>
      <c r="F56" s="39">
        <f t="shared" si="2"/>
        <v>111.92735471614024</v>
      </c>
      <c r="H56" s="37">
        <v>42004</v>
      </c>
      <c r="I56" s="41">
        <f t="shared" si="6"/>
        <v>3744.418133536391</v>
      </c>
      <c r="J56" s="44">
        <f t="shared" si="7"/>
        <v>0.10756922587654172</v>
      </c>
    </row>
    <row r="57" spans="1:10" x14ac:dyDescent="0.35">
      <c r="A57" s="37">
        <v>24319</v>
      </c>
      <c r="B57" s="38">
        <v>5.05</v>
      </c>
      <c r="C57" s="38">
        <f t="shared" si="0"/>
        <v>7.7762055116439566</v>
      </c>
      <c r="D57" s="38">
        <f t="shared" si="1"/>
        <v>73.376490513278895</v>
      </c>
      <c r="E57" s="42">
        <f t="shared" si="4"/>
        <v>-2.1472698066476543E-3</v>
      </c>
      <c r="F57" s="39">
        <f t="shared" si="2"/>
        <v>111.68701648682033</v>
      </c>
      <c r="H57" s="37">
        <v>42369</v>
      </c>
      <c r="I57" s="41">
        <f t="shared" si="6"/>
        <v>3793.8401051075066</v>
      </c>
      <c r="J57" s="44">
        <f t="shared" si="7"/>
        <v>1.3198838860562612E-2</v>
      </c>
    </row>
    <row r="58" spans="1:10" x14ac:dyDescent="0.35">
      <c r="A58" s="37">
        <v>24350</v>
      </c>
      <c r="B58" s="38">
        <v>5.36</v>
      </c>
      <c r="C58" s="38">
        <f t="shared" si="0"/>
        <v>7.6636713024173817</v>
      </c>
      <c r="D58" s="38">
        <f t="shared" si="1"/>
        <v>71.83546300264419</v>
      </c>
      <c r="E58" s="42">
        <f t="shared" si="4"/>
        <v>-1.9298252336369202E-2</v>
      </c>
      <c r="F58" s="39">
        <f t="shared" si="2"/>
        <v>109.53165225996145</v>
      </c>
      <c r="H58" s="37">
        <v>42735</v>
      </c>
      <c r="I58" s="41">
        <f t="shared" si="6"/>
        <v>3808.1710234321235</v>
      </c>
      <c r="J58" s="44">
        <f t="shared" si="7"/>
        <v>3.7774175841842617E-3</v>
      </c>
    </row>
    <row r="59" spans="1:10" x14ac:dyDescent="0.35">
      <c r="A59" s="37">
        <v>24380</v>
      </c>
      <c r="B59" s="38">
        <v>5.0199999999999996</v>
      </c>
      <c r="C59" s="38">
        <f t="shared" si="0"/>
        <v>7.7872233220920508</v>
      </c>
      <c r="D59" s="38">
        <f t="shared" si="1"/>
        <v>73.527710839085188</v>
      </c>
      <c r="E59" s="42">
        <f t="shared" si="4"/>
        <v>3.1262101744725823E-2</v>
      </c>
      <c r="F59" s="39">
        <f t="shared" si="2"/>
        <v>112.95584191718029</v>
      </c>
      <c r="H59" s="37">
        <v>43100</v>
      </c>
      <c r="I59" s="41">
        <f t="shared" si="6"/>
        <v>3915.5618810788906</v>
      </c>
      <c r="J59" s="44">
        <f t="shared" si="7"/>
        <v>2.82001141718633E-2</v>
      </c>
    </row>
    <row r="60" spans="1:10" x14ac:dyDescent="0.35">
      <c r="A60" s="37">
        <v>24411</v>
      </c>
      <c r="B60" s="38">
        <v>4.97</v>
      </c>
      <c r="C60" s="38">
        <f t="shared" si="0"/>
        <v>7.8056368360276283</v>
      </c>
      <c r="D60" s="38">
        <f t="shared" si="1"/>
        <v>73.7805736270046</v>
      </c>
      <c r="E60" s="42">
        <f t="shared" si="4"/>
        <v>8.0021010666541E-3</v>
      </c>
      <c r="F60" s="39">
        <f t="shared" si="2"/>
        <v>113.85972598027057</v>
      </c>
      <c r="H60" s="37">
        <v>43465</v>
      </c>
      <c r="I60" s="41">
        <f t="shared" si="6"/>
        <v>3930.7904770696537</v>
      </c>
      <c r="J60" s="44">
        <f t="shared" si="7"/>
        <v>3.8892492197228901E-3</v>
      </c>
    </row>
    <row r="61" spans="1:10" x14ac:dyDescent="0.35">
      <c r="A61" s="37">
        <v>24441</v>
      </c>
      <c r="B61" s="38">
        <v>5.12</v>
      </c>
      <c r="C61" s="38">
        <f t="shared" si="0"/>
        <v>7.7505852944189515</v>
      </c>
      <c r="D61" s="38">
        <f t="shared" si="1"/>
        <v>73.02508701836814</v>
      </c>
      <c r="E61" s="42">
        <f t="shared" si="4"/>
        <v>-7.4935105930295492E-3</v>
      </c>
      <c r="F61" s="39">
        <f t="shared" si="2"/>
        <v>113.00651691751797</v>
      </c>
      <c r="H61" s="37">
        <v>43830</v>
      </c>
      <c r="I61" s="41">
        <f t="shared" si="6"/>
        <v>4305.9794863657507</v>
      </c>
      <c r="J61" s="44">
        <f t="shared" si="7"/>
        <v>9.5448742812614951E-2</v>
      </c>
    </row>
    <row r="62" spans="1:10" x14ac:dyDescent="0.35">
      <c r="A62" s="37">
        <v>24472</v>
      </c>
      <c r="B62" s="38">
        <v>4.6399999999999997</v>
      </c>
      <c r="C62" s="38">
        <f t="shared" si="0"/>
        <v>7.9287670051385826</v>
      </c>
      <c r="D62" s="38">
        <f t="shared" si="1"/>
        <v>75.475784642926328</v>
      </c>
      <c r="E62" s="42">
        <f t="shared" si="4"/>
        <v>4.3097262501104579E-2</v>
      </c>
      <c r="F62" s="39">
        <f t="shared" si="2"/>
        <v>117.87678844144776</v>
      </c>
      <c r="H62" s="37">
        <v>44196</v>
      </c>
      <c r="I62" s="41">
        <f t="shared" si="6"/>
        <v>4770.6930229810014</v>
      </c>
      <c r="J62" s="44">
        <f t="shared" si="7"/>
        <v>0.10792284034020549</v>
      </c>
    </row>
    <row r="63" spans="1:10" x14ac:dyDescent="0.35">
      <c r="A63" s="37">
        <v>24503</v>
      </c>
      <c r="B63" s="38">
        <v>4.5199999999999996</v>
      </c>
      <c r="C63" s="38">
        <f t="shared" si="0"/>
        <v>7.9742405499317073</v>
      </c>
      <c r="D63" s="38">
        <f t="shared" si="1"/>
        <v>76.103733279619291</v>
      </c>
      <c r="E63" s="42">
        <f t="shared" si="4"/>
        <v>1.3410677011694995E-2</v>
      </c>
      <c r="F63" s="39">
        <f t="shared" si="2"/>
        <v>119.45759597841193</v>
      </c>
      <c r="H63" s="37">
        <v>44561</v>
      </c>
      <c r="I63" s="41">
        <f t="shared" si="6"/>
        <v>4582.5266740106863</v>
      </c>
      <c r="J63" s="44">
        <f t="shared" si="7"/>
        <v>-3.944214143812963E-2</v>
      </c>
    </row>
    <row r="64" spans="1:10" ht="15" thickBot="1" x14ac:dyDescent="0.4">
      <c r="A64" s="37">
        <v>24531</v>
      </c>
      <c r="B64" s="38">
        <v>4.72</v>
      </c>
      <c r="C64" s="38">
        <f t="shared" si="0"/>
        <v>7.8986598217261514</v>
      </c>
      <c r="D64" s="38">
        <f t="shared" si="1"/>
        <v>75.060588309689251</v>
      </c>
      <c r="E64" s="42">
        <f t="shared" si="4"/>
        <v>-1.1956382897679866E-2</v>
      </c>
      <c r="F64" s="39">
        <f t="shared" si="2"/>
        <v>118.0293152208577</v>
      </c>
      <c r="H64" s="37">
        <v>44926</v>
      </c>
      <c r="I64" s="41">
        <f t="shared" si="6"/>
        <v>3854.2820499981813</v>
      </c>
      <c r="J64" s="48">
        <f t="shared" si="7"/>
        <v>-0.15891770540969619</v>
      </c>
    </row>
    <row r="65" spans="1:10" x14ac:dyDescent="0.35">
      <c r="A65" s="37">
        <v>24562</v>
      </c>
      <c r="B65" s="38">
        <v>4.5</v>
      </c>
      <c r="C65" s="38">
        <f t="shared" si="0"/>
        <v>7.9818561849879437</v>
      </c>
      <c r="D65" s="38">
        <f t="shared" si="1"/>
        <v>76.208996789774403</v>
      </c>
      <c r="E65" s="42">
        <f t="shared" si="4"/>
        <v>2.1595232402774767E-2</v>
      </c>
      <c r="F65" s="39">
        <f t="shared" si="2"/>
        <v>120.57818571339249</v>
      </c>
      <c r="J65" s="49"/>
    </row>
    <row r="66" spans="1:10" x14ac:dyDescent="0.35">
      <c r="A66" s="37">
        <v>24592</v>
      </c>
      <c r="B66" s="38">
        <v>4.78</v>
      </c>
      <c r="C66" s="38">
        <f t="shared" ref="C66:C129" si="8">(1-(1/(1+0.5*B66/100)^(2*10)))/(B66/100)</f>
        <v>7.8761881246052834</v>
      </c>
      <c r="D66" s="38">
        <f t="shared" ref="D66:D129" si="9">(2/(B66/100)^2)*(1-(1/(1+B66/200)^(20)))-20/((B66/100)*(1+B66/200)^(21))</f>
        <v>74.750980615371105</v>
      </c>
      <c r="E66" s="42">
        <f t="shared" si="4"/>
        <v>-1.8085493504445715E-2</v>
      </c>
      <c r="F66" s="39">
        <f t="shared" si="2"/>
        <v>118.39746971889508</v>
      </c>
      <c r="J66" s="49"/>
    </row>
    <row r="67" spans="1:10" x14ac:dyDescent="0.35">
      <c r="A67" s="37">
        <v>24623</v>
      </c>
      <c r="B67" s="38">
        <v>4.8099999999999996</v>
      </c>
      <c r="C67" s="38">
        <f t="shared" si="8"/>
        <v>7.8649870496430641</v>
      </c>
      <c r="D67" s="38">
        <f t="shared" si="9"/>
        <v>74.596748979772173</v>
      </c>
      <c r="E67" s="42">
        <f t="shared" ref="E67:E130" si="10">-C67*(B67/100-B66/100)+0.5*D67*(B67/100-B66/100)^2+((1+B66/100)^(1/12)-1)</f>
        <v>1.5425014095938167E-3</v>
      </c>
      <c r="F67" s="39">
        <f t="shared" ref="F67:F130" si="11">F66*(1+E67)</f>
        <v>118.58009798282882</v>
      </c>
      <c r="J67" s="49"/>
    </row>
    <row r="68" spans="1:10" x14ac:dyDescent="0.35">
      <c r="A68" s="37">
        <v>24653</v>
      </c>
      <c r="B68" s="38">
        <v>5.22</v>
      </c>
      <c r="C68" s="38">
        <f t="shared" si="8"/>
        <v>7.7141975510627327</v>
      </c>
      <c r="D68" s="38">
        <f t="shared" si="9"/>
        <v>72.526567276094596</v>
      </c>
      <c r="E68" s="42">
        <f t="shared" si="10"/>
        <v>-2.7096034098420724E-2</v>
      </c>
      <c r="F68" s="39">
        <f t="shared" si="11"/>
        <v>115.36704760449202</v>
      </c>
      <c r="J68" s="49"/>
    </row>
    <row r="69" spans="1:10" x14ac:dyDescent="0.35">
      <c r="A69" s="37">
        <v>24684</v>
      </c>
      <c r="B69" s="38">
        <v>5.16</v>
      </c>
      <c r="C69" s="38">
        <f t="shared" si="8"/>
        <v>7.7360002777665979</v>
      </c>
      <c r="D69" s="38">
        <f t="shared" si="9"/>
        <v>72.825188745125388</v>
      </c>
      <c r="E69" s="42">
        <f t="shared" si="10"/>
        <v>8.9039788812518787E-3</v>
      </c>
      <c r="F69" s="39">
        <f t="shared" si="11"/>
        <v>116.39427335995479</v>
      </c>
      <c r="J69" s="49"/>
    </row>
    <row r="70" spans="1:10" x14ac:dyDescent="0.35">
      <c r="A70" s="37">
        <v>24715</v>
      </c>
      <c r="B70" s="38">
        <v>5.27</v>
      </c>
      <c r="C70" s="38">
        <f t="shared" si="8"/>
        <v>7.6960968969497463</v>
      </c>
      <c r="D70" s="38">
        <f t="shared" si="9"/>
        <v>72.278834675074137</v>
      </c>
      <c r="E70" s="42">
        <f t="shared" si="10"/>
        <v>-4.220441594035184E-3</v>
      </c>
      <c r="F70" s="39">
        <f t="shared" si="11"/>
        <v>115.90303812735894</v>
      </c>
      <c r="J70" s="49"/>
    </row>
    <row r="71" spans="1:10" x14ac:dyDescent="0.35">
      <c r="A71" s="37">
        <v>24745</v>
      </c>
      <c r="B71" s="38">
        <v>5.31</v>
      </c>
      <c r="C71" s="38">
        <f t="shared" si="8"/>
        <v>7.6816608865140665</v>
      </c>
      <c r="D71" s="38">
        <f t="shared" si="9"/>
        <v>72.081377425216829</v>
      </c>
      <c r="E71" s="42">
        <f t="shared" si="10"/>
        <v>1.2221315159190076E-3</v>
      </c>
      <c r="F71" s="39">
        <f t="shared" si="11"/>
        <v>116.04468688304516</v>
      </c>
      <c r="J71" s="49"/>
    </row>
    <row r="72" spans="1:10" x14ac:dyDescent="0.35">
      <c r="A72" s="37">
        <v>24776</v>
      </c>
      <c r="B72" s="38">
        <v>5.64</v>
      </c>
      <c r="C72" s="38">
        <f t="shared" si="8"/>
        <v>7.5640563717759086</v>
      </c>
      <c r="D72" s="38">
        <f t="shared" si="9"/>
        <v>70.476759466091636</v>
      </c>
      <c r="E72" s="42">
        <f t="shared" si="10"/>
        <v>-2.0256815829203419E-2</v>
      </c>
      <c r="F72" s="39">
        <f t="shared" si="11"/>
        <v>113.69399103289773</v>
      </c>
      <c r="J72" s="49"/>
    </row>
    <row r="73" spans="1:10" x14ac:dyDescent="0.35">
      <c r="A73" s="37">
        <v>24806</v>
      </c>
      <c r="B73" s="38">
        <v>5.74</v>
      </c>
      <c r="C73" s="38">
        <f t="shared" si="8"/>
        <v>7.5289375983203151</v>
      </c>
      <c r="D73" s="38">
        <f t="shared" si="9"/>
        <v>69.99898348844502</v>
      </c>
      <c r="E73" s="42">
        <f t="shared" si="10"/>
        <v>-2.9112276733812958E-3</v>
      </c>
      <c r="F73" s="39">
        <f t="shared" si="11"/>
        <v>113.3630019399056</v>
      </c>
      <c r="J73" s="49"/>
    </row>
    <row r="74" spans="1:10" x14ac:dyDescent="0.35">
      <c r="A74" s="37">
        <v>24837</v>
      </c>
      <c r="B74" s="38">
        <v>5.7</v>
      </c>
      <c r="C74" s="38">
        <f t="shared" si="8"/>
        <v>7.5429564489762857</v>
      </c>
      <c r="D74" s="38">
        <f t="shared" si="9"/>
        <v>70.189626647172872</v>
      </c>
      <c r="E74" s="42">
        <f t="shared" si="10"/>
        <v>7.6847195865944653E-3</v>
      </c>
      <c r="F74" s="39">
        <f t="shared" si="11"/>
        <v>114.23416482130835</v>
      </c>
      <c r="J74" s="49"/>
    </row>
    <row r="75" spans="1:10" x14ac:dyDescent="0.35">
      <c r="A75" s="37">
        <v>24868</v>
      </c>
      <c r="B75" s="38">
        <v>5.54</v>
      </c>
      <c r="C75" s="38">
        <f t="shared" si="8"/>
        <v>7.599415009900528</v>
      </c>
      <c r="D75" s="38">
        <f t="shared" si="9"/>
        <v>70.958448140292433</v>
      </c>
      <c r="E75" s="42">
        <f t="shared" si="10"/>
        <v>1.688013634852522E-2</v>
      </c>
      <c r="F75" s="39">
        <f t="shared" si="11"/>
        <v>116.16245309915193</v>
      </c>
      <c r="J75" s="49"/>
    </row>
    <row r="76" spans="1:10" x14ac:dyDescent="0.35">
      <c r="A76" s="37">
        <v>24897</v>
      </c>
      <c r="B76" s="38">
        <v>5.56</v>
      </c>
      <c r="C76" s="38">
        <f t="shared" si="8"/>
        <v>7.592323999025278</v>
      </c>
      <c r="D76" s="38">
        <f t="shared" si="9"/>
        <v>70.861795665262349</v>
      </c>
      <c r="E76" s="42">
        <f t="shared" si="10"/>
        <v>2.9863827019171642E-3</v>
      </c>
      <c r="F76" s="39">
        <f t="shared" si="11"/>
        <v>116.50935863969951</v>
      </c>
      <c r="J76" s="49"/>
    </row>
    <row r="77" spans="1:10" x14ac:dyDescent="0.35">
      <c r="A77" s="37">
        <v>24928</v>
      </c>
      <c r="B77" s="38">
        <v>5.76</v>
      </c>
      <c r="C77" s="38">
        <f t="shared" si="8"/>
        <v>7.5219424557035</v>
      </c>
      <c r="D77" s="38">
        <f t="shared" si="9"/>
        <v>69.903894670738765</v>
      </c>
      <c r="E77" s="42">
        <f t="shared" si="10"/>
        <v>-1.0384785315690976E-2</v>
      </c>
      <c r="F77" s="39">
        <f t="shared" si="11"/>
        <v>115.29943396295739</v>
      </c>
      <c r="J77" s="49"/>
    </row>
    <row r="78" spans="1:10" x14ac:dyDescent="0.35">
      <c r="A78" s="37">
        <v>24958</v>
      </c>
      <c r="B78" s="38">
        <v>5.74</v>
      </c>
      <c r="C78" s="38">
        <f t="shared" si="8"/>
        <v>7.5289375983203151</v>
      </c>
      <c r="D78" s="38">
        <f t="shared" si="9"/>
        <v>69.99898348844502</v>
      </c>
      <c r="E78" s="42">
        <f t="shared" si="10"/>
        <v>6.1849433762664659E-3</v>
      </c>
      <c r="F78" s="39">
        <f t="shared" si="11"/>
        <v>116.01255443333385</v>
      </c>
      <c r="J78" s="49"/>
    </row>
    <row r="79" spans="1:10" x14ac:dyDescent="0.35">
      <c r="A79" s="37">
        <v>24989</v>
      </c>
      <c r="B79" s="38">
        <v>5.86</v>
      </c>
      <c r="C79" s="38">
        <f t="shared" si="8"/>
        <v>7.4871089508288087</v>
      </c>
      <c r="D79" s="38">
        <f t="shared" si="9"/>
        <v>69.430766867763424</v>
      </c>
      <c r="E79" s="42">
        <f t="shared" si="10"/>
        <v>-4.2726187519776335E-3</v>
      </c>
      <c r="F79" s="39">
        <f t="shared" si="11"/>
        <v>115.51687701779716</v>
      </c>
      <c r="J79" s="49"/>
    </row>
    <row r="80" spans="1:10" x14ac:dyDescent="0.35">
      <c r="A80" s="37">
        <v>25019</v>
      </c>
      <c r="B80" s="38">
        <v>5.64</v>
      </c>
      <c r="C80" s="38">
        <f t="shared" si="8"/>
        <v>7.5640563717759086</v>
      </c>
      <c r="D80" s="38">
        <f t="shared" si="9"/>
        <v>70.476759466091636</v>
      </c>
      <c r="E80" s="42">
        <f t="shared" si="10"/>
        <v>2.1568362704402055E-2</v>
      </c>
      <c r="F80" s="39">
        <f t="shared" si="11"/>
        <v>118.00838691979682</v>
      </c>
      <c r="J80" s="49"/>
    </row>
    <row r="81" spans="1:10" x14ac:dyDescent="0.35">
      <c r="A81" s="37">
        <v>25050</v>
      </c>
      <c r="B81" s="38">
        <v>5.39</v>
      </c>
      <c r="C81" s="38">
        <f t="shared" si="8"/>
        <v>7.6529070174735896</v>
      </c>
      <c r="D81" s="38">
        <f t="shared" si="9"/>
        <v>71.688396382167326</v>
      </c>
      <c r="E81" s="42">
        <f t="shared" si="10"/>
        <v>2.393900421557307E-2</v>
      </c>
      <c r="F81" s="39">
        <f t="shared" si="11"/>
        <v>120.83339019174282</v>
      </c>
      <c r="J81" s="49"/>
    </row>
    <row r="82" spans="1:10" x14ac:dyDescent="0.35">
      <c r="A82" s="37">
        <v>25081</v>
      </c>
      <c r="B82" s="38">
        <v>5.42</v>
      </c>
      <c r="C82" s="38">
        <f t="shared" si="8"/>
        <v>7.6421647654872471</v>
      </c>
      <c r="D82" s="38">
        <f t="shared" si="9"/>
        <v>71.541690070888507</v>
      </c>
      <c r="E82" s="42">
        <f t="shared" si="10"/>
        <v>2.0949507557989668E-3</v>
      </c>
      <c r="F82" s="39">
        <f t="shared" si="11"/>
        <v>121.08653019385078</v>
      </c>
      <c r="J82" s="49"/>
    </row>
    <row r="83" spans="1:10" x14ac:dyDescent="0.35">
      <c r="A83" s="37">
        <v>25111</v>
      </c>
      <c r="B83" s="38">
        <v>5.49</v>
      </c>
      <c r="C83" s="38">
        <f t="shared" si="8"/>
        <v>7.61718489167784</v>
      </c>
      <c r="D83" s="38">
        <f t="shared" si="9"/>
        <v>71.200770985289211</v>
      </c>
      <c r="E83" s="42">
        <f t="shared" si="10"/>
        <v>-9.063821143619772E-4</v>
      </c>
      <c r="F83" s="39">
        <f t="shared" si="11"/>
        <v>120.97677952859291</v>
      </c>
      <c r="J83" s="49"/>
    </row>
    <row r="84" spans="1:10" x14ac:dyDescent="0.35">
      <c r="A84" s="37">
        <v>25142</v>
      </c>
      <c r="B84" s="38">
        <v>5.61</v>
      </c>
      <c r="C84" s="38">
        <f t="shared" si="8"/>
        <v>7.5746386883482355</v>
      </c>
      <c r="D84" s="38">
        <f t="shared" si="9"/>
        <v>70.620853602605962</v>
      </c>
      <c r="E84" s="42">
        <f t="shared" si="10"/>
        <v>-4.5749550547266298E-3</v>
      </c>
      <c r="F84" s="39">
        <f t="shared" si="11"/>
        <v>120.42331619958404</v>
      </c>
      <c r="J84" s="49"/>
    </row>
    <row r="85" spans="1:10" x14ac:dyDescent="0.35">
      <c r="A85" s="37">
        <v>25172</v>
      </c>
      <c r="B85" s="38">
        <v>5.78</v>
      </c>
      <c r="C85" s="38">
        <f t="shared" si="8"/>
        <v>7.514956814226295</v>
      </c>
      <c r="D85" s="38">
        <f t="shared" si="9"/>
        <v>69.808960649016257</v>
      </c>
      <c r="E85" s="42">
        <f t="shared" si="10"/>
        <v>-8.1156190272008016E-3</v>
      </c>
      <c r="F85" s="39">
        <f t="shared" si="11"/>
        <v>119.44600644331607</v>
      </c>
      <c r="J85" s="49"/>
    </row>
    <row r="86" spans="1:10" x14ac:dyDescent="0.35">
      <c r="A86" s="37">
        <v>25203</v>
      </c>
      <c r="B86" s="38">
        <v>6.16</v>
      </c>
      <c r="C86" s="38">
        <f t="shared" si="8"/>
        <v>7.3840144417984437</v>
      </c>
      <c r="D86" s="38">
        <f t="shared" si="9"/>
        <v>68.034252262574938</v>
      </c>
      <c r="E86" s="42">
        <f t="shared" si="10"/>
        <v>-2.2874460405073762E-2</v>
      </c>
      <c r="F86" s="39">
        <f t="shared" si="11"/>
        <v>116.71374349838425</v>
      </c>
      <c r="J86" s="49"/>
    </row>
    <row r="87" spans="1:10" x14ac:dyDescent="0.35">
      <c r="A87" s="37">
        <v>25234</v>
      </c>
      <c r="B87" s="38">
        <v>6.19</v>
      </c>
      <c r="C87" s="38">
        <f t="shared" si="8"/>
        <v>7.3738196423514841</v>
      </c>
      <c r="D87" s="38">
        <f t="shared" si="9"/>
        <v>67.896462918483365</v>
      </c>
      <c r="E87" s="42">
        <f t="shared" si="10"/>
        <v>2.7847710862809474E-3</v>
      </c>
      <c r="F87" s="39">
        <f t="shared" si="11"/>
        <v>117.03876455665016</v>
      </c>
      <c r="J87" s="49"/>
    </row>
    <row r="88" spans="1:10" x14ac:dyDescent="0.35">
      <c r="A88" s="37">
        <v>25262</v>
      </c>
      <c r="B88" s="38">
        <v>6.26</v>
      </c>
      <c r="C88" s="38">
        <f t="shared" si="8"/>
        <v>7.3501119696975161</v>
      </c>
      <c r="D88" s="38">
        <f t="shared" si="9"/>
        <v>67.57625514308512</v>
      </c>
      <c r="E88" s="42">
        <f t="shared" si="10"/>
        <v>-1.1099666124932302E-4</v>
      </c>
      <c r="F88" s="39">
        <f t="shared" si="11"/>
        <v>117.02577364454763</v>
      </c>
      <c r="J88" s="49"/>
    </row>
    <row r="89" spans="1:10" x14ac:dyDescent="0.35">
      <c r="A89" s="37">
        <v>25293</v>
      </c>
      <c r="B89" s="38">
        <v>6.3</v>
      </c>
      <c r="C89" s="38">
        <f t="shared" si="8"/>
        <v>7.3366149446862874</v>
      </c>
      <c r="D89" s="38">
        <f t="shared" si="9"/>
        <v>67.394093379075514</v>
      </c>
      <c r="E89" s="42">
        <f t="shared" si="10"/>
        <v>2.1434630207926926E-3</v>
      </c>
      <c r="F89" s="39">
        <f t="shared" si="11"/>
        <v>117.27661406283435</v>
      </c>
      <c r="J89" s="49"/>
    </row>
    <row r="90" spans="1:10" x14ac:dyDescent="0.35">
      <c r="A90" s="37">
        <v>25323</v>
      </c>
      <c r="B90" s="38">
        <v>6.2</v>
      </c>
      <c r="C90" s="38">
        <f t="shared" si="8"/>
        <v>7.3704259657435189</v>
      </c>
      <c r="D90" s="38">
        <f t="shared" si="9"/>
        <v>67.85060759808988</v>
      </c>
      <c r="E90" s="42">
        <f t="shared" si="10"/>
        <v>1.2508592027996408E-2</v>
      </c>
      <c r="F90" s="39">
        <f t="shared" si="11"/>
        <v>118.74357938257113</v>
      </c>
      <c r="J90" s="49"/>
    </row>
    <row r="91" spans="1:10" x14ac:dyDescent="0.35">
      <c r="A91" s="37">
        <v>25354</v>
      </c>
      <c r="B91" s="38">
        <v>6.56</v>
      </c>
      <c r="C91" s="38">
        <f t="shared" si="8"/>
        <v>7.2497656466280409</v>
      </c>
      <c r="D91" s="38">
        <f t="shared" si="9"/>
        <v>66.224312785319341</v>
      </c>
      <c r="E91" s="42">
        <f t="shared" si="10"/>
        <v>-2.0644610642175796E-2</v>
      </c>
      <c r="F91" s="39">
        <f t="shared" si="11"/>
        <v>116.29216441995965</v>
      </c>
      <c r="J91" s="49"/>
    </row>
    <row r="92" spans="1:10" x14ac:dyDescent="0.35">
      <c r="A92" s="37">
        <v>25384</v>
      </c>
      <c r="B92" s="38">
        <v>6.73</v>
      </c>
      <c r="C92" s="38">
        <f t="shared" si="8"/>
        <v>7.1937951718480324</v>
      </c>
      <c r="D92" s="38">
        <f t="shared" si="9"/>
        <v>65.472641455568237</v>
      </c>
      <c r="E92" s="42">
        <f t="shared" si="10"/>
        <v>-6.8259663458997942E-3</v>
      </c>
      <c r="F92" s="39">
        <f t="shared" si="11"/>
        <v>115.49835801933715</v>
      </c>
      <c r="J92" s="49"/>
    </row>
    <row r="93" spans="1:10" x14ac:dyDescent="0.35">
      <c r="A93" s="37">
        <v>25415</v>
      </c>
      <c r="B93" s="38">
        <v>6.66</v>
      </c>
      <c r="C93" s="38">
        <f t="shared" si="8"/>
        <v>7.2167644915699407</v>
      </c>
      <c r="D93" s="38">
        <f t="shared" si="9"/>
        <v>65.780904310624436</v>
      </c>
      <c r="E93" s="42">
        <f t="shared" si="10"/>
        <v>1.0510282555234098E-2</v>
      </c>
      <c r="F93" s="39">
        <f t="shared" si="11"/>
        <v>116.71227839678598</v>
      </c>
      <c r="J93" s="49"/>
    </row>
    <row r="94" spans="1:10" x14ac:dyDescent="0.35">
      <c r="A94" s="37">
        <v>25446</v>
      </c>
      <c r="B94" s="38">
        <v>6.83</v>
      </c>
      <c r="C94" s="38">
        <f t="shared" si="8"/>
        <v>7.161168339857948</v>
      </c>
      <c r="D94" s="38">
        <f t="shared" si="9"/>
        <v>65.035274222407963</v>
      </c>
      <c r="E94" s="42">
        <f t="shared" si="10"/>
        <v>-6.69254814762856E-3</v>
      </c>
      <c r="F94" s="39">
        <f t="shared" si="11"/>
        <v>115.93117585419606</v>
      </c>
      <c r="J94" s="49"/>
    </row>
    <row r="95" spans="1:10" x14ac:dyDescent="0.35">
      <c r="A95" s="37">
        <v>25476</v>
      </c>
      <c r="B95" s="38">
        <v>7.51</v>
      </c>
      <c r="C95" s="38">
        <f t="shared" si="8"/>
        <v>6.9449934411922731</v>
      </c>
      <c r="D95" s="38">
        <f t="shared" si="9"/>
        <v>62.152665910235484</v>
      </c>
      <c r="E95" s="42">
        <f t="shared" si="10"/>
        <v>-4.0268084788078078E-2</v>
      </c>
      <c r="F95" s="39">
        <f t="shared" si="11"/>
        <v>111.2628494353177</v>
      </c>
      <c r="J95" s="49"/>
    </row>
    <row r="96" spans="1:10" x14ac:dyDescent="0.35">
      <c r="A96" s="37">
        <v>25507</v>
      </c>
      <c r="B96" s="38">
        <v>6.94</v>
      </c>
      <c r="C96" s="38">
        <f t="shared" si="8"/>
        <v>7.125530321690789</v>
      </c>
      <c r="D96" s="38">
        <f t="shared" si="9"/>
        <v>64.5582235089893</v>
      </c>
      <c r="E96" s="42">
        <f t="shared" si="10"/>
        <v>4.7716988664167549E-2</v>
      </c>
      <c r="F96" s="39">
        <f t="shared" si="11"/>
        <v>116.57197756056574</v>
      </c>
      <c r="J96" s="49"/>
    </row>
    <row r="97" spans="1:10" x14ac:dyDescent="0.35">
      <c r="A97" s="37">
        <v>25537</v>
      </c>
      <c r="B97" s="38">
        <v>7.29</v>
      </c>
      <c r="C97" s="38">
        <f t="shared" si="8"/>
        <v>7.0138633897451328</v>
      </c>
      <c r="D97" s="38">
        <f t="shared" si="9"/>
        <v>63.068111675797013</v>
      </c>
      <c r="E97" s="42">
        <f t="shared" si="10"/>
        <v>-1.8555089559068583E-2</v>
      </c>
      <c r="F97" s="39">
        <f t="shared" si="11"/>
        <v>114.40897407685171</v>
      </c>
      <c r="J97" s="49"/>
    </row>
    <row r="98" spans="1:10" x14ac:dyDescent="0.35">
      <c r="A98" s="37">
        <v>25568</v>
      </c>
      <c r="B98" s="38">
        <v>7.88</v>
      </c>
      <c r="C98" s="38">
        <f t="shared" si="8"/>
        <v>6.8314088240649955</v>
      </c>
      <c r="D98" s="38">
        <f t="shared" si="9"/>
        <v>60.64892194482502</v>
      </c>
      <c r="E98" s="42">
        <f t="shared" si="10"/>
        <v>-3.3368720124308887E-2</v>
      </c>
      <c r="F98" s="39">
        <f t="shared" si="11"/>
        <v>110.59129304117192</v>
      </c>
      <c r="J98" s="49"/>
    </row>
    <row r="99" spans="1:10" x14ac:dyDescent="0.35">
      <c r="A99" s="37">
        <v>25599</v>
      </c>
      <c r="B99" s="38">
        <v>7.75</v>
      </c>
      <c r="C99" s="38">
        <f t="shared" si="8"/>
        <v>6.8710003974581806</v>
      </c>
      <c r="D99" s="38">
        <f t="shared" si="9"/>
        <v>61.172208430164076</v>
      </c>
      <c r="E99" s="42">
        <f t="shared" si="10"/>
        <v>1.5324785315962363E-2</v>
      </c>
      <c r="F99" s="39">
        <f t="shared" si="11"/>
        <v>112.28608086484256</v>
      </c>
      <c r="J99" s="49"/>
    </row>
    <row r="100" spans="1:10" x14ac:dyDescent="0.35">
      <c r="A100" s="37">
        <v>25627</v>
      </c>
      <c r="B100" s="38">
        <v>6.9</v>
      </c>
      <c r="C100" s="38">
        <f t="shared" si="8"/>
        <v>7.1384592555284128</v>
      </c>
      <c r="D100" s="38">
        <f t="shared" si="9"/>
        <v>64.731207715237275</v>
      </c>
      <c r="E100" s="42">
        <f t="shared" si="10"/>
        <v>6.9255000011990142E-2</v>
      </c>
      <c r="F100" s="39">
        <f t="shared" si="11"/>
        <v>120.06245339648355</v>
      </c>
      <c r="J100" s="49"/>
    </row>
    <row r="101" spans="1:10" x14ac:dyDescent="0.35">
      <c r="A101" s="37">
        <v>25658</v>
      </c>
      <c r="B101" s="38">
        <v>7.08</v>
      </c>
      <c r="C101" s="38">
        <f t="shared" si="8"/>
        <v>7.0805503376629195</v>
      </c>
      <c r="D101" s="38">
        <f t="shared" si="9"/>
        <v>63.957144723170785</v>
      </c>
      <c r="E101" s="42">
        <f t="shared" si="10"/>
        <v>-7.0655901890540537E-3</v>
      </c>
      <c r="F101" s="39">
        <f t="shared" si="11"/>
        <v>119.21414130369159</v>
      </c>
      <c r="J101" s="49"/>
    </row>
    <row r="102" spans="1:10" x14ac:dyDescent="0.35">
      <c r="A102" s="37">
        <v>25688</v>
      </c>
      <c r="B102" s="38">
        <v>7.82</v>
      </c>
      <c r="C102" s="38">
        <f t="shared" si="8"/>
        <v>6.8496395982180251</v>
      </c>
      <c r="D102" s="38">
        <f t="shared" si="9"/>
        <v>60.889764487683593</v>
      </c>
      <c r="E102" s="42">
        <f t="shared" si="10"/>
        <v>-4.3303389769777267E-2</v>
      </c>
      <c r="F102" s="39">
        <f t="shared" si="11"/>
        <v>114.05176487674854</v>
      </c>
      <c r="J102" s="49"/>
    </row>
    <row r="103" spans="1:10" x14ac:dyDescent="0.35">
      <c r="A103" s="37">
        <v>25719</v>
      </c>
      <c r="B103" s="38">
        <v>7.95</v>
      </c>
      <c r="C103" s="38">
        <f t="shared" si="8"/>
        <v>6.8102306647468485</v>
      </c>
      <c r="D103" s="38">
        <f t="shared" si="9"/>
        <v>60.369391218420702</v>
      </c>
      <c r="E103" s="42">
        <f t="shared" si="10"/>
        <v>-2.5081470149090242E-3</v>
      </c>
      <c r="F103" s="39">
        <f t="shared" si="11"/>
        <v>113.76570628312781</v>
      </c>
      <c r="J103" s="49"/>
    </row>
    <row r="104" spans="1:10" x14ac:dyDescent="0.35">
      <c r="A104" s="37">
        <v>25749</v>
      </c>
      <c r="B104" s="38">
        <v>7.68</v>
      </c>
      <c r="C104" s="38">
        <f t="shared" si="8"/>
        <v>6.8924603287822324</v>
      </c>
      <c r="D104" s="38">
        <f t="shared" si="9"/>
        <v>61.456235201397178</v>
      </c>
      <c r="E104" s="42">
        <f t="shared" si="10"/>
        <v>2.5228844260136361E-2</v>
      </c>
      <c r="F104" s="39">
        <f t="shared" si="11"/>
        <v>116.63588356908924</v>
      </c>
      <c r="J104" s="49"/>
    </row>
    <row r="105" spans="1:10" x14ac:dyDescent="0.35">
      <c r="A105" s="37">
        <v>25780</v>
      </c>
      <c r="B105" s="38">
        <v>7.38</v>
      </c>
      <c r="C105" s="38">
        <f t="shared" si="8"/>
        <v>6.9855675430556703</v>
      </c>
      <c r="D105" s="38">
        <f t="shared" si="9"/>
        <v>62.691659660153107</v>
      </c>
      <c r="E105" s="42">
        <f t="shared" si="10"/>
        <v>2.7424004865600846E-2</v>
      </c>
      <c r="F105" s="39">
        <f t="shared" si="11"/>
        <v>119.83450660759161</v>
      </c>
      <c r="J105" s="49"/>
    </row>
    <row r="106" spans="1:10" x14ac:dyDescent="0.35">
      <c r="A106" s="37">
        <v>25811</v>
      </c>
      <c r="B106" s="38">
        <v>7.49</v>
      </c>
      <c r="C106" s="38">
        <f t="shared" si="8"/>
        <v>6.9512128345507671</v>
      </c>
      <c r="D106" s="38">
        <f t="shared" si="9"/>
        <v>62.235223285378268</v>
      </c>
      <c r="E106" s="42">
        <f t="shared" si="10"/>
        <v>-1.657396272656075E-3</v>
      </c>
      <c r="F106" s="39">
        <f t="shared" si="11"/>
        <v>119.63589334300461</v>
      </c>
      <c r="J106" s="49"/>
    </row>
    <row r="107" spans="1:10" x14ac:dyDescent="0.35">
      <c r="A107" s="37">
        <v>25841</v>
      </c>
      <c r="B107" s="38">
        <v>7.29</v>
      </c>
      <c r="C107" s="38">
        <f t="shared" si="8"/>
        <v>7.0138633897451328</v>
      </c>
      <c r="D107" s="38">
        <f t="shared" si="9"/>
        <v>63.068111675797013</v>
      </c>
      <c r="E107" s="42">
        <f t="shared" si="10"/>
        <v>2.0190982896784941E-2</v>
      </c>
      <c r="F107" s="39">
        <f t="shared" si="11"/>
        <v>122.05145961933481</v>
      </c>
      <c r="J107" s="49"/>
    </row>
    <row r="108" spans="1:10" x14ac:dyDescent="0.35">
      <c r="A108" s="37">
        <v>25872</v>
      </c>
      <c r="B108" s="38">
        <v>7.33</v>
      </c>
      <c r="C108" s="38">
        <f t="shared" si="8"/>
        <v>7.001266541112992</v>
      </c>
      <c r="D108" s="38">
        <f t="shared" si="9"/>
        <v>62.90046427308468</v>
      </c>
      <c r="E108" s="42">
        <f t="shared" si="10"/>
        <v>3.085522871921501E-3</v>
      </c>
      <c r="F108" s="39">
        <f t="shared" si="11"/>
        <v>122.42805218954167</v>
      </c>
      <c r="J108" s="49"/>
    </row>
    <row r="109" spans="1:10" x14ac:dyDescent="0.35">
      <c r="A109" s="37">
        <v>25902</v>
      </c>
      <c r="B109" s="38">
        <v>6.49</v>
      </c>
      <c r="C109" s="38">
        <f t="shared" si="8"/>
        <v>7.27299879631311</v>
      </c>
      <c r="D109" s="38">
        <f t="shared" si="9"/>
        <v>66.536837289752754</v>
      </c>
      <c r="E109" s="42">
        <f t="shared" si="10"/>
        <v>6.9352852778243004E-2</v>
      </c>
      <c r="F109" s="39">
        <f t="shared" si="11"/>
        <v>130.91878686897002</v>
      </c>
      <c r="J109" s="49"/>
    </row>
    <row r="110" spans="1:10" x14ac:dyDescent="0.35">
      <c r="A110" s="37">
        <v>25933</v>
      </c>
      <c r="B110" s="38">
        <v>6.5</v>
      </c>
      <c r="C110" s="38">
        <f t="shared" si="8"/>
        <v>7.2696730734671124</v>
      </c>
      <c r="D110" s="38">
        <f t="shared" si="9"/>
        <v>66.492082580992047</v>
      </c>
      <c r="E110" s="42">
        <f t="shared" si="10"/>
        <v>4.5271931939257822E-3</v>
      </c>
      <c r="F110" s="39">
        <f t="shared" si="11"/>
        <v>131.51148150984022</v>
      </c>
      <c r="J110" s="49"/>
    </row>
    <row r="111" spans="1:10" x14ac:dyDescent="0.35">
      <c r="A111" s="37">
        <v>25964</v>
      </c>
      <c r="B111" s="38">
        <v>6.09</v>
      </c>
      <c r="C111" s="38">
        <f t="shared" si="8"/>
        <v>7.4078828693812033</v>
      </c>
      <c r="D111" s="38">
        <f t="shared" si="9"/>
        <v>68.35706816778881</v>
      </c>
      <c r="E111" s="42">
        <f t="shared" si="10"/>
        <v>3.6208555199261E-2</v>
      </c>
      <c r="F111" s="39">
        <f t="shared" si="11"/>
        <v>136.27332224742588</v>
      </c>
      <c r="J111" s="49"/>
    </row>
    <row r="112" spans="1:10" x14ac:dyDescent="0.35">
      <c r="A112" s="37">
        <v>25992</v>
      </c>
      <c r="B112" s="38">
        <v>6.14</v>
      </c>
      <c r="C112" s="38">
        <f t="shared" si="8"/>
        <v>7.3908224680826535</v>
      </c>
      <c r="D112" s="38">
        <f t="shared" si="9"/>
        <v>68.12629831772216</v>
      </c>
      <c r="E112" s="42">
        <f t="shared" si="10"/>
        <v>1.2517265844452672E-3</v>
      </c>
      <c r="F112" s="39">
        <f t="shared" si="11"/>
        <v>136.44389918763363</v>
      </c>
      <c r="J112" s="49"/>
    </row>
    <row r="113" spans="1:10" x14ac:dyDescent="0.35">
      <c r="A113" s="37">
        <v>26023</v>
      </c>
      <c r="B113" s="38">
        <v>5.53</v>
      </c>
      <c r="C113" s="38">
        <f t="shared" si="8"/>
        <v>7.6029641417791511</v>
      </c>
      <c r="D113" s="38">
        <f t="shared" si="9"/>
        <v>71.006833590225398</v>
      </c>
      <c r="E113" s="42">
        <f t="shared" si="10"/>
        <v>5.2677245704932311E-2</v>
      </c>
      <c r="F113" s="39">
        <f t="shared" si="11"/>
        <v>143.63138799007962</v>
      </c>
      <c r="J113" s="49"/>
    </row>
    <row r="114" spans="1:10" x14ac:dyDescent="0.35">
      <c r="A114" s="37">
        <v>26053</v>
      </c>
      <c r="B114" s="38">
        <v>6.08</v>
      </c>
      <c r="C114" s="38">
        <f t="shared" si="8"/>
        <v>7.4113018792950482</v>
      </c>
      <c r="D114" s="38">
        <f t="shared" si="9"/>
        <v>68.403334647665162</v>
      </c>
      <c r="E114" s="42">
        <f t="shared" si="10"/>
        <v>-3.5232061437317212E-2</v>
      </c>
      <c r="F114" s="39">
        <f t="shared" si="11"/>
        <v>138.570958104086</v>
      </c>
      <c r="J114" s="49"/>
    </row>
    <row r="115" spans="1:10" x14ac:dyDescent="0.35">
      <c r="A115" s="37">
        <v>26084</v>
      </c>
      <c r="B115" s="38">
        <v>6.38</v>
      </c>
      <c r="C115" s="38">
        <f t="shared" si="8"/>
        <v>7.3097298971367719</v>
      </c>
      <c r="D115" s="38">
        <f t="shared" si="9"/>
        <v>67.031535862679419</v>
      </c>
      <c r="E115" s="42">
        <f t="shared" si="10"/>
        <v>-1.669681984849752E-2</v>
      </c>
      <c r="F115" s="39">
        <f t="shared" si="11"/>
        <v>136.2572637803884</v>
      </c>
      <c r="J115" s="49"/>
    </row>
    <row r="116" spans="1:10" x14ac:dyDescent="0.35">
      <c r="A116" s="37">
        <v>26114</v>
      </c>
      <c r="B116" s="38">
        <v>6.7</v>
      </c>
      <c r="C116" s="38">
        <f t="shared" si="8"/>
        <v>7.2036259565358618</v>
      </c>
      <c r="D116" s="38">
        <f t="shared" si="9"/>
        <v>65.604540922639103</v>
      </c>
      <c r="E116" s="42">
        <f t="shared" si="10"/>
        <v>-1.7548453085485725E-2</v>
      </c>
      <c r="F116" s="39">
        <f t="shared" si="11"/>
        <v>133.86615957938162</v>
      </c>
      <c r="J116" s="49"/>
    </row>
    <row r="117" spans="1:10" x14ac:dyDescent="0.35">
      <c r="A117" s="37">
        <v>26145</v>
      </c>
      <c r="B117" s="38">
        <v>6.85</v>
      </c>
      <c r="C117" s="38">
        <f t="shared" si="8"/>
        <v>7.1546691661639885</v>
      </c>
      <c r="D117" s="38">
        <f t="shared" si="9"/>
        <v>64.948223037673159</v>
      </c>
      <c r="E117" s="42">
        <f t="shared" si="10"/>
        <v>-5.2400600169022222E-3</v>
      </c>
      <c r="F117" s="39">
        <f t="shared" si="11"/>
        <v>133.16469286895344</v>
      </c>
      <c r="J117" s="49"/>
    </row>
    <row r="118" spans="1:10" x14ac:dyDescent="0.35">
      <c r="A118" s="37">
        <v>26176</v>
      </c>
      <c r="B118" s="38">
        <v>6.28</v>
      </c>
      <c r="C118" s="38">
        <f t="shared" si="8"/>
        <v>7.3433589031489195</v>
      </c>
      <c r="D118" s="38">
        <f t="shared" si="9"/>
        <v>67.485100453570539</v>
      </c>
      <c r="E118" s="42">
        <f t="shared" si="10"/>
        <v>4.8490028078088263E-2</v>
      </c>
      <c r="F118" s="39">
        <f t="shared" si="11"/>
        <v>139.62185256517898</v>
      </c>
      <c r="J118" s="49"/>
    </row>
    <row r="119" spans="1:10" x14ac:dyDescent="0.35">
      <c r="A119" s="37">
        <v>26206</v>
      </c>
      <c r="B119" s="38">
        <v>6</v>
      </c>
      <c r="C119" s="38">
        <f t="shared" si="8"/>
        <v>7.4387374302277509</v>
      </c>
      <c r="D119" s="38">
        <f t="shared" si="9"/>
        <v>68.774822371237292</v>
      </c>
      <c r="E119" s="42">
        <f t="shared" si="10"/>
        <v>2.618654258260272E-2</v>
      </c>
      <c r="F119" s="39">
        <f t="shared" si="11"/>
        <v>143.2780661528389</v>
      </c>
      <c r="J119" s="49"/>
    </row>
    <row r="120" spans="1:10" x14ac:dyDescent="0.35">
      <c r="A120" s="37">
        <v>26237</v>
      </c>
      <c r="B120" s="38">
        <v>5.87</v>
      </c>
      <c r="C120" s="38">
        <f t="shared" si="8"/>
        <v>7.4836385901774785</v>
      </c>
      <c r="D120" s="38">
        <f t="shared" si="9"/>
        <v>69.38366557328996</v>
      </c>
      <c r="E120" s="42">
        <f t="shared" si="10"/>
        <v>1.4654909929983168E-2</v>
      </c>
      <c r="F120" s="39">
        <f t="shared" si="11"/>
        <v>145.37779330725093</v>
      </c>
      <c r="J120" s="49"/>
    </row>
    <row r="121" spans="1:10" x14ac:dyDescent="0.35">
      <c r="A121" s="37">
        <v>26267</v>
      </c>
      <c r="B121" s="38">
        <v>5.93</v>
      </c>
      <c r="C121" s="38">
        <f t="shared" si="8"/>
        <v>7.4628657955590487</v>
      </c>
      <c r="D121" s="38">
        <f t="shared" si="9"/>
        <v>69.101861121749863</v>
      </c>
      <c r="E121" s="42">
        <f t="shared" si="10"/>
        <v>2.9951292241956612E-4</v>
      </c>
      <c r="F121" s="39">
        <f t="shared" si="11"/>
        <v>145.42133583497929</v>
      </c>
      <c r="J121" s="49"/>
    </row>
    <row r="122" spans="1:10" x14ac:dyDescent="0.35">
      <c r="A122" s="37">
        <v>26298</v>
      </c>
      <c r="B122" s="38">
        <v>5.89</v>
      </c>
      <c r="C122" s="38">
        <f t="shared" si="8"/>
        <v>7.476704929280495</v>
      </c>
      <c r="D122" s="38">
        <f t="shared" si="9"/>
        <v>69.289577883586986</v>
      </c>
      <c r="E122" s="42">
        <f t="shared" si="10"/>
        <v>7.8084596437241957E-3</v>
      </c>
      <c r="F122" s="39">
        <f t="shared" si="11"/>
        <v>146.55685246718321</v>
      </c>
      <c r="J122" s="49"/>
    </row>
    <row r="123" spans="1:10" x14ac:dyDescent="0.35">
      <c r="A123" s="37">
        <v>26329</v>
      </c>
      <c r="B123" s="38">
        <v>6.09</v>
      </c>
      <c r="C123" s="38">
        <f t="shared" si="8"/>
        <v>7.4078828693812033</v>
      </c>
      <c r="D123" s="38">
        <f t="shared" si="9"/>
        <v>68.35706816778881</v>
      </c>
      <c r="E123" s="42">
        <f t="shared" si="10"/>
        <v>-9.8984413195472697E-3</v>
      </c>
      <c r="F123" s="39">
        <f t="shared" si="11"/>
        <v>145.10616806305924</v>
      </c>
      <c r="J123" s="49"/>
    </row>
    <row r="124" spans="1:10" x14ac:dyDescent="0.35">
      <c r="A124" s="37">
        <v>26358</v>
      </c>
      <c r="B124" s="38">
        <v>6.04</v>
      </c>
      <c r="C124" s="38">
        <f t="shared" si="8"/>
        <v>7.4250010803935949</v>
      </c>
      <c r="D124" s="38">
        <f t="shared" si="9"/>
        <v>68.588776742997652</v>
      </c>
      <c r="E124" s="42">
        <f t="shared" si="10"/>
        <v>8.6596961684865057E-3</v>
      </c>
      <c r="F124" s="39">
        <f t="shared" si="11"/>
        <v>146.36274339065869</v>
      </c>
      <c r="J124" s="49"/>
    </row>
    <row r="125" spans="1:10" x14ac:dyDescent="0.35">
      <c r="A125" s="37">
        <v>26389</v>
      </c>
      <c r="B125" s="38">
        <v>6.12</v>
      </c>
      <c r="C125" s="38">
        <f t="shared" si="8"/>
        <v>7.3976397064457142</v>
      </c>
      <c r="D125" s="38">
        <f t="shared" si="9"/>
        <v>68.218493884764456</v>
      </c>
      <c r="E125" s="42">
        <f t="shared" si="10"/>
        <v>-9.9713713728579855E-4</v>
      </c>
      <c r="F125" s="39">
        <f t="shared" si="11"/>
        <v>146.21679966370883</v>
      </c>
      <c r="J125" s="49"/>
    </row>
    <row r="126" spans="1:10" x14ac:dyDescent="0.35">
      <c r="A126" s="37">
        <v>26419</v>
      </c>
      <c r="B126" s="38">
        <v>6.14</v>
      </c>
      <c r="C126" s="38">
        <f t="shared" si="8"/>
        <v>7.3908224680826535</v>
      </c>
      <c r="D126" s="38">
        <f t="shared" si="9"/>
        <v>68.12629831772216</v>
      </c>
      <c r="E126" s="42">
        <f t="shared" si="10"/>
        <v>3.4854982706950914E-3</v>
      </c>
      <c r="F126" s="39">
        <f t="shared" si="11"/>
        <v>146.72643806608326</v>
      </c>
      <c r="J126" s="49"/>
    </row>
    <row r="127" spans="1:10" x14ac:dyDescent="0.35">
      <c r="A127" s="37">
        <v>26450</v>
      </c>
      <c r="B127" s="38">
        <v>6.05</v>
      </c>
      <c r="C127" s="38">
        <f t="shared" si="8"/>
        <v>7.4215728021390381</v>
      </c>
      <c r="D127" s="38">
        <f t="shared" si="9"/>
        <v>68.54235972406164</v>
      </c>
      <c r="E127" s="42">
        <f t="shared" si="10"/>
        <v>1.1685257478746755E-2</v>
      </c>
      <c r="F127" s="39">
        <f t="shared" si="11"/>
        <v>148.44097427382482</v>
      </c>
      <c r="J127" s="49"/>
    </row>
    <row r="128" spans="1:10" x14ac:dyDescent="0.35">
      <c r="A128" s="37">
        <v>26480</v>
      </c>
      <c r="B128" s="38">
        <v>6.15</v>
      </c>
      <c r="C128" s="38">
        <f t="shared" si="8"/>
        <v>7.3874173043649511</v>
      </c>
      <c r="D128" s="38">
        <f t="shared" si="9"/>
        <v>68.080256618213326</v>
      </c>
      <c r="E128" s="42">
        <f t="shared" si="10"/>
        <v>-2.4463356371002987E-3</v>
      </c>
      <c r="F128" s="39">
        <f t="shared" si="11"/>
        <v>148.07783782845289</v>
      </c>
      <c r="J128" s="49"/>
    </row>
    <row r="129" spans="1:10" x14ac:dyDescent="0.35">
      <c r="A129" s="37">
        <v>26511</v>
      </c>
      <c r="B129" s="38">
        <v>6.12</v>
      </c>
      <c r="C129" s="38">
        <f t="shared" si="8"/>
        <v>7.3976397064457142</v>
      </c>
      <c r="D129" s="38">
        <f t="shared" si="9"/>
        <v>68.218493884764456</v>
      </c>
      <c r="E129" s="42">
        <f t="shared" si="10"/>
        <v>7.2083340544619404E-3</v>
      </c>
      <c r="F129" s="39">
        <f t="shared" si="11"/>
        <v>149.14523234958281</v>
      </c>
      <c r="J129" s="49"/>
    </row>
    <row r="130" spans="1:10" x14ac:dyDescent="0.35">
      <c r="A130" s="37">
        <v>26542</v>
      </c>
      <c r="B130" s="38">
        <v>6.42</v>
      </c>
      <c r="C130" s="38">
        <f t="shared" ref="C130:C193" si="12">(1-(1/(1+0.5*B130/100)^(2*10)))/(B130/100)</f>
        <v>7.2963416397014642</v>
      </c>
      <c r="D130" s="38">
        <f t="shared" ref="D130:D193" si="13">(2/(B130/100)^2)*(1-(1/(1+B130/200)^(20)))-20/((B130/100)*(1+B130/200)^(21))</f>
        <v>66.851135830320857</v>
      </c>
      <c r="E130" s="42">
        <f t="shared" si="10"/>
        <v>-1.662589456952266E-2</v>
      </c>
      <c r="F130" s="39">
        <f t="shared" si="11"/>
        <v>146.66555944099167</v>
      </c>
      <c r="J130" s="49"/>
    </row>
    <row r="131" spans="1:10" x14ac:dyDescent="0.35">
      <c r="A131" s="37">
        <v>26572</v>
      </c>
      <c r="B131" s="38">
        <v>6.54</v>
      </c>
      <c r="C131" s="38">
        <f t="shared" si="12"/>
        <v>7.2563925323237966</v>
      </c>
      <c r="D131" s="38">
        <f t="shared" si="13"/>
        <v>66.313425134805811</v>
      </c>
      <c r="E131" s="42">
        <f t="shared" ref="E131:E194" si="14">-C131*(B131/100-B130/100)+0.5*D131*(B131/100-B130/100)^2+((1+B130/100)^(1/12)-1)</f>
        <v>-3.4611799509269708E-3</v>
      </c>
      <c r="F131" s="39">
        <f t="shared" ref="F131:F194" si="15">F130*(1+E131)</f>
        <v>146.15792354716302</v>
      </c>
      <c r="J131" s="49"/>
    </row>
    <row r="132" spans="1:10" x14ac:dyDescent="0.35">
      <c r="A132" s="37">
        <v>26603</v>
      </c>
      <c r="B132" s="38">
        <v>6.41</v>
      </c>
      <c r="C132" s="38">
        <f t="shared" si="12"/>
        <v>7.2996853224728468</v>
      </c>
      <c r="D132" s="38">
        <f t="shared" si="13"/>
        <v>66.896181101264375</v>
      </c>
      <c r="E132" s="42">
        <f t="shared" si="14"/>
        <v>1.4839270643930282E-2</v>
      </c>
      <c r="F132" s="39">
        <f t="shared" si="15"/>
        <v>148.32680053143423</v>
      </c>
      <c r="J132" s="49"/>
    </row>
    <row r="133" spans="1:10" x14ac:dyDescent="0.35">
      <c r="A133" s="37">
        <v>26633</v>
      </c>
      <c r="B133" s="38">
        <v>6.28</v>
      </c>
      <c r="C133" s="38">
        <f t="shared" si="12"/>
        <v>7.3433589031489195</v>
      </c>
      <c r="D133" s="38">
        <f t="shared" si="13"/>
        <v>67.485100453570539</v>
      </c>
      <c r="E133" s="42">
        <f t="shared" si="14"/>
        <v>1.4794265249095783E-2</v>
      </c>
      <c r="F133" s="39">
        <f t="shared" si="15"/>
        <v>150.52118656204598</v>
      </c>
      <c r="J133" s="49"/>
    </row>
    <row r="134" spans="1:10" x14ac:dyDescent="0.35">
      <c r="A134" s="37">
        <v>26664</v>
      </c>
      <c r="B134" s="38">
        <v>6.41</v>
      </c>
      <c r="C134" s="38">
        <f t="shared" si="12"/>
        <v>7.2996853224728468</v>
      </c>
      <c r="D134" s="38">
        <f t="shared" si="13"/>
        <v>66.896181101264375</v>
      </c>
      <c r="E134" s="42">
        <f t="shared" si="14"/>
        <v>-4.3445831719144158E-3</v>
      </c>
      <c r="F134" s="39">
        <f t="shared" si="15"/>
        <v>149.86723474789193</v>
      </c>
      <c r="J134" s="49"/>
    </row>
    <row r="135" spans="1:10" x14ac:dyDescent="0.35">
      <c r="A135" s="37">
        <v>26695</v>
      </c>
      <c r="B135" s="38">
        <v>6.54</v>
      </c>
      <c r="C135" s="38">
        <f t="shared" si="12"/>
        <v>7.2563925323237966</v>
      </c>
      <c r="D135" s="38">
        <f t="shared" si="13"/>
        <v>66.313425134805811</v>
      </c>
      <c r="E135" s="42">
        <f t="shared" si="14"/>
        <v>-4.18640168266304E-3</v>
      </c>
      <c r="F135" s="39">
        <f t="shared" si="15"/>
        <v>149.2398303041673</v>
      </c>
      <c r="J135" s="49"/>
    </row>
    <row r="136" spans="1:10" x14ac:dyDescent="0.35">
      <c r="A136" s="37">
        <v>26723</v>
      </c>
      <c r="B136" s="38">
        <v>6.64</v>
      </c>
      <c r="C136" s="38">
        <f t="shared" si="12"/>
        <v>7.2233470005846199</v>
      </c>
      <c r="D136" s="38">
        <f t="shared" si="13"/>
        <v>65.869299771449789</v>
      </c>
      <c r="E136" s="42">
        <f t="shared" si="14"/>
        <v>-1.8972598990138556E-3</v>
      </c>
      <c r="F136" s="39">
        <f t="shared" si="15"/>
        <v>148.95668355879556</v>
      </c>
      <c r="J136" s="49"/>
    </row>
    <row r="137" spans="1:10" x14ac:dyDescent="0.35">
      <c r="A137" s="37">
        <v>26754</v>
      </c>
      <c r="B137" s="38">
        <v>6.73</v>
      </c>
      <c r="C137" s="38">
        <f t="shared" si="12"/>
        <v>7.1937951718480324</v>
      </c>
      <c r="D137" s="38">
        <f t="shared" si="13"/>
        <v>65.472641455568237</v>
      </c>
      <c r="E137" s="42">
        <f t="shared" si="14"/>
        <v>-1.076148687313149E-3</v>
      </c>
      <c r="F137" s="39">
        <f t="shared" si="15"/>
        <v>148.79638401931726</v>
      </c>
      <c r="J137" s="49"/>
    </row>
    <row r="138" spans="1:10" x14ac:dyDescent="0.35">
      <c r="A138" s="37">
        <v>26784</v>
      </c>
      <c r="B138" s="38">
        <v>6.7</v>
      </c>
      <c r="C138" s="38">
        <f t="shared" si="12"/>
        <v>7.2036259565358618</v>
      </c>
      <c r="D138" s="38">
        <f t="shared" si="13"/>
        <v>65.604540922639103</v>
      </c>
      <c r="E138" s="42">
        <f t="shared" si="14"/>
        <v>7.6064710808813312E-3</v>
      </c>
      <c r="F138" s="39">
        <f t="shared" si="15"/>
        <v>149.92819941129991</v>
      </c>
      <c r="J138" s="49"/>
    </row>
    <row r="139" spans="1:10" x14ac:dyDescent="0.35">
      <c r="A139" s="37">
        <v>26815</v>
      </c>
      <c r="B139" s="38">
        <v>6.93</v>
      </c>
      <c r="C139" s="38">
        <f t="shared" si="12"/>
        <v>7.128759312567384</v>
      </c>
      <c r="D139" s="38">
        <f t="shared" si="13"/>
        <v>64.601417349365192</v>
      </c>
      <c r="E139" s="42">
        <f t="shared" si="14"/>
        <v>-1.08063986885896E-2</v>
      </c>
      <c r="F139" s="39">
        <f t="shared" si="15"/>
        <v>148.30801551379903</v>
      </c>
      <c r="J139" s="49"/>
    </row>
    <row r="140" spans="1:10" x14ac:dyDescent="0.35">
      <c r="A140" s="37">
        <v>26845</v>
      </c>
      <c r="B140" s="38">
        <v>6.94</v>
      </c>
      <c r="C140" s="38">
        <f t="shared" si="12"/>
        <v>7.125530321690789</v>
      </c>
      <c r="D140" s="38">
        <f t="shared" si="13"/>
        <v>64.5582235089893</v>
      </c>
      <c r="E140" s="42">
        <f t="shared" si="14"/>
        <v>4.8870733186468446E-3</v>
      </c>
      <c r="F140" s="39">
        <f t="shared" si="15"/>
        <v>149.03280765935799</v>
      </c>
      <c r="J140" s="49"/>
    </row>
    <row r="141" spans="1:10" x14ac:dyDescent="0.35">
      <c r="A141" s="37">
        <v>26876</v>
      </c>
      <c r="B141" s="38">
        <v>7.43</v>
      </c>
      <c r="C141" s="38">
        <f t="shared" si="12"/>
        <v>6.9699206417027524</v>
      </c>
      <c r="D141" s="38">
        <f t="shared" si="13"/>
        <v>62.483690009735994</v>
      </c>
      <c r="E141" s="42">
        <f t="shared" si="14"/>
        <v>-2.7795354324751373E-2</v>
      </c>
      <c r="F141" s="39">
        <f t="shared" si="15"/>
        <v>144.89038796445362</v>
      </c>
      <c r="J141" s="49"/>
    </row>
    <row r="142" spans="1:10" x14ac:dyDescent="0.35">
      <c r="A142" s="37">
        <v>26907</v>
      </c>
      <c r="B142" s="38">
        <v>7.25</v>
      </c>
      <c r="C142" s="38">
        <f t="shared" si="12"/>
        <v>7.0264938216991739</v>
      </c>
      <c r="D142" s="38">
        <f t="shared" si="13"/>
        <v>63.236297817033744</v>
      </c>
      <c r="E142" s="42">
        <f t="shared" si="14"/>
        <v>1.8740442821441848E-2</v>
      </c>
      <c r="F142" s="39">
        <f t="shared" si="15"/>
        <v>147.60569799547801</v>
      </c>
      <c r="J142" s="49"/>
    </row>
    <row r="143" spans="1:10" x14ac:dyDescent="0.35">
      <c r="A143" s="37">
        <v>26937</v>
      </c>
      <c r="B143" s="38">
        <v>6.9</v>
      </c>
      <c r="C143" s="38">
        <f t="shared" si="12"/>
        <v>7.1384592555284128</v>
      </c>
      <c r="D143" s="38">
        <f t="shared" si="13"/>
        <v>64.731207715237275</v>
      </c>
      <c r="E143" s="42">
        <f t="shared" si="14"/>
        <v>3.1230826994250872E-2</v>
      </c>
      <c r="F143" s="39">
        <f t="shared" si="15"/>
        <v>152.21554601294045</v>
      </c>
      <c r="J143" s="49"/>
    </row>
    <row r="144" spans="1:10" x14ac:dyDescent="0.35">
      <c r="A144" s="37">
        <v>26968</v>
      </c>
      <c r="B144" s="38">
        <v>6.71</v>
      </c>
      <c r="C144" s="38">
        <f t="shared" si="12"/>
        <v>7.2003468296867892</v>
      </c>
      <c r="D144" s="38">
        <f t="shared" si="13"/>
        <v>65.560538956536277</v>
      </c>
      <c r="E144" s="42">
        <f t="shared" si="14"/>
        <v>1.9374785593509178E-2</v>
      </c>
      <c r="F144" s="39">
        <f t="shared" si="15"/>
        <v>155.16468958094009</v>
      </c>
      <c r="J144" s="49"/>
    </row>
    <row r="145" spans="1:10" x14ac:dyDescent="0.35">
      <c r="A145" s="37">
        <v>26998</v>
      </c>
      <c r="B145" s="38">
        <v>6.69</v>
      </c>
      <c r="C145" s="38">
        <f t="shared" si="12"/>
        <v>7.2069072843710602</v>
      </c>
      <c r="D145" s="38">
        <f t="shared" si="13"/>
        <v>65.648578408802848</v>
      </c>
      <c r="E145" s="42">
        <f t="shared" si="14"/>
        <v>6.869423453694427E-3</v>
      </c>
      <c r="F145" s="39">
        <f t="shared" si="15"/>
        <v>156.23058153873259</v>
      </c>
      <c r="J145" s="49"/>
    </row>
    <row r="146" spans="1:10" x14ac:dyDescent="0.35">
      <c r="A146" s="37">
        <v>27029</v>
      </c>
      <c r="B146" s="38">
        <v>6.9</v>
      </c>
      <c r="C146" s="38">
        <f t="shared" si="12"/>
        <v>7.1384592555284128</v>
      </c>
      <c r="D146" s="38">
        <f t="shared" si="13"/>
        <v>64.731207715237275</v>
      </c>
      <c r="E146" s="42">
        <f t="shared" si="14"/>
        <v>-9.4370078606006019E-3</v>
      </c>
      <c r="F146" s="39">
        <f t="shared" si="15"/>
        <v>154.75623231268537</v>
      </c>
      <c r="J146" s="49"/>
    </row>
    <row r="147" spans="1:10" x14ac:dyDescent="0.35">
      <c r="A147" s="37">
        <v>27060</v>
      </c>
      <c r="B147" s="38">
        <v>7</v>
      </c>
      <c r="C147" s="38">
        <f t="shared" si="12"/>
        <v>7.1062016509761339</v>
      </c>
      <c r="D147" s="38">
        <f t="shared" si="13"/>
        <v>64.299789218594668</v>
      </c>
      <c r="E147" s="42">
        <f t="shared" si="14"/>
        <v>-1.4982619120792054E-3</v>
      </c>
      <c r="F147" s="39">
        <f t="shared" si="15"/>
        <v>154.52436694415439</v>
      </c>
      <c r="J147" s="49"/>
    </row>
    <row r="148" spans="1:10" x14ac:dyDescent="0.35">
      <c r="A148" s="37">
        <v>27088</v>
      </c>
      <c r="B148" s="38">
        <v>7.01</v>
      </c>
      <c r="C148" s="38">
        <f t="shared" si="12"/>
        <v>7.1029877354395934</v>
      </c>
      <c r="D148" s="38">
        <f t="shared" si="13"/>
        <v>64.256838002337759</v>
      </c>
      <c r="E148" s="42">
        <f t="shared" si="14"/>
        <v>4.9441678980514043E-3</v>
      </c>
      <c r="F148" s="39">
        <f t="shared" si="15"/>
        <v>155.28836135866638</v>
      </c>
      <c r="J148" s="49"/>
    </row>
    <row r="149" spans="1:10" x14ac:dyDescent="0.35">
      <c r="A149" s="37">
        <v>27119</v>
      </c>
      <c r="B149" s="38">
        <v>7.41</v>
      </c>
      <c r="C149" s="38">
        <f t="shared" si="12"/>
        <v>6.9761731639897491</v>
      </c>
      <c r="D149" s="38">
        <f t="shared" si="13"/>
        <v>62.566777915529855</v>
      </c>
      <c r="E149" s="42">
        <f t="shared" si="14"/>
        <v>-2.1742181183306737E-2</v>
      </c>
      <c r="F149" s="39">
        <f t="shared" si="15"/>
        <v>151.91205367034743</v>
      </c>
      <c r="J149" s="49"/>
    </row>
    <row r="150" spans="1:10" x14ac:dyDescent="0.35">
      <c r="A150" s="37">
        <v>27149</v>
      </c>
      <c r="B150" s="38">
        <v>7.66</v>
      </c>
      <c r="C150" s="38">
        <f t="shared" si="12"/>
        <v>6.8986100233492893</v>
      </c>
      <c r="D150" s="38">
        <f t="shared" si="13"/>
        <v>61.537677830203066</v>
      </c>
      <c r="E150" s="42">
        <f t="shared" si="14"/>
        <v>-1.1079516918731529E-2</v>
      </c>
      <c r="F150" s="39">
        <f t="shared" si="15"/>
        <v>150.22894150154755</v>
      </c>
      <c r="J150" s="49"/>
    </row>
    <row r="151" spans="1:10" x14ac:dyDescent="0.35">
      <c r="A151" s="37">
        <v>27180</v>
      </c>
      <c r="B151" s="38">
        <v>7.52</v>
      </c>
      <c r="C151" s="38">
        <f t="shared" si="12"/>
        <v>6.9418868387632404</v>
      </c>
      <c r="D151" s="38">
        <f t="shared" si="13"/>
        <v>62.111436750794937</v>
      </c>
      <c r="E151" s="42">
        <f t="shared" si="14"/>
        <v>1.5949125530819015E-2</v>
      </c>
      <c r="F151" s="39">
        <f t="shared" si="15"/>
        <v>152.62496174791781</v>
      </c>
      <c r="J151" s="49"/>
    </row>
    <row r="152" spans="1:10" x14ac:dyDescent="0.35">
      <c r="A152" s="37">
        <v>27210</v>
      </c>
      <c r="B152" s="38">
        <v>7.64</v>
      </c>
      <c r="C152" s="38">
        <f t="shared" si="12"/>
        <v>6.9047678686903335</v>
      </c>
      <c r="D152" s="38">
        <f t="shared" si="13"/>
        <v>61.619250720732936</v>
      </c>
      <c r="E152" s="42">
        <f t="shared" si="14"/>
        <v>-2.1808402918433913E-3</v>
      </c>
      <c r="F152" s="39">
        <f t="shared" si="15"/>
        <v>152.29211108179689</v>
      </c>
      <c r="J152" s="49"/>
    </row>
    <row r="153" spans="1:10" x14ac:dyDescent="0.35">
      <c r="A153" s="37">
        <v>27241</v>
      </c>
      <c r="B153" s="38">
        <v>7.89</v>
      </c>
      <c r="C153" s="38">
        <f t="shared" si="12"/>
        <v>6.8283773788135091</v>
      </c>
      <c r="D153" s="38">
        <f t="shared" si="13"/>
        <v>60.608893432700057</v>
      </c>
      <c r="E153" s="42">
        <f t="shared" si="14"/>
        <v>-1.0727503578433724E-2</v>
      </c>
      <c r="F153" s="39">
        <f t="shared" si="15"/>
        <v>150.65839691519969</v>
      </c>
      <c r="J153" s="49"/>
    </row>
    <row r="154" spans="1:10" x14ac:dyDescent="0.35">
      <c r="A154" s="37">
        <v>27272</v>
      </c>
      <c r="B154" s="38">
        <v>8.11</v>
      </c>
      <c r="C154" s="38">
        <f t="shared" si="12"/>
        <v>6.762188931503462</v>
      </c>
      <c r="D154" s="38">
        <f t="shared" si="13"/>
        <v>59.736285867629505</v>
      </c>
      <c r="E154" s="42">
        <f t="shared" si="14"/>
        <v>-8.3836862719988553E-3</v>
      </c>
      <c r="F154" s="39">
        <f t="shared" si="15"/>
        <v>149.39532418122039</v>
      </c>
      <c r="J154" s="49"/>
    </row>
    <row r="155" spans="1:10" x14ac:dyDescent="0.35">
      <c r="A155" s="37">
        <v>27302</v>
      </c>
      <c r="B155" s="38">
        <v>7.94</v>
      </c>
      <c r="C155" s="38">
        <f t="shared" si="12"/>
        <v>6.8132501301143487</v>
      </c>
      <c r="D155" s="38">
        <f t="shared" si="13"/>
        <v>60.409228771200944</v>
      </c>
      <c r="E155" s="42">
        <f t="shared" si="14"/>
        <v>1.8189229457064401E-2</v>
      </c>
      <c r="F155" s="39">
        <f t="shared" si="15"/>
        <v>152.11271001256515</v>
      </c>
      <c r="J155" s="49"/>
    </row>
    <row r="156" spans="1:10" x14ac:dyDescent="0.35">
      <c r="A156" s="37">
        <v>27333</v>
      </c>
      <c r="B156" s="38">
        <v>7.79</v>
      </c>
      <c r="C156" s="38">
        <f t="shared" si="12"/>
        <v>6.8587821233421593</v>
      </c>
      <c r="D156" s="38">
        <f t="shared" si="13"/>
        <v>61.010618715038447</v>
      </c>
      <c r="E156" s="42">
        <f t="shared" si="14"/>
        <v>1.6744234204541925E-2</v>
      </c>
      <c r="F156" s="39">
        <f t="shared" si="15"/>
        <v>154.65972085450309</v>
      </c>
      <c r="J156" s="49"/>
    </row>
    <row r="157" spans="1:10" x14ac:dyDescent="0.35">
      <c r="A157" s="37">
        <v>27363</v>
      </c>
      <c r="B157" s="38">
        <v>7.64</v>
      </c>
      <c r="C157" s="38">
        <f t="shared" si="12"/>
        <v>6.9047678686903335</v>
      </c>
      <c r="D157" s="38">
        <f t="shared" si="13"/>
        <v>61.619250720732936</v>
      </c>
      <c r="E157" s="42">
        <f t="shared" si="14"/>
        <v>1.6697278463948133E-2</v>
      </c>
      <c r="F157" s="39">
        <f t="shared" si="15"/>
        <v>157.24211728076722</v>
      </c>
      <c r="J157" s="49"/>
    </row>
    <row r="158" spans="1:10" x14ac:dyDescent="0.35">
      <c r="A158" s="37">
        <v>27394</v>
      </c>
      <c r="B158" s="38">
        <v>7.4</v>
      </c>
      <c r="C158" s="38">
        <f t="shared" si="12"/>
        <v>6.9793025425941577</v>
      </c>
      <c r="D158" s="38">
        <f t="shared" si="13"/>
        <v>62.608371815523427</v>
      </c>
      <c r="E158" s="42">
        <f t="shared" si="14"/>
        <v>2.3084675289677458E-2</v>
      </c>
      <c r="F158" s="39">
        <f t="shared" si="15"/>
        <v>160.87200050005509</v>
      </c>
      <c r="J158" s="49"/>
    </row>
    <row r="159" spans="1:10" x14ac:dyDescent="0.35">
      <c r="A159" s="37">
        <v>27425</v>
      </c>
      <c r="B159" s="38">
        <v>7.53</v>
      </c>
      <c r="C159" s="38">
        <f t="shared" si="12"/>
        <v>6.9387822969675454</v>
      </c>
      <c r="D159" s="38">
        <f t="shared" si="13"/>
        <v>62.070240570410775</v>
      </c>
      <c r="E159" s="42">
        <f t="shared" si="14"/>
        <v>-3.0010698571662341E-3</v>
      </c>
      <c r="F159" s="39">
        <f t="shared" si="15"/>
        <v>160.38921238849235</v>
      </c>
      <c r="J159" s="49"/>
    </row>
    <row r="160" spans="1:10" x14ac:dyDescent="0.35">
      <c r="A160" s="37">
        <v>27453</v>
      </c>
      <c r="B160" s="38">
        <v>7.46</v>
      </c>
      <c r="C160" s="38">
        <f t="shared" si="12"/>
        <v>6.9605574206296543</v>
      </c>
      <c r="D160" s="38">
        <f t="shared" si="13"/>
        <v>62.359307436088699</v>
      </c>
      <c r="E160" s="42">
        <f t="shared" si="14"/>
        <v>1.0955980650491449E-2</v>
      </c>
      <c r="F160" s="39">
        <f t="shared" si="15"/>
        <v>162.14643349596824</v>
      </c>
      <c r="J160" s="49"/>
    </row>
    <row r="161" spans="1:10" x14ac:dyDescent="0.35">
      <c r="A161" s="37">
        <v>27484</v>
      </c>
      <c r="B161" s="38">
        <v>8.01</v>
      </c>
      <c r="C161" s="38">
        <f t="shared" si="12"/>
        <v>6.7921556298667385</v>
      </c>
      <c r="D161" s="38">
        <f t="shared" si="13"/>
        <v>60.13103116239931</v>
      </c>
      <c r="E161" s="42">
        <f t="shared" si="14"/>
        <v>-3.0433655606306897E-2</v>
      </c>
      <c r="F161" s="39">
        <f t="shared" si="15"/>
        <v>157.211724781161</v>
      </c>
      <c r="J161" s="49"/>
    </row>
    <row r="162" spans="1:10" x14ac:dyDescent="0.35">
      <c r="A162" s="37">
        <v>27514</v>
      </c>
      <c r="B162" s="38">
        <v>8.31</v>
      </c>
      <c r="C162" s="38">
        <f t="shared" si="12"/>
        <v>6.7028437469468383</v>
      </c>
      <c r="D162" s="38">
        <f t="shared" si="13"/>
        <v>58.956149563155194</v>
      </c>
      <c r="E162" s="42">
        <f t="shared" si="14"/>
        <v>-1.3401433092669321E-2</v>
      </c>
      <c r="F162" s="39">
        <f t="shared" si="15"/>
        <v>155.10486237012313</v>
      </c>
      <c r="J162" s="49"/>
    </row>
    <row r="163" spans="1:10" x14ac:dyDescent="0.35">
      <c r="A163" s="37">
        <v>27545</v>
      </c>
      <c r="B163" s="38">
        <v>8.0399999999999991</v>
      </c>
      <c r="C163" s="38">
        <f t="shared" si="12"/>
        <v>6.7831448852606062</v>
      </c>
      <c r="D163" s="38">
        <f t="shared" si="13"/>
        <v>60.012277523113369</v>
      </c>
      <c r="E163" s="42">
        <f t="shared" si="14"/>
        <v>2.5207686456627475E-2</v>
      </c>
      <c r="F163" s="39">
        <f t="shared" si="15"/>
        <v>159.01469710864757</v>
      </c>
      <c r="J163" s="49"/>
    </row>
    <row r="164" spans="1:10" x14ac:dyDescent="0.35">
      <c r="A164" s="37">
        <v>27575</v>
      </c>
      <c r="B164" s="38">
        <v>7.96</v>
      </c>
      <c r="C164" s="38">
        <f t="shared" si="12"/>
        <v>6.8072131904637274</v>
      </c>
      <c r="D164" s="38">
        <f t="shared" si="13"/>
        <v>60.329585392178004</v>
      </c>
      <c r="E164" s="42">
        <f t="shared" si="14"/>
        <v>1.1930163636651763E-2</v>
      </c>
      <c r="F164" s="39">
        <f t="shared" si="15"/>
        <v>160.91176846578634</v>
      </c>
      <c r="J164" s="49"/>
    </row>
    <row r="165" spans="1:10" x14ac:dyDescent="0.35">
      <c r="A165" s="37">
        <v>27606</v>
      </c>
      <c r="B165" s="38">
        <v>8.1999999999999993</v>
      </c>
      <c r="C165" s="38">
        <f t="shared" si="12"/>
        <v>6.7353870315823317</v>
      </c>
      <c r="D165" s="38">
        <f t="shared" si="13"/>
        <v>59.383689833291569</v>
      </c>
      <c r="E165" s="42">
        <f t="shared" si="14"/>
        <v>-9.5909417920317964E-3</v>
      </c>
      <c r="F165" s="39">
        <f t="shared" si="15"/>
        <v>159.36847306077809</v>
      </c>
      <c r="J165" s="49"/>
    </row>
    <row r="166" spans="1:10" x14ac:dyDescent="0.35">
      <c r="A166" s="37">
        <v>27637</v>
      </c>
      <c r="B166" s="38">
        <v>8.2200000000000006</v>
      </c>
      <c r="C166" s="38">
        <f t="shared" si="12"/>
        <v>6.7294525642677936</v>
      </c>
      <c r="D166" s="38">
        <f t="shared" si="13"/>
        <v>59.305677120174124</v>
      </c>
      <c r="E166" s="42">
        <f t="shared" si="14"/>
        <v>5.2445079349193119E-3</v>
      </c>
      <c r="F166" s="39">
        <f t="shared" si="15"/>
        <v>160.20428228232132</v>
      </c>
      <c r="J166" s="49"/>
    </row>
    <row r="167" spans="1:10" x14ac:dyDescent="0.35">
      <c r="A167" s="37">
        <v>27667</v>
      </c>
      <c r="B167" s="38">
        <v>8.48</v>
      </c>
      <c r="C167" s="38">
        <f t="shared" si="12"/>
        <v>6.6530093585009258</v>
      </c>
      <c r="D167" s="38">
        <f t="shared" si="13"/>
        <v>58.302703379314892</v>
      </c>
      <c r="E167" s="42">
        <f t="shared" si="14"/>
        <v>-1.0496045102832394E-2</v>
      </c>
      <c r="F167" s="39">
        <f t="shared" si="15"/>
        <v>158.52277090981917</v>
      </c>
      <c r="J167" s="49"/>
    </row>
    <row r="168" spans="1:10" x14ac:dyDescent="0.35">
      <c r="A168" s="37">
        <v>27698</v>
      </c>
      <c r="B168" s="38">
        <v>7.91</v>
      </c>
      <c r="C168" s="38">
        <f t="shared" si="12"/>
        <v>6.8223204886004787</v>
      </c>
      <c r="D168" s="38">
        <f t="shared" si="13"/>
        <v>60.528932074204931</v>
      </c>
      <c r="E168" s="42">
        <f t="shared" si="14"/>
        <v>4.6676545577797442E-2</v>
      </c>
      <c r="F168" s="39">
        <f t="shared" si="15"/>
        <v>165.9220662513101</v>
      </c>
      <c r="J168" s="49"/>
    </row>
    <row r="169" spans="1:10" x14ac:dyDescent="0.35">
      <c r="A169" s="37">
        <v>27728</v>
      </c>
      <c r="B169" s="38">
        <v>8.14</v>
      </c>
      <c r="C169" s="38">
        <f t="shared" si="12"/>
        <v>6.7532373280719646</v>
      </c>
      <c r="D169" s="38">
        <f t="shared" si="13"/>
        <v>59.618473399827792</v>
      </c>
      <c r="E169" s="42">
        <f t="shared" si="14"/>
        <v>-9.0106428433069218E-3</v>
      </c>
      <c r="F169" s="39">
        <f t="shared" si="15"/>
        <v>164.42700177249606</v>
      </c>
      <c r="J169" s="49"/>
    </row>
    <row r="170" spans="1:10" x14ac:dyDescent="0.35">
      <c r="A170" s="37">
        <v>27759</v>
      </c>
      <c r="B170" s="38">
        <v>7.76</v>
      </c>
      <c r="C170" s="38">
        <f t="shared" si="12"/>
        <v>6.8679427983164381</v>
      </c>
      <c r="D170" s="38">
        <f t="shared" si="13"/>
        <v>61.131762620248594</v>
      </c>
      <c r="E170" s="42">
        <f t="shared" si="14"/>
        <v>3.308223925436328E-2</v>
      </c>
      <c r="F170" s="39">
        <f t="shared" si="15"/>
        <v>169.86661518501137</v>
      </c>
      <c r="J170" s="49"/>
    </row>
    <row r="171" spans="1:10" x14ac:dyDescent="0.35">
      <c r="A171" s="37">
        <v>27790</v>
      </c>
      <c r="B171" s="38">
        <v>7.8</v>
      </c>
      <c r="C171" s="38">
        <f t="shared" si="12"/>
        <v>6.8557326004626944</v>
      </c>
      <c r="D171" s="38">
        <f t="shared" si="13"/>
        <v>60.970301824773344</v>
      </c>
      <c r="E171" s="42">
        <f t="shared" si="14"/>
        <v>3.5100479236831795E-3</v>
      </c>
      <c r="F171" s="39">
        <f t="shared" si="15"/>
        <v>170.4628551449446</v>
      </c>
      <c r="J171" s="49"/>
    </row>
    <row r="172" spans="1:10" x14ac:dyDescent="0.35">
      <c r="A172" s="37">
        <v>27819</v>
      </c>
      <c r="B172" s="38">
        <v>7.77</v>
      </c>
      <c r="C172" s="38">
        <f t="shared" si="12"/>
        <v>6.8648872206582583</v>
      </c>
      <c r="D172" s="38">
        <f t="shared" si="13"/>
        <v>61.091349083778553</v>
      </c>
      <c r="E172" s="42">
        <f t="shared" si="14"/>
        <v>8.3407995121336197E-3</v>
      </c>
      <c r="F172" s="39">
        <f t="shared" si="15"/>
        <v>171.88465164397445</v>
      </c>
      <c r="J172" s="49"/>
    </row>
    <row r="173" spans="1:10" x14ac:dyDescent="0.35">
      <c r="A173" s="37">
        <v>27850</v>
      </c>
      <c r="B173" s="38">
        <v>7.66</v>
      </c>
      <c r="C173" s="38">
        <f t="shared" si="12"/>
        <v>6.8986100233492893</v>
      </c>
      <c r="D173" s="38">
        <f t="shared" si="13"/>
        <v>61.537677830203066</v>
      </c>
      <c r="E173" s="42">
        <f t="shared" si="14"/>
        <v>1.3880945876988376E-2</v>
      </c>
      <c r="F173" s="39">
        <f t="shared" si="15"/>
        <v>174.27057319052946</v>
      </c>
      <c r="J173" s="49"/>
    </row>
    <row r="174" spans="1:10" x14ac:dyDescent="0.35">
      <c r="A174" s="37">
        <v>27880</v>
      </c>
      <c r="B174" s="38">
        <v>7.67</v>
      </c>
      <c r="C174" s="38">
        <f t="shared" si="12"/>
        <v>6.8955341580329668</v>
      </c>
      <c r="D174" s="38">
        <f t="shared" si="13"/>
        <v>61.49694024775205</v>
      </c>
      <c r="E174" s="42">
        <f t="shared" si="14"/>
        <v>5.4803688174325351E-3</v>
      </c>
      <c r="F174" s="39">
        <f t="shared" si="15"/>
        <v>175.22564020563894</v>
      </c>
      <c r="J174" s="49"/>
    </row>
    <row r="175" spans="1:10" x14ac:dyDescent="0.35">
      <c r="A175" s="37">
        <v>27911</v>
      </c>
      <c r="B175" s="38">
        <v>7.96</v>
      </c>
      <c r="C175" s="38">
        <f t="shared" si="12"/>
        <v>6.8072131904637274</v>
      </c>
      <c r="D175" s="38">
        <f t="shared" si="13"/>
        <v>60.329585392178004</v>
      </c>
      <c r="E175" s="42">
        <f t="shared" si="14"/>
        <v>-1.3309829756020398E-2</v>
      </c>
      <c r="F175" s="39">
        <f t="shared" si="15"/>
        <v>172.89341676561222</v>
      </c>
      <c r="J175" s="49"/>
    </row>
    <row r="176" spans="1:10" x14ac:dyDescent="0.35">
      <c r="A176" s="37">
        <v>27941</v>
      </c>
      <c r="B176" s="38">
        <v>7.86</v>
      </c>
      <c r="C176" s="38">
        <f t="shared" si="12"/>
        <v>6.8374777228359376</v>
      </c>
      <c r="D176" s="38">
        <f t="shared" si="13"/>
        <v>60.729074778322229</v>
      </c>
      <c r="E176" s="42">
        <f t="shared" si="14"/>
        <v>1.3270804317270929E-2</v>
      </c>
      <c r="F176" s="39">
        <f t="shared" si="15"/>
        <v>175.18785146725301</v>
      </c>
      <c r="J176" s="49"/>
    </row>
    <row r="177" spans="1:10" x14ac:dyDescent="0.35">
      <c r="A177" s="37">
        <v>27972</v>
      </c>
      <c r="B177" s="38">
        <v>7.86</v>
      </c>
      <c r="C177" s="38">
        <f t="shared" si="12"/>
        <v>6.8374777228359376</v>
      </c>
      <c r="D177" s="38">
        <f t="shared" si="13"/>
        <v>60.729074778322229</v>
      </c>
      <c r="E177" s="42">
        <f t="shared" si="14"/>
        <v>6.3252457367004578E-3</v>
      </c>
      <c r="F177" s="39">
        <f t="shared" si="15"/>
        <v>176.29595767786796</v>
      </c>
      <c r="J177" s="49"/>
    </row>
    <row r="178" spans="1:10" x14ac:dyDescent="0.35">
      <c r="A178" s="37">
        <v>28003</v>
      </c>
      <c r="B178" s="38">
        <v>7.66</v>
      </c>
      <c r="C178" s="38">
        <f t="shared" si="12"/>
        <v>6.8986100233492893</v>
      </c>
      <c r="D178" s="38">
        <f t="shared" si="13"/>
        <v>61.537677830203066</v>
      </c>
      <c r="E178" s="42">
        <f t="shared" si="14"/>
        <v>2.0245541139059454E-2</v>
      </c>
      <c r="F178" s="39">
        <f t="shared" si="15"/>
        <v>179.86516474168511</v>
      </c>
      <c r="J178" s="49"/>
    </row>
    <row r="179" spans="1:10" x14ac:dyDescent="0.35">
      <c r="A179" s="37">
        <v>28033</v>
      </c>
      <c r="B179" s="38">
        <v>7.55</v>
      </c>
      <c r="C179" s="38">
        <f t="shared" si="12"/>
        <v>6.9325793886849532</v>
      </c>
      <c r="D179" s="38">
        <f t="shared" si="13"/>
        <v>61.987947027907069</v>
      </c>
      <c r="E179" s="42">
        <f t="shared" si="14"/>
        <v>1.3832954784039972E-2</v>
      </c>
      <c r="F179" s="39">
        <f t="shared" si="15"/>
        <v>182.35323143278072</v>
      </c>
      <c r="J179" s="49"/>
    </row>
    <row r="180" spans="1:10" x14ac:dyDescent="0.35">
      <c r="A180" s="37">
        <v>28064</v>
      </c>
      <c r="B180" s="38">
        <v>7.42</v>
      </c>
      <c r="C180" s="38">
        <f t="shared" si="12"/>
        <v>6.9730458642474717</v>
      </c>
      <c r="D180" s="38">
        <f t="shared" si="13"/>
        <v>62.525217323619216</v>
      </c>
      <c r="E180" s="42">
        <f t="shared" si="14"/>
        <v>1.5201698135358559E-2</v>
      </c>
      <c r="F180" s="39">
        <f t="shared" si="15"/>
        <v>185.12531021102905</v>
      </c>
      <c r="J180" s="49"/>
    </row>
    <row r="181" spans="1:10" x14ac:dyDescent="0.35">
      <c r="A181" s="37">
        <v>28094</v>
      </c>
      <c r="B181" s="38">
        <v>7.01</v>
      </c>
      <c r="C181" s="38">
        <f t="shared" si="12"/>
        <v>7.1029877354395934</v>
      </c>
      <c r="D181" s="38">
        <f t="shared" si="13"/>
        <v>64.256838002337759</v>
      </c>
      <c r="E181" s="42">
        <f t="shared" si="14"/>
        <v>3.5644835789864604E-2</v>
      </c>
      <c r="F181" s="39">
        <f t="shared" si="15"/>
        <v>191.72407149404893</v>
      </c>
      <c r="J181" s="49"/>
    </row>
    <row r="182" spans="1:10" x14ac:dyDescent="0.35">
      <c r="A182" s="37">
        <v>28125</v>
      </c>
      <c r="B182" s="38">
        <v>6.81</v>
      </c>
      <c r="C182" s="38">
        <f t="shared" si="12"/>
        <v>7.167676225688921</v>
      </c>
      <c r="D182" s="38">
        <f t="shared" si="13"/>
        <v>65.122465820537116</v>
      </c>
      <c r="E182" s="42">
        <f t="shared" si="14"/>
        <v>2.0127574632346972E-2</v>
      </c>
      <c r="F182" s="39">
        <f t="shared" si="15"/>
        <v>195.58301205186285</v>
      </c>
      <c r="J182" s="49"/>
    </row>
    <row r="183" spans="1:10" x14ac:dyDescent="0.35">
      <c r="A183" s="37">
        <v>28156</v>
      </c>
      <c r="B183" s="38">
        <v>7.4</v>
      </c>
      <c r="C183" s="38">
        <f t="shared" si="12"/>
        <v>6.9793025425941577</v>
      </c>
      <c r="D183" s="38">
        <f t="shared" si="13"/>
        <v>62.608371815523427</v>
      </c>
      <c r="E183" s="42">
        <f t="shared" si="14"/>
        <v>-3.4582973902881023E-2</v>
      </c>
      <c r="F183" s="39">
        <f t="shared" si="15"/>
        <v>188.81916985022642</v>
      </c>
      <c r="J183" s="49"/>
    </row>
    <row r="184" spans="1:10" x14ac:dyDescent="0.35">
      <c r="A184" s="37">
        <v>28184</v>
      </c>
      <c r="B184" s="38">
        <v>7.45</v>
      </c>
      <c r="C184" s="38">
        <f t="shared" si="12"/>
        <v>6.963676421554724</v>
      </c>
      <c r="D184" s="38">
        <f t="shared" si="13"/>
        <v>62.400735095955042</v>
      </c>
      <c r="E184" s="42">
        <f t="shared" si="14"/>
        <v>2.4928596567192728E-3</v>
      </c>
      <c r="F184" s="39">
        <f t="shared" si="15"/>
        <v>189.28986954116127</v>
      </c>
      <c r="J184" s="49"/>
    </row>
    <row r="185" spans="1:10" x14ac:dyDescent="0.35">
      <c r="A185" s="37">
        <v>28215</v>
      </c>
      <c r="B185" s="38">
        <v>7.42</v>
      </c>
      <c r="C185" s="38">
        <f t="shared" si="12"/>
        <v>6.9730458642474717</v>
      </c>
      <c r="D185" s="38">
        <f t="shared" si="13"/>
        <v>62.525217323619216</v>
      </c>
      <c r="E185" s="42">
        <f t="shared" si="14"/>
        <v>8.1006441140927948E-3</v>
      </c>
      <c r="F185" s="39">
        <f t="shared" si="15"/>
        <v>190.82323940871726</v>
      </c>
      <c r="J185" s="49"/>
    </row>
    <row r="186" spans="1:10" x14ac:dyDescent="0.35">
      <c r="A186" s="37">
        <v>28245</v>
      </c>
      <c r="B186" s="38">
        <v>7.45</v>
      </c>
      <c r="C186" s="38">
        <f t="shared" si="12"/>
        <v>6.963676421554724</v>
      </c>
      <c r="D186" s="38">
        <f t="shared" si="13"/>
        <v>62.400735095955042</v>
      </c>
      <c r="E186" s="42">
        <f t="shared" si="14"/>
        <v>3.8962124577655148E-3</v>
      </c>
      <c r="F186" s="39">
        <f t="shared" si="15"/>
        <v>191.56672729133268</v>
      </c>
      <c r="J186" s="49"/>
    </row>
    <row r="187" spans="1:10" x14ac:dyDescent="0.35">
      <c r="A187" s="37">
        <v>28276</v>
      </c>
      <c r="B187" s="38">
        <v>7.38</v>
      </c>
      <c r="C187" s="38">
        <f t="shared" si="12"/>
        <v>6.9855675430556703</v>
      </c>
      <c r="D187" s="38">
        <f t="shared" si="13"/>
        <v>62.691659660153107</v>
      </c>
      <c r="E187" s="42">
        <f t="shared" si="14"/>
        <v>1.0911173456794682E-2</v>
      </c>
      <c r="F187" s="39">
        <f t="shared" si="15"/>
        <v>193.65694508135888</v>
      </c>
      <c r="J187" s="49"/>
    </row>
    <row r="188" spans="1:10" x14ac:dyDescent="0.35">
      <c r="A188" s="37">
        <v>28306</v>
      </c>
      <c r="B188" s="38">
        <v>7.2</v>
      </c>
      <c r="C188" s="38">
        <f t="shared" si="12"/>
        <v>7.0423292526694556</v>
      </c>
      <c r="D188" s="38">
        <f t="shared" si="13"/>
        <v>63.447291068413875</v>
      </c>
      <c r="E188" s="42">
        <f t="shared" si="14"/>
        <v>1.8730262801597963E-2</v>
      </c>
      <c r="F188" s="39">
        <f t="shared" si="15"/>
        <v>197.28419055608737</v>
      </c>
      <c r="J188" s="49"/>
    </row>
    <row r="189" spans="1:10" x14ac:dyDescent="0.35">
      <c r="A189" s="37">
        <v>28337</v>
      </c>
      <c r="B189" s="38">
        <v>7.42</v>
      </c>
      <c r="C189" s="38">
        <f t="shared" si="12"/>
        <v>6.9730458642474717</v>
      </c>
      <c r="D189" s="38">
        <f t="shared" si="13"/>
        <v>62.525217323619216</v>
      </c>
      <c r="E189" s="42">
        <f t="shared" si="14"/>
        <v>-9.3787345766274711E-3</v>
      </c>
      <c r="F189" s="39">
        <f t="shared" si="15"/>
        <v>195.43391449669701</v>
      </c>
      <c r="J189" s="49"/>
    </row>
    <row r="190" spans="1:10" x14ac:dyDescent="0.35">
      <c r="A190" s="37">
        <v>28368</v>
      </c>
      <c r="B190" s="38">
        <v>7.28</v>
      </c>
      <c r="C190" s="38">
        <f t="shared" si="12"/>
        <v>7.0170178450873566</v>
      </c>
      <c r="D190" s="38">
        <f t="shared" si="13"/>
        <v>63.110107628268707</v>
      </c>
      <c r="E190" s="42">
        <f t="shared" si="14"/>
        <v>1.5868180239750569E-2</v>
      </c>
      <c r="F190" s="39">
        <f t="shared" si="15"/>
        <v>198.53509507689063</v>
      </c>
      <c r="J190" s="49"/>
    </row>
    <row r="191" spans="1:10" x14ac:dyDescent="0.35">
      <c r="A191" s="37">
        <v>28398</v>
      </c>
      <c r="B191" s="38">
        <v>7.41</v>
      </c>
      <c r="C191" s="38">
        <f t="shared" si="12"/>
        <v>6.9761731639897491</v>
      </c>
      <c r="D191" s="38">
        <f t="shared" si="13"/>
        <v>62.566777915529855</v>
      </c>
      <c r="E191" s="42">
        <f t="shared" si="14"/>
        <v>-3.142971857703479E-3</v>
      </c>
      <c r="F191" s="39">
        <f t="shared" si="15"/>
        <v>197.91110486029746</v>
      </c>
      <c r="J191" s="49"/>
    </row>
    <row r="192" spans="1:10" x14ac:dyDescent="0.35">
      <c r="A192" s="37">
        <v>28429</v>
      </c>
      <c r="B192" s="38">
        <v>7.62</v>
      </c>
      <c r="C192" s="38">
        <f t="shared" si="12"/>
        <v>6.9109338778433163</v>
      </c>
      <c r="D192" s="38">
        <f t="shared" si="13"/>
        <v>61.700954107955482</v>
      </c>
      <c r="E192" s="42">
        <f t="shared" si="14"/>
        <v>-8.402207643240631E-3</v>
      </c>
      <c r="F192" s="39">
        <f t="shared" si="15"/>
        <v>196.24821466235807</v>
      </c>
      <c r="J192" s="49"/>
    </row>
    <row r="193" spans="1:10" x14ac:dyDescent="0.35">
      <c r="A193" s="37">
        <v>28459</v>
      </c>
      <c r="B193" s="38">
        <v>7.55</v>
      </c>
      <c r="C193" s="38">
        <f t="shared" si="12"/>
        <v>6.9325793886849532</v>
      </c>
      <c r="D193" s="38">
        <f t="shared" si="13"/>
        <v>61.987947027907069</v>
      </c>
      <c r="E193" s="42">
        <f t="shared" si="14"/>
        <v>1.1006449370384343E-2</v>
      </c>
      <c r="F193" s="39">
        <f t="shared" si="15"/>
        <v>198.40821070106762</v>
      </c>
      <c r="J193" s="49"/>
    </row>
    <row r="194" spans="1:10" x14ac:dyDescent="0.35">
      <c r="A194" s="37">
        <v>28490</v>
      </c>
      <c r="B194" s="38">
        <v>7.78</v>
      </c>
      <c r="C194" s="38">
        <f t="shared" ref="C194:C257" si="16">(1-(1/(1+0.5*B194/100)^(2*10)))/(B194/100)</f>
        <v>6.8618336628706391</v>
      </c>
      <c r="D194" s="38">
        <f t="shared" ref="D194:D257" si="17">(2/(B194/100)^2)*(1-(1/(1+B194/200)^(20)))-20/((B194/100)*(1+B194/200)^(21))</f>
        <v>61.050967791711273</v>
      </c>
      <c r="E194" s="42">
        <f t="shared" si="14"/>
        <v>-9.5368329115950463E-3</v>
      </c>
      <c r="F194" s="39">
        <f t="shared" si="15"/>
        <v>196.516024747323</v>
      </c>
      <c r="J194" s="49"/>
    </row>
    <row r="195" spans="1:10" x14ac:dyDescent="0.35">
      <c r="A195" s="37">
        <v>28521</v>
      </c>
      <c r="B195" s="38">
        <v>7.94</v>
      </c>
      <c r="C195" s="38">
        <f t="shared" si="16"/>
        <v>6.8132501301143487</v>
      </c>
      <c r="D195" s="38">
        <f t="shared" si="17"/>
        <v>60.409228771200944</v>
      </c>
      <c r="E195" s="42">
        <f t="shared" ref="E195:E258" si="18">-C195*(B195/100-B194/100)+0.5*D195*(B195/100-B194/100)^2+((1+B194/100)^(1/12)-1)</f>
        <v>-4.5608512844680354E-3</v>
      </c>
      <c r="F195" s="39">
        <f t="shared" ref="F195:F258" si="19">F194*(1+E195)</f>
        <v>195.61974438343563</v>
      </c>
      <c r="J195" s="49"/>
    </row>
    <row r="196" spans="1:10" x14ac:dyDescent="0.35">
      <c r="A196" s="37">
        <v>28549</v>
      </c>
      <c r="B196" s="38">
        <v>8.0399999999999991</v>
      </c>
      <c r="C196" s="38">
        <f t="shared" si="16"/>
        <v>6.7831448852606062</v>
      </c>
      <c r="D196" s="38">
        <f t="shared" si="17"/>
        <v>60.012277523113369</v>
      </c>
      <c r="E196" s="42">
        <f t="shared" si="18"/>
        <v>-3.6571467302470503E-4</v>
      </c>
      <c r="F196" s="39">
        <f t="shared" si="19"/>
        <v>195.54820337258127</v>
      </c>
      <c r="J196" s="49"/>
    </row>
    <row r="197" spans="1:10" x14ac:dyDescent="0.35">
      <c r="A197" s="37">
        <v>28580</v>
      </c>
      <c r="B197" s="38">
        <v>8.15</v>
      </c>
      <c r="C197" s="38">
        <f t="shared" si="16"/>
        <v>6.7502573847420235</v>
      </c>
      <c r="D197" s="38">
        <f t="shared" si="17"/>
        <v>59.579264994068652</v>
      </c>
      <c r="E197" s="42">
        <f t="shared" si="18"/>
        <v>-9.2415005093952028E-4</v>
      </c>
      <c r="F197" s="39">
        <f t="shared" si="19"/>
        <v>195.36748749047337</v>
      </c>
      <c r="J197" s="49"/>
    </row>
    <row r="198" spans="1:10" x14ac:dyDescent="0.35">
      <c r="A198" s="37">
        <v>28610</v>
      </c>
      <c r="B198" s="38">
        <v>8.24</v>
      </c>
      <c r="C198" s="38">
        <f t="shared" si="16"/>
        <v>6.7235258920293965</v>
      </c>
      <c r="D198" s="38">
        <f t="shared" si="17"/>
        <v>59.227788273921021</v>
      </c>
      <c r="E198" s="42">
        <f t="shared" si="18"/>
        <v>5.2325539571256279E-4</v>
      </c>
      <c r="F198" s="39">
        <f t="shared" si="19"/>
        <v>195.46971458244957</v>
      </c>
      <c r="J198" s="49"/>
    </row>
    <row r="199" spans="1:10" x14ac:dyDescent="0.35">
      <c r="A199" s="37">
        <v>28641</v>
      </c>
      <c r="B199" s="38">
        <v>8.42</v>
      </c>
      <c r="C199" s="38">
        <f t="shared" si="16"/>
        <v>6.6705345856344511</v>
      </c>
      <c r="D199" s="38">
        <f t="shared" si="17"/>
        <v>58.53232618846036</v>
      </c>
      <c r="E199" s="42">
        <f t="shared" si="18"/>
        <v>-5.2919226624896492E-3</v>
      </c>
      <c r="F199" s="39">
        <f t="shared" si="19"/>
        <v>194.43530397002033</v>
      </c>
      <c r="J199" s="49"/>
    </row>
    <row r="200" spans="1:10" x14ac:dyDescent="0.35">
      <c r="A200" s="37">
        <v>28671</v>
      </c>
      <c r="B200" s="38">
        <v>8.6199999999999992</v>
      </c>
      <c r="C200" s="38">
        <f t="shared" si="16"/>
        <v>6.6123838562588446</v>
      </c>
      <c r="D200" s="38">
        <f t="shared" si="17"/>
        <v>57.77114229512479</v>
      </c>
      <c r="E200" s="42">
        <f t="shared" si="18"/>
        <v>-6.3496160497149342E-3</v>
      </c>
      <c r="F200" s="39">
        <f t="shared" si="19"/>
        <v>193.20071444330108</v>
      </c>
      <c r="J200" s="49"/>
    </row>
    <row r="201" spans="1:10" x14ac:dyDescent="0.35">
      <c r="A201" s="37">
        <v>28702</v>
      </c>
      <c r="B201" s="38">
        <v>8.56</v>
      </c>
      <c r="C201" s="38">
        <f t="shared" si="16"/>
        <v>6.629749235567572</v>
      </c>
      <c r="D201" s="38">
        <f t="shared" si="17"/>
        <v>57.998232842197538</v>
      </c>
      <c r="E201" s="42">
        <f t="shared" si="18"/>
        <v>1.0902530191367617E-2</v>
      </c>
      <c r="F201" s="39">
        <f t="shared" si="19"/>
        <v>195.30709106551296</v>
      </c>
      <c r="J201" s="49"/>
    </row>
    <row r="202" spans="1:10" x14ac:dyDescent="0.35">
      <c r="A202" s="37">
        <v>28733</v>
      </c>
      <c r="B202" s="38">
        <v>8.39</v>
      </c>
      <c r="C202" s="38">
        <f t="shared" si="16"/>
        <v>6.6793230727609796</v>
      </c>
      <c r="D202" s="38">
        <f t="shared" si="17"/>
        <v>58.647547851760834</v>
      </c>
      <c r="E202" s="42">
        <f t="shared" si="18"/>
        <v>1.8307473844611271E-2</v>
      </c>
      <c r="F202" s="39">
        <f t="shared" si="19"/>
        <v>198.88267052686194</v>
      </c>
      <c r="J202" s="49"/>
    </row>
    <row r="203" spans="1:10" x14ac:dyDescent="0.35">
      <c r="A203" s="37">
        <v>28763</v>
      </c>
      <c r="B203" s="38">
        <v>8.56</v>
      </c>
      <c r="C203" s="38">
        <f t="shared" si="16"/>
        <v>6.629749235567572</v>
      </c>
      <c r="D203" s="38">
        <f t="shared" si="17"/>
        <v>57.998232842197538</v>
      </c>
      <c r="E203" s="42">
        <f t="shared" si="18"/>
        <v>-4.450374162985108E-3</v>
      </c>
      <c r="F203" s="39">
        <f t="shared" si="19"/>
        <v>197.99756822848371</v>
      </c>
      <c r="J203" s="49"/>
    </row>
    <row r="204" spans="1:10" x14ac:dyDescent="0.35">
      <c r="A204" s="37">
        <v>28794</v>
      </c>
      <c r="B204" s="38">
        <v>8.9600000000000009</v>
      </c>
      <c r="C204" s="38">
        <f t="shared" si="16"/>
        <v>6.5152544268351598</v>
      </c>
      <c r="D204" s="38">
        <f t="shared" si="17"/>
        <v>56.504444451126986</v>
      </c>
      <c r="E204" s="42">
        <f t="shared" si="18"/>
        <v>-1.874110323745988E-2</v>
      </c>
      <c r="F204" s="39">
        <f t="shared" si="19"/>
        <v>194.28687536154769</v>
      </c>
      <c r="J204" s="49"/>
    </row>
    <row r="205" spans="1:10" x14ac:dyDescent="0.35">
      <c r="A205" s="37">
        <v>28824</v>
      </c>
      <c r="B205" s="38">
        <v>8.86</v>
      </c>
      <c r="C205" s="38">
        <f t="shared" si="16"/>
        <v>6.5435987863018772</v>
      </c>
      <c r="D205" s="38">
        <f t="shared" si="17"/>
        <v>56.873478647572014</v>
      </c>
      <c r="E205" s="42">
        <f t="shared" si="18"/>
        <v>1.374855221267964E-2</v>
      </c>
      <c r="F205" s="39">
        <f t="shared" si="19"/>
        <v>196.95803861169432</v>
      </c>
      <c r="J205" s="49"/>
    </row>
    <row r="206" spans="1:10" x14ac:dyDescent="0.35">
      <c r="A206" s="37">
        <v>28855</v>
      </c>
      <c r="B206" s="38">
        <v>9.15</v>
      </c>
      <c r="C206" s="38">
        <f t="shared" si="16"/>
        <v>6.4619052964428754</v>
      </c>
      <c r="D206" s="38">
        <f t="shared" si="17"/>
        <v>55.811243479665791</v>
      </c>
      <c r="E206" s="42">
        <f t="shared" si="18"/>
        <v>-1.1405384345254978E-2</v>
      </c>
      <c r="F206" s="39">
        <f t="shared" si="19"/>
        <v>194.71165648144037</v>
      </c>
      <c r="J206" s="49"/>
    </row>
    <row r="207" spans="1:10" x14ac:dyDescent="0.35">
      <c r="A207" s="37">
        <v>28886</v>
      </c>
      <c r="B207" s="38">
        <v>8.9499999999999993</v>
      </c>
      <c r="C207" s="38">
        <f t="shared" si="16"/>
        <v>6.5180805682509639</v>
      </c>
      <c r="D207" s="38">
        <f t="shared" si="17"/>
        <v>56.54121701382266</v>
      </c>
      <c r="E207" s="42">
        <f t="shared" si="18"/>
        <v>2.0471999524447101E-2</v>
      </c>
      <c r="F207" s="39">
        <f t="shared" si="19"/>
        <v>198.69779342033272</v>
      </c>
      <c r="J207" s="49"/>
    </row>
    <row r="208" spans="1:10" x14ac:dyDescent="0.35">
      <c r="A208" s="37">
        <v>28914</v>
      </c>
      <c r="B208" s="38">
        <v>9.17</v>
      </c>
      <c r="C208" s="38">
        <f t="shared" si="16"/>
        <v>6.4563277913955783</v>
      </c>
      <c r="D208" s="38">
        <f t="shared" si="17"/>
        <v>55.738876448131492</v>
      </c>
      <c r="E208" s="42">
        <f t="shared" si="18"/>
        <v>-6.9002196500968418E-3</v>
      </c>
      <c r="F208" s="39">
        <f t="shared" si="19"/>
        <v>197.32673500174286</v>
      </c>
      <c r="J208" s="49"/>
    </row>
    <row r="209" spans="1:10" x14ac:dyDescent="0.35">
      <c r="A209" s="37">
        <v>28945</v>
      </c>
      <c r="B209" s="38">
        <v>9.11</v>
      </c>
      <c r="C209" s="38">
        <f t="shared" si="16"/>
        <v>6.473082045150119</v>
      </c>
      <c r="D209" s="38">
        <f t="shared" si="17"/>
        <v>55.956319723078437</v>
      </c>
      <c r="E209" s="42">
        <f t="shared" si="18"/>
        <v>1.1232057348617059E-2</v>
      </c>
      <c r="F209" s="39">
        <f t="shared" si="19"/>
        <v>199.54312020569782</v>
      </c>
      <c r="J209" s="49"/>
    </row>
    <row r="210" spans="1:10" x14ac:dyDescent="0.35">
      <c r="A210" s="37">
        <v>28975</v>
      </c>
      <c r="B210" s="38">
        <v>9.35</v>
      </c>
      <c r="C210" s="38">
        <f t="shared" si="16"/>
        <v>6.4064542814792063</v>
      </c>
      <c r="D210" s="38">
        <f t="shared" si="17"/>
        <v>55.092669514556334</v>
      </c>
      <c r="E210" s="42">
        <f t="shared" si="18"/>
        <v>-7.9248352450085029E-3</v>
      </c>
      <c r="F210" s="39">
        <f t="shared" si="19"/>
        <v>197.96177385379272</v>
      </c>
      <c r="J210" s="49"/>
    </row>
    <row r="211" spans="1:10" x14ac:dyDescent="0.35">
      <c r="A211" s="37">
        <v>29006</v>
      </c>
      <c r="B211" s="38">
        <v>9.06</v>
      </c>
      <c r="C211" s="38">
        <f t="shared" si="16"/>
        <v>6.4870938587757498</v>
      </c>
      <c r="D211" s="38">
        <f t="shared" si="17"/>
        <v>56.13830871307097</v>
      </c>
      <c r="E211" s="42">
        <f t="shared" si="18"/>
        <v>2.6525073924334914E-2</v>
      </c>
      <c r="F211" s="39">
        <f t="shared" si="19"/>
        <v>203.21272453945707</v>
      </c>
      <c r="J211" s="49"/>
    </row>
    <row r="212" spans="1:10" x14ac:dyDescent="0.35">
      <c r="A212" s="37">
        <v>29036</v>
      </c>
      <c r="B212" s="38">
        <v>8.81</v>
      </c>
      <c r="C212" s="38">
        <f t="shared" si="16"/>
        <v>6.5578403422137859</v>
      </c>
      <c r="D212" s="38">
        <f t="shared" si="17"/>
        <v>57.059090769615466</v>
      </c>
      <c r="E212" s="42">
        <f t="shared" si="18"/>
        <v>2.3826424348707211E-2</v>
      </c>
      <c r="F212" s="39">
        <f t="shared" si="19"/>
        <v>208.05455714739111</v>
      </c>
      <c r="J212" s="49"/>
    </row>
    <row r="213" spans="1:10" x14ac:dyDescent="0.35">
      <c r="A213" s="37">
        <v>29067</v>
      </c>
      <c r="B213" s="38">
        <v>9.01</v>
      </c>
      <c r="C213" s="38">
        <f t="shared" si="16"/>
        <v>6.5011512593553107</v>
      </c>
      <c r="D213" s="38">
        <f t="shared" si="17"/>
        <v>56.321015887294124</v>
      </c>
      <c r="E213" s="42">
        <f t="shared" si="18"/>
        <v>-5.8287610642231372E-3</v>
      </c>
      <c r="F213" s="39">
        <f t="shared" si="19"/>
        <v>206.84185684545619</v>
      </c>
      <c r="J213" s="49"/>
    </row>
    <row r="214" spans="1:10" x14ac:dyDescent="0.35">
      <c r="A214" s="37">
        <v>29098</v>
      </c>
      <c r="B214" s="38">
        <v>9.24</v>
      </c>
      <c r="C214" s="38">
        <f t="shared" si="16"/>
        <v>6.4368633933909409</v>
      </c>
      <c r="D214" s="38">
        <f t="shared" si="17"/>
        <v>55.486486605799783</v>
      </c>
      <c r="E214" s="42">
        <f t="shared" si="18"/>
        <v>-7.4430006935640048E-3</v>
      </c>
      <c r="F214" s="39">
        <f t="shared" si="19"/>
        <v>205.30233276149741</v>
      </c>
      <c r="J214" s="49"/>
    </row>
    <row r="215" spans="1:10" x14ac:dyDescent="0.35">
      <c r="A215" s="37">
        <v>29128</v>
      </c>
      <c r="B215" s="38">
        <v>9.44</v>
      </c>
      <c r="C215" s="38">
        <f t="shared" si="16"/>
        <v>6.3817345957862486</v>
      </c>
      <c r="D215" s="38">
        <f t="shared" si="17"/>
        <v>54.772976669212667</v>
      </c>
      <c r="E215" s="42">
        <f t="shared" si="18"/>
        <v>-5.2619774811557274E-3</v>
      </c>
      <c r="F215" s="39">
        <f t="shared" si="19"/>
        <v>204.22203650967768</v>
      </c>
      <c r="J215" s="49"/>
    </row>
    <row r="216" spans="1:10" x14ac:dyDescent="0.35">
      <c r="A216" s="37">
        <v>29159</v>
      </c>
      <c r="B216" s="38">
        <v>10.72</v>
      </c>
      <c r="C216" s="38">
        <f t="shared" si="16"/>
        <v>6.045213875623606</v>
      </c>
      <c r="D216" s="38">
        <f t="shared" si="17"/>
        <v>50.461435243088665</v>
      </c>
      <c r="E216" s="42">
        <f t="shared" si="18"/>
        <v>-6.5699422846898226E-2</v>
      </c>
      <c r="F216" s="39">
        <f t="shared" si="19"/>
        <v>190.80476657837369</v>
      </c>
      <c r="J216" s="49"/>
    </row>
    <row r="217" spans="1:10" x14ac:dyDescent="0.35">
      <c r="A217" s="37">
        <v>29189</v>
      </c>
      <c r="B217" s="38">
        <v>10.38</v>
      </c>
      <c r="C217" s="38">
        <f t="shared" si="16"/>
        <v>6.1319323129775176</v>
      </c>
      <c r="D217" s="38">
        <f t="shared" si="17"/>
        <v>51.56510699497089</v>
      </c>
      <c r="E217" s="42">
        <f t="shared" si="18"/>
        <v>2.9668918140615855E-2</v>
      </c>
      <c r="F217" s="39">
        <f t="shared" si="19"/>
        <v>196.46573757882675</v>
      </c>
      <c r="J217" s="49"/>
    </row>
    <row r="218" spans="1:10" x14ac:dyDescent="0.35">
      <c r="A218" s="37">
        <v>29220</v>
      </c>
      <c r="B218" s="38">
        <v>10.33</v>
      </c>
      <c r="C218" s="38">
        <f t="shared" si="16"/>
        <v>6.1448441733311281</v>
      </c>
      <c r="D218" s="38">
        <f t="shared" si="17"/>
        <v>51.729882561529266</v>
      </c>
      <c r="E218" s="42">
        <f t="shared" si="18"/>
        <v>1.1342744693366142E-2</v>
      </c>
      <c r="F218" s="39">
        <f t="shared" si="19"/>
        <v>198.69419828117722</v>
      </c>
      <c r="J218" s="49"/>
    </row>
    <row r="219" spans="1:10" x14ac:dyDescent="0.35">
      <c r="A219" s="37">
        <v>29251</v>
      </c>
      <c r="B219" s="38">
        <v>11.13</v>
      </c>
      <c r="C219" s="38">
        <f t="shared" si="16"/>
        <v>5.9431000850487594</v>
      </c>
      <c r="D219" s="38">
        <f t="shared" si="17"/>
        <v>49.168601120186239</v>
      </c>
      <c r="E219" s="42">
        <f t="shared" si="18"/>
        <v>-3.7745617308985416E-2</v>
      </c>
      <c r="F219" s="39">
        <f t="shared" si="19"/>
        <v>191.19436311134024</v>
      </c>
      <c r="J219" s="49"/>
    </row>
    <row r="220" spans="1:10" x14ac:dyDescent="0.35">
      <c r="A220" s="37">
        <v>29280</v>
      </c>
      <c r="B220" s="38">
        <v>12.72</v>
      </c>
      <c r="C220" s="38">
        <f t="shared" si="16"/>
        <v>5.5710507311916695</v>
      </c>
      <c r="D220" s="38">
        <f t="shared" si="17"/>
        <v>44.522845275853001</v>
      </c>
      <c r="E220" s="42">
        <f t="shared" si="18"/>
        <v>-7.4118805279520333E-2</v>
      </c>
      <c r="F220" s="39">
        <f t="shared" si="19"/>
        <v>177.02326534134892</v>
      </c>
      <c r="J220" s="49"/>
    </row>
    <row r="221" spans="1:10" x14ac:dyDescent="0.35">
      <c r="A221" s="37">
        <v>29311</v>
      </c>
      <c r="B221" s="38">
        <v>12.64</v>
      </c>
      <c r="C221" s="38">
        <f t="shared" si="16"/>
        <v>5.5889039310783382</v>
      </c>
      <c r="D221" s="38">
        <f t="shared" si="17"/>
        <v>44.743377235987957</v>
      </c>
      <c r="E221" s="42">
        <f t="shared" si="18"/>
        <v>1.4513444620286172E-2</v>
      </c>
      <c r="F221" s="39">
        <f t="shared" si="19"/>
        <v>179.5924826993828</v>
      </c>
      <c r="J221" s="49"/>
    </row>
    <row r="222" spans="1:10" x14ac:dyDescent="0.35">
      <c r="A222" s="37">
        <v>29341</v>
      </c>
      <c r="B222" s="38">
        <v>10.76</v>
      </c>
      <c r="C222" s="38">
        <f t="shared" si="16"/>
        <v>6.035134389360894</v>
      </c>
      <c r="D222" s="38">
        <f t="shared" si="17"/>
        <v>50.333493415947565</v>
      </c>
      <c r="E222" s="42">
        <f t="shared" si="18"/>
        <v>0.13232370893770395</v>
      </c>
      <c r="F222" s="39">
        <f t="shared" si="19"/>
        <v>203.35682610749558</v>
      </c>
      <c r="J222" s="49"/>
    </row>
    <row r="223" spans="1:10" x14ac:dyDescent="0.35">
      <c r="A223" s="37">
        <v>29372</v>
      </c>
      <c r="B223" s="38">
        <v>10.25</v>
      </c>
      <c r="C223" s="38">
        <f t="shared" si="16"/>
        <v>6.1655890667939595</v>
      </c>
      <c r="D223" s="38">
        <f t="shared" si="17"/>
        <v>51.994859544555354</v>
      </c>
      <c r="E223" s="42">
        <f t="shared" si="18"/>
        <v>4.0673356865948702E-2</v>
      </c>
      <c r="F223" s="39">
        <f t="shared" si="19"/>
        <v>211.62803086689243</v>
      </c>
      <c r="J223" s="49"/>
    </row>
    <row r="224" spans="1:10" x14ac:dyDescent="0.35">
      <c r="A224" s="37">
        <v>29402</v>
      </c>
      <c r="B224" s="38">
        <v>10.09</v>
      </c>
      <c r="C224" s="38">
        <f t="shared" si="16"/>
        <v>6.2073984818521186</v>
      </c>
      <c r="D224" s="38">
        <f t="shared" si="17"/>
        <v>52.529788964394399</v>
      </c>
      <c r="E224" s="42">
        <f t="shared" si="18"/>
        <v>1.8163921752738794E-2</v>
      </c>
      <c r="F224" s="39">
        <f t="shared" si="19"/>
        <v>215.47202586024486</v>
      </c>
      <c r="J224" s="49"/>
    </row>
    <row r="225" spans="1:10" x14ac:dyDescent="0.35">
      <c r="A225" s="37">
        <v>29433</v>
      </c>
      <c r="B225" s="38">
        <v>10.76</v>
      </c>
      <c r="C225" s="38">
        <f t="shared" si="16"/>
        <v>6.035134389360894</v>
      </c>
      <c r="D225" s="38">
        <f t="shared" si="17"/>
        <v>50.333493415947565</v>
      </c>
      <c r="E225" s="42">
        <f t="shared" si="18"/>
        <v>-3.1262824969121035E-2</v>
      </c>
      <c r="F225" s="39">
        <f t="shared" si="19"/>
        <v>208.73576163003409</v>
      </c>
      <c r="J225" s="49"/>
    </row>
    <row r="226" spans="1:10" x14ac:dyDescent="0.35">
      <c r="A226" s="37">
        <v>29464</v>
      </c>
      <c r="B226" s="38">
        <v>11.55</v>
      </c>
      <c r="C226" s="38">
        <f t="shared" si="16"/>
        <v>5.8412000729503157</v>
      </c>
      <c r="D226" s="38">
        <f t="shared" si="17"/>
        <v>47.885937113034977</v>
      </c>
      <c r="E226" s="42">
        <f t="shared" si="18"/>
        <v>-3.6098540431772741E-2</v>
      </c>
      <c r="F226" s="39">
        <f t="shared" si="19"/>
        <v>201.20070529927543</v>
      </c>
      <c r="J226" s="49"/>
    </row>
    <row r="227" spans="1:10" x14ac:dyDescent="0.35">
      <c r="A227" s="37">
        <v>29494</v>
      </c>
      <c r="B227" s="38">
        <v>11.86</v>
      </c>
      <c r="C227" s="38">
        <f t="shared" si="16"/>
        <v>5.7676931145700587</v>
      </c>
      <c r="D227" s="38">
        <f t="shared" si="17"/>
        <v>46.965396349655222</v>
      </c>
      <c r="E227" s="42">
        <f t="shared" si="18"/>
        <v>-8.5040095035892986E-3</v>
      </c>
      <c r="F227" s="39">
        <f t="shared" si="19"/>
        <v>199.4896925892815</v>
      </c>
      <c r="J227" s="49"/>
    </row>
    <row r="228" spans="1:10" x14ac:dyDescent="0.35">
      <c r="A228" s="37">
        <v>29525</v>
      </c>
      <c r="B228" s="38">
        <v>12.46</v>
      </c>
      <c r="C228" s="38">
        <f t="shared" si="16"/>
        <v>5.6293979614769114</v>
      </c>
      <c r="D228" s="38">
        <f t="shared" si="17"/>
        <v>45.244499079379594</v>
      </c>
      <c r="E228" s="42">
        <f t="shared" si="18"/>
        <v>-2.3578409226702797E-2</v>
      </c>
      <c r="F228" s="39">
        <f t="shared" si="19"/>
        <v>194.78604298090227</v>
      </c>
      <c r="J228" s="49"/>
    </row>
    <row r="229" spans="1:10" x14ac:dyDescent="0.35">
      <c r="A229" s="37">
        <v>29555</v>
      </c>
      <c r="B229" s="38">
        <v>12.72</v>
      </c>
      <c r="C229" s="38">
        <f t="shared" si="16"/>
        <v>5.5710507311916695</v>
      </c>
      <c r="D229" s="38">
        <f t="shared" si="17"/>
        <v>44.522845275853001</v>
      </c>
      <c r="E229" s="42">
        <f t="shared" si="18"/>
        <v>-4.5005908919895261E-3</v>
      </c>
      <c r="F229" s="39">
        <f t="shared" si="19"/>
        <v>193.90939068997574</v>
      </c>
      <c r="J229" s="49"/>
    </row>
    <row r="230" spans="1:10" x14ac:dyDescent="0.35">
      <c r="A230" s="37">
        <v>29586</v>
      </c>
      <c r="B230" s="38">
        <v>12.43</v>
      </c>
      <c r="C230" s="38">
        <f t="shared" si="16"/>
        <v>5.636190948100726</v>
      </c>
      <c r="D230" s="38">
        <f t="shared" si="17"/>
        <v>45.328687918956518</v>
      </c>
      <c r="E230" s="42">
        <f t="shared" si="18"/>
        <v>2.656356447689941E-2</v>
      </c>
      <c r="F230" s="39">
        <f t="shared" si="19"/>
        <v>199.06031529224518</v>
      </c>
      <c r="J230" s="49"/>
    </row>
    <row r="231" spans="1:10" x14ac:dyDescent="0.35">
      <c r="A231" s="37">
        <v>29617</v>
      </c>
      <c r="B231" s="38">
        <v>12.68</v>
      </c>
      <c r="C231" s="38">
        <f t="shared" si="16"/>
        <v>5.5799663045466223</v>
      </c>
      <c r="D231" s="38">
        <f t="shared" si="17"/>
        <v>44.63294394712743</v>
      </c>
      <c r="E231" s="42">
        <f t="shared" si="18"/>
        <v>-3.9992354942652852E-3</v>
      </c>
      <c r="F231" s="39">
        <f t="shared" si="19"/>
        <v>198.26422621382881</v>
      </c>
      <c r="J231" s="49"/>
    </row>
    <row r="232" spans="1:10" x14ac:dyDescent="0.35">
      <c r="A232" s="37">
        <v>29645</v>
      </c>
      <c r="B232" s="38">
        <v>13.43</v>
      </c>
      <c r="C232" s="38">
        <f t="shared" si="16"/>
        <v>5.416396945690928</v>
      </c>
      <c r="D232" s="38">
        <f t="shared" si="17"/>
        <v>42.623032380238676</v>
      </c>
      <c r="E232" s="42">
        <f t="shared" si="18"/>
        <v>-2.9426073917767082E-2</v>
      </c>
      <c r="F232" s="39">
        <f t="shared" si="19"/>
        <v>192.43008843801178</v>
      </c>
      <c r="J232" s="49"/>
    </row>
    <row r="233" spans="1:10" x14ac:dyDescent="0.35">
      <c r="A233" s="37">
        <v>29676</v>
      </c>
      <c r="B233" s="38">
        <v>13.13</v>
      </c>
      <c r="C233" s="38">
        <f t="shared" si="16"/>
        <v>5.4809220037564703</v>
      </c>
      <c r="D233" s="38">
        <f t="shared" si="17"/>
        <v>43.413357472420415</v>
      </c>
      <c r="E233" s="42">
        <f t="shared" si="18"/>
        <v>2.7194768442340336E-2</v>
      </c>
      <c r="F233" s="39">
        <f t="shared" si="19"/>
        <v>197.66318013442259</v>
      </c>
      <c r="J233" s="49"/>
    </row>
    <row r="234" spans="1:10" x14ac:dyDescent="0.35">
      <c r="A234" s="37">
        <v>29706</v>
      </c>
      <c r="B234" s="38">
        <v>14.11</v>
      </c>
      <c r="C234" s="38">
        <f t="shared" si="16"/>
        <v>5.2744390970971287</v>
      </c>
      <c r="D234" s="38">
        <f t="shared" si="17"/>
        <v>40.896261870353158</v>
      </c>
      <c r="E234" s="42">
        <f t="shared" si="18"/>
        <v>-3.9392019714498711E-2</v>
      </c>
      <c r="F234" s="39">
        <f t="shared" si="19"/>
        <v>189.8768282457369</v>
      </c>
      <c r="J234" s="49"/>
    </row>
    <row r="235" spans="1:10" x14ac:dyDescent="0.35">
      <c r="A235" s="37">
        <v>29737</v>
      </c>
      <c r="B235" s="38">
        <v>13.5</v>
      </c>
      <c r="C235" s="38">
        <f t="shared" si="16"/>
        <v>5.4015107366322921</v>
      </c>
      <c r="D235" s="38">
        <f t="shared" si="17"/>
        <v>42.44117902067574</v>
      </c>
      <c r="E235" s="42">
        <f t="shared" si="18"/>
        <v>4.4798941809029512E-2</v>
      </c>
      <c r="F235" s="39">
        <f t="shared" si="19"/>
        <v>198.38310922520077</v>
      </c>
      <c r="J235" s="49"/>
    </row>
    <row r="236" spans="1:10" x14ac:dyDescent="0.35">
      <c r="A236" s="37">
        <v>29767</v>
      </c>
      <c r="B236" s="38">
        <v>13.86</v>
      </c>
      <c r="C236" s="38">
        <f t="shared" si="16"/>
        <v>5.3259486020217421</v>
      </c>
      <c r="D236" s="38">
        <f t="shared" si="17"/>
        <v>41.520893596746646</v>
      </c>
      <c r="E236" s="42">
        <f t="shared" si="18"/>
        <v>-8.2957623301845099E-3</v>
      </c>
      <c r="F236" s="39">
        <f t="shared" si="19"/>
        <v>196.73737010074547</v>
      </c>
      <c r="J236" s="49"/>
    </row>
    <row r="237" spans="1:10" x14ac:dyDescent="0.35">
      <c r="A237" s="37">
        <v>29798</v>
      </c>
      <c r="B237" s="38">
        <v>14.67</v>
      </c>
      <c r="C237" s="38">
        <f t="shared" si="16"/>
        <v>5.1618433994581903</v>
      </c>
      <c r="D237" s="38">
        <f t="shared" si="17"/>
        <v>39.538677536617072</v>
      </c>
      <c r="E237" s="42">
        <f t="shared" si="18"/>
        <v>-2.9638534298199445E-2</v>
      </c>
      <c r="F237" s="39">
        <f t="shared" si="19"/>
        <v>190.90636280927697</v>
      </c>
      <c r="J237" s="49"/>
    </row>
    <row r="238" spans="1:10" x14ac:dyDescent="0.35">
      <c r="A238" s="37">
        <v>29829</v>
      </c>
      <c r="B238" s="38">
        <v>15.41</v>
      </c>
      <c r="C238" s="38">
        <f t="shared" si="16"/>
        <v>5.0187417713242821</v>
      </c>
      <c r="D238" s="38">
        <f t="shared" si="17"/>
        <v>37.829155754387742</v>
      </c>
      <c r="E238" s="42">
        <f t="shared" si="18"/>
        <v>-2.4630260508875255E-2</v>
      </c>
      <c r="F238" s="39">
        <f t="shared" si="19"/>
        <v>186.20428936048262</v>
      </c>
      <c r="J238" s="49"/>
    </row>
    <row r="239" spans="1:10" x14ac:dyDescent="0.35">
      <c r="A239" s="37">
        <v>29859</v>
      </c>
      <c r="B239" s="38">
        <v>15.84</v>
      </c>
      <c r="C239" s="38">
        <f t="shared" si="16"/>
        <v>4.9384371475129045</v>
      </c>
      <c r="D239" s="38">
        <f t="shared" si="17"/>
        <v>36.877833787003262</v>
      </c>
      <c r="E239" s="42">
        <f t="shared" si="18"/>
        <v>-8.8793353255095658E-3</v>
      </c>
      <c r="F239" s="39">
        <f t="shared" si="19"/>
        <v>184.55091903620269</v>
      </c>
      <c r="J239" s="49"/>
    </row>
    <row r="240" spans="1:10" x14ac:dyDescent="0.35">
      <c r="A240" s="37">
        <v>29890</v>
      </c>
      <c r="B240" s="38">
        <v>14.63</v>
      </c>
      <c r="C240" s="38">
        <f t="shared" si="16"/>
        <v>5.1697606407002183</v>
      </c>
      <c r="D240" s="38">
        <f t="shared" si="17"/>
        <v>39.633781996789395</v>
      </c>
      <c r="E240" s="42">
        <f t="shared" si="18"/>
        <v>7.7784186044865311E-2</v>
      </c>
      <c r="F240" s="39">
        <f t="shared" si="19"/>
        <v>198.90606205726556</v>
      </c>
      <c r="J240" s="49"/>
    </row>
    <row r="241" spans="1:10" x14ac:dyDescent="0.35">
      <c r="A241" s="37">
        <v>29920</v>
      </c>
      <c r="B241" s="38">
        <v>13.13</v>
      </c>
      <c r="C241" s="38">
        <f t="shared" si="16"/>
        <v>5.4809220037564703</v>
      </c>
      <c r="D241" s="38">
        <f t="shared" si="17"/>
        <v>43.413357472420415</v>
      </c>
      <c r="E241" s="42">
        <f t="shared" si="18"/>
        <v>9.8541091964022137E-2</v>
      </c>
      <c r="F241" s="39">
        <f t="shared" si="19"/>
        <v>218.50648261065206</v>
      </c>
      <c r="J241" s="49"/>
    </row>
    <row r="242" spans="1:10" x14ac:dyDescent="0.35">
      <c r="A242" s="37">
        <v>29951</v>
      </c>
      <c r="B242" s="38">
        <v>13.98</v>
      </c>
      <c r="C242" s="38">
        <f t="shared" si="16"/>
        <v>5.3011265857651511</v>
      </c>
      <c r="D242" s="38">
        <f t="shared" si="17"/>
        <v>41.219611809880178</v>
      </c>
      <c r="E242" s="42">
        <f t="shared" si="18"/>
        <v>-3.3236872560333093E-2</v>
      </c>
      <c r="F242" s="39">
        <f t="shared" si="19"/>
        <v>211.24401049451515</v>
      </c>
      <c r="J242" s="49"/>
    </row>
    <row r="243" spans="1:10" x14ac:dyDescent="0.35">
      <c r="A243" s="37">
        <v>29982</v>
      </c>
      <c r="B243" s="38">
        <v>14.14</v>
      </c>
      <c r="C243" s="38">
        <f t="shared" si="16"/>
        <v>5.2683102229444554</v>
      </c>
      <c r="D243" s="38">
        <f t="shared" si="17"/>
        <v>40.822087877183399</v>
      </c>
      <c r="E243" s="42">
        <f t="shared" si="18"/>
        <v>2.5870262847578832E-3</v>
      </c>
      <c r="F243" s="39">
        <f t="shared" si="19"/>
        <v>211.79050430216211</v>
      </c>
      <c r="J243" s="49"/>
    </row>
    <row r="244" spans="1:10" x14ac:dyDescent="0.35">
      <c r="A244" s="37">
        <v>30010</v>
      </c>
      <c r="B244" s="38">
        <v>14.03</v>
      </c>
      <c r="C244" s="38">
        <f t="shared" si="16"/>
        <v>5.2908372847267611</v>
      </c>
      <c r="D244" s="38">
        <f t="shared" si="17"/>
        <v>41.094874266858284</v>
      </c>
      <c r="E244" s="42">
        <f t="shared" si="18"/>
        <v>1.6927039920350793E-2</v>
      </c>
      <c r="F244" s="39">
        <f t="shared" si="19"/>
        <v>215.375490623236</v>
      </c>
      <c r="J244" s="49"/>
    </row>
    <row r="245" spans="1:10" x14ac:dyDescent="0.35">
      <c r="A245" s="37">
        <v>30041</v>
      </c>
      <c r="B245" s="38">
        <v>14.18</v>
      </c>
      <c r="C245" s="38">
        <f t="shared" si="16"/>
        <v>5.2601556743226325</v>
      </c>
      <c r="D245" s="38">
        <f t="shared" si="17"/>
        <v>40.723447459752379</v>
      </c>
      <c r="E245" s="42">
        <f t="shared" si="18"/>
        <v>3.1566002323054881E-3</v>
      </c>
      <c r="F245" s="39">
        <f t="shared" si="19"/>
        <v>216.05534494697025</v>
      </c>
      <c r="J245" s="49"/>
    </row>
    <row r="246" spans="1:10" x14ac:dyDescent="0.35">
      <c r="A246" s="37">
        <v>30071</v>
      </c>
      <c r="B246" s="38">
        <v>13.87</v>
      </c>
      <c r="C246" s="38">
        <f t="shared" si="16"/>
        <v>5.3238731876797907</v>
      </c>
      <c r="D246" s="38">
        <f t="shared" si="17"/>
        <v>41.495683229696873</v>
      </c>
      <c r="E246" s="42">
        <f t="shared" si="18"/>
        <v>2.7815172953020363E-2</v>
      </c>
      <c r="F246" s="39">
        <f t="shared" si="19"/>
        <v>222.06496173409468</v>
      </c>
      <c r="J246" s="49"/>
    </row>
    <row r="247" spans="1:10" x14ac:dyDescent="0.35">
      <c r="A247" s="37">
        <v>30102</v>
      </c>
      <c r="B247" s="38">
        <v>13.71</v>
      </c>
      <c r="C247" s="38">
        <f t="shared" si="16"/>
        <v>5.3572316668637647</v>
      </c>
      <c r="D247" s="38">
        <f t="shared" si="17"/>
        <v>41.901325861262237</v>
      </c>
      <c r="E247" s="42">
        <f t="shared" si="18"/>
        <v>1.9507933512565148E-2</v>
      </c>
      <c r="F247" s="39">
        <f t="shared" si="19"/>
        <v>226.39699024307373</v>
      </c>
      <c r="J247" s="49"/>
    </row>
    <row r="248" spans="1:10" x14ac:dyDescent="0.35">
      <c r="A248" s="37">
        <v>30132</v>
      </c>
      <c r="B248" s="38">
        <v>14.44</v>
      </c>
      <c r="C248" s="38">
        <f t="shared" si="16"/>
        <v>5.2076286477639986</v>
      </c>
      <c r="D248" s="38">
        <f t="shared" si="17"/>
        <v>40.089411569240632</v>
      </c>
      <c r="E248" s="42">
        <f t="shared" si="18"/>
        <v>-2.6183220784719477E-2</v>
      </c>
      <c r="F248" s="39">
        <f t="shared" si="19"/>
        <v>220.46918786254335</v>
      </c>
      <c r="J248" s="49"/>
    </row>
    <row r="249" spans="1:10" x14ac:dyDescent="0.35">
      <c r="A249" s="37">
        <v>30163</v>
      </c>
      <c r="B249" s="38">
        <v>13.68</v>
      </c>
      <c r="C249" s="38">
        <f t="shared" si="16"/>
        <v>5.3635226086997871</v>
      </c>
      <c r="D249" s="38">
        <f t="shared" si="17"/>
        <v>41.977927367974438</v>
      </c>
      <c r="E249" s="42">
        <f t="shared" si="18"/>
        <v>5.3278541144511936E-2</v>
      </c>
      <c r="F249" s="39">
        <f t="shared" si="19"/>
        <v>232.21546455917502</v>
      </c>
      <c r="J249" s="49"/>
    </row>
    <row r="250" spans="1:10" x14ac:dyDescent="0.35">
      <c r="A250" s="37">
        <v>30194</v>
      </c>
      <c r="B250" s="38">
        <v>12.81</v>
      </c>
      <c r="C250" s="38">
        <f t="shared" si="16"/>
        <v>5.5510709773981288</v>
      </c>
      <c r="D250" s="38">
        <f t="shared" si="17"/>
        <v>44.276340743049822</v>
      </c>
      <c r="E250" s="42">
        <f t="shared" si="18"/>
        <v>6.0712016489689088E-2</v>
      </c>
      <c r="F250" s="39">
        <f t="shared" si="19"/>
        <v>246.31373367265246</v>
      </c>
      <c r="J250" s="49"/>
    </row>
    <row r="251" spans="1:10" x14ac:dyDescent="0.35">
      <c r="A251" s="37">
        <v>30224</v>
      </c>
      <c r="B251" s="38">
        <v>11.73</v>
      </c>
      <c r="C251" s="38">
        <f t="shared" si="16"/>
        <v>5.7983450115046429</v>
      </c>
      <c r="D251" s="38">
        <f t="shared" si="17"/>
        <v>47.348768712043558</v>
      </c>
      <c r="E251" s="42">
        <f t="shared" si="18"/>
        <v>7.5478689109005445E-2</v>
      </c>
      <c r="F251" s="39">
        <f t="shared" si="19"/>
        <v>264.90517139980892</v>
      </c>
      <c r="J251" s="49"/>
    </row>
    <row r="252" spans="1:10" x14ac:dyDescent="0.35">
      <c r="A252" s="37">
        <v>30255</v>
      </c>
      <c r="B252" s="38">
        <v>10.71</v>
      </c>
      <c r="C252" s="38">
        <f t="shared" si="16"/>
        <v>6.0477377484677577</v>
      </c>
      <c r="D252" s="38">
        <f t="shared" si="17"/>
        <v>50.493482659196196</v>
      </c>
      <c r="E252" s="42">
        <f t="shared" si="18"/>
        <v>7.3599365428411029E-2</v>
      </c>
      <c r="F252" s="39">
        <f t="shared" si="19"/>
        <v>284.40202391353932</v>
      </c>
      <c r="J252" s="49"/>
    </row>
    <row r="253" spans="1:10" x14ac:dyDescent="0.35">
      <c r="A253" s="37">
        <v>30285</v>
      </c>
      <c r="B253" s="38">
        <v>10.79</v>
      </c>
      <c r="C253" s="38">
        <f t="shared" si="16"/>
        <v>6.0275915453818953</v>
      </c>
      <c r="D253" s="38">
        <f t="shared" si="17"/>
        <v>50.237796666370429</v>
      </c>
      <c r="E253" s="42">
        <f t="shared" si="18"/>
        <v>3.7087138661468276E-3</v>
      </c>
      <c r="F253" s="39">
        <f t="shared" si="19"/>
        <v>285.45678964318773</v>
      </c>
      <c r="J253" s="49"/>
    </row>
    <row r="254" spans="1:10" x14ac:dyDescent="0.35">
      <c r="A254" s="37">
        <v>30316</v>
      </c>
      <c r="B254" s="38">
        <v>10.36</v>
      </c>
      <c r="C254" s="38">
        <f t="shared" si="16"/>
        <v>6.1370921144940311</v>
      </c>
      <c r="D254" s="38">
        <f t="shared" si="17"/>
        <v>51.630940389019401</v>
      </c>
      <c r="E254" s="42">
        <f t="shared" si="18"/>
        <v>3.5442245157859473E-2</v>
      </c>
      <c r="F254" s="39">
        <f t="shared" si="19"/>
        <v>295.57401916369713</v>
      </c>
      <c r="J254" s="49"/>
    </row>
    <row r="255" spans="1:10" x14ac:dyDescent="0.35">
      <c r="A255" s="37">
        <v>30347</v>
      </c>
      <c r="B255" s="38">
        <v>10.8</v>
      </c>
      <c r="C255" s="38">
        <f t="shared" si="16"/>
        <v>6.0250804518907692</v>
      </c>
      <c r="D255" s="38">
        <f t="shared" si="17"/>
        <v>50.205947085791415</v>
      </c>
      <c r="E255" s="42">
        <f t="shared" si="18"/>
        <v>-1.7775729446243491E-2</v>
      </c>
      <c r="F255" s="39">
        <f t="shared" si="19"/>
        <v>290.31997536770444</v>
      </c>
      <c r="J255" s="49"/>
    </row>
    <row r="256" spans="1:10" x14ac:dyDescent="0.35">
      <c r="A256" s="37">
        <v>30375</v>
      </c>
      <c r="B256" s="38">
        <v>10.27</v>
      </c>
      <c r="C256" s="38">
        <f t="shared" si="16"/>
        <v>6.1603929016458521</v>
      </c>
      <c r="D256" s="38">
        <f t="shared" si="17"/>
        <v>51.928460637513098</v>
      </c>
      <c r="E256" s="42">
        <f t="shared" si="18"/>
        <v>4.1962424556085391E-2</v>
      </c>
      <c r="F256" s="39">
        <f t="shared" si="19"/>
        <v>302.50250543119631</v>
      </c>
      <c r="J256" s="49"/>
    </row>
    <row r="257" spans="1:10" x14ac:dyDescent="0.35">
      <c r="A257" s="37">
        <v>30406</v>
      </c>
      <c r="B257" s="38">
        <v>10.62</v>
      </c>
      <c r="C257" s="38">
        <f t="shared" si="16"/>
        <v>6.0705248879364859</v>
      </c>
      <c r="D257" s="38">
        <f t="shared" si="17"/>
        <v>50.783029253502697</v>
      </c>
      <c r="E257" s="42">
        <f t="shared" si="18"/>
        <v>-1.275570568147915E-2</v>
      </c>
      <c r="F257" s="39">
        <f t="shared" si="19"/>
        <v>298.64387250400591</v>
      </c>
      <c r="J257" s="49"/>
    </row>
    <row r="258" spans="1:10" x14ac:dyDescent="0.35">
      <c r="A258" s="37">
        <v>30436</v>
      </c>
      <c r="B258" s="38">
        <v>10.27</v>
      </c>
      <c r="C258" s="38">
        <f t="shared" ref="C258:C321" si="20">(1-(1/(1+0.5*B258/100)^(2*10)))/(B258/100)</f>
        <v>6.1603929016458521</v>
      </c>
      <c r="D258" s="38">
        <f t="shared" ref="D258:D321" si="21">(2/(B258/100)^2)*(1-(1/(1+B258/200)^(20)))-20/((B258/100)*(1+B258/200)^(21))</f>
        <v>51.928460637513098</v>
      </c>
      <c r="E258" s="42">
        <f t="shared" si="18"/>
        <v>3.0325801132058263E-2</v>
      </c>
      <c r="F258" s="39">
        <f t="shared" si="19"/>
        <v>307.70048719087015</v>
      </c>
      <c r="J258" s="49"/>
    </row>
    <row r="259" spans="1:10" x14ac:dyDescent="0.35">
      <c r="A259" s="37">
        <v>30467</v>
      </c>
      <c r="B259" s="38">
        <v>10.81</v>
      </c>
      <c r="C259" s="38">
        <f t="shared" si="20"/>
        <v>6.0225709502627796</v>
      </c>
      <c r="D259" s="38">
        <f t="shared" si="21"/>
        <v>50.174122137129189</v>
      </c>
      <c r="E259" s="42">
        <f t="shared" ref="E259:E322" si="22">-C259*(B259/100-B258/100)+0.5*D259*(B259/100-B258/100)^2+((1+B258/100)^(1/12)-1)</f>
        <v>-2.3610259058538897E-2</v>
      </c>
      <c r="F259" s="39">
        <f t="shared" ref="F259:F322" si="23">F258*(1+E259)</f>
        <v>300.4355989758551</v>
      </c>
      <c r="J259" s="49"/>
    </row>
    <row r="260" spans="1:10" x14ac:dyDescent="0.35">
      <c r="A260" s="37">
        <v>30497</v>
      </c>
      <c r="B260" s="38">
        <v>10.96</v>
      </c>
      <c r="C260" s="38">
        <f t="shared" si="20"/>
        <v>5.985118614865101</v>
      </c>
      <c r="D260" s="38">
        <f t="shared" si="21"/>
        <v>49.699689096834021</v>
      </c>
      <c r="E260" s="42">
        <f t="shared" si="22"/>
        <v>-3.3117352585599301E-4</v>
      </c>
      <c r="F260" s="39">
        <f t="shared" si="23"/>
        <v>300.3361026592496</v>
      </c>
      <c r="J260" s="49"/>
    </row>
    <row r="261" spans="1:10" x14ac:dyDescent="0.35">
      <c r="A261" s="37">
        <v>30528</v>
      </c>
      <c r="B261" s="38">
        <v>11.76</v>
      </c>
      <c r="C261" s="38">
        <f t="shared" si="20"/>
        <v>5.7912493594695968</v>
      </c>
      <c r="D261" s="38">
        <f t="shared" si="21"/>
        <v>47.259959107580627</v>
      </c>
      <c r="E261" s="42">
        <f t="shared" si="22"/>
        <v>-3.6113379695297002E-2</v>
      </c>
      <c r="F261" s="39">
        <f t="shared" si="23"/>
        <v>289.48995094771038</v>
      </c>
      <c r="J261" s="49"/>
    </row>
    <row r="262" spans="1:10" x14ac:dyDescent="0.35">
      <c r="A262" s="37">
        <v>30559</v>
      </c>
      <c r="B262" s="38">
        <v>11.98</v>
      </c>
      <c r="C262" s="38">
        <f t="shared" si="20"/>
        <v>5.7396191915223751</v>
      </c>
      <c r="D262" s="38">
        <f t="shared" si="21"/>
        <v>46.614883228161837</v>
      </c>
      <c r="E262" s="42">
        <f t="shared" si="22"/>
        <v>-3.2060044148229036E-3</v>
      </c>
      <c r="F262" s="39">
        <f t="shared" si="23"/>
        <v>288.56184488692514</v>
      </c>
      <c r="J262" s="49"/>
    </row>
    <row r="263" spans="1:10" x14ac:dyDescent="0.35">
      <c r="A263" s="37">
        <v>30589</v>
      </c>
      <c r="B263" s="38">
        <v>11.44</v>
      </c>
      <c r="C263" s="38">
        <f t="shared" si="20"/>
        <v>5.8676284937274579</v>
      </c>
      <c r="D263" s="38">
        <f t="shared" si="21"/>
        <v>48.217878609165531</v>
      </c>
      <c r="E263" s="42">
        <f t="shared" si="22"/>
        <v>4.1861980086543918E-2</v>
      </c>
      <c r="F263" s="39">
        <f t="shared" si="23"/>
        <v>300.64161509131793</v>
      </c>
      <c r="J263" s="49"/>
    </row>
    <row r="264" spans="1:10" x14ac:dyDescent="0.35">
      <c r="A264" s="37">
        <v>30620</v>
      </c>
      <c r="B264" s="38">
        <v>11.74</v>
      </c>
      <c r="C264" s="38">
        <f t="shared" si="20"/>
        <v>5.7959783138107159</v>
      </c>
      <c r="D264" s="38">
        <f t="shared" si="21"/>
        <v>47.319142827848339</v>
      </c>
      <c r="E264" s="42">
        <f t="shared" si="22"/>
        <v>-8.107793206568039E-3</v>
      </c>
      <c r="F264" s="39">
        <f t="shared" si="23"/>
        <v>298.20407504686887</v>
      </c>
      <c r="J264" s="49"/>
    </row>
    <row r="265" spans="1:10" x14ac:dyDescent="0.35">
      <c r="A265" s="37">
        <v>30650</v>
      </c>
      <c r="B265" s="38">
        <v>11.63</v>
      </c>
      <c r="C265" s="38">
        <f t="shared" si="20"/>
        <v>5.8220936786038866</v>
      </c>
      <c r="D265" s="38">
        <f t="shared" si="21"/>
        <v>47.646279821192557</v>
      </c>
      <c r="E265" s="42">
        <f t="shared" si="22"/>
        <v>1.5726425876988293E-2</v>
      </c>
      <c r="F265" s="39">
        <f t="shared" si="23"/>
        <v>302.89375932930926</v>
      </c>
      <c r="J265" s="49"/>
    </row>
    <row r="266" spans="1:10" x14ac:dyDescent="0.35">
      <c r="A266" s="37">
        <v>30681</v>
      </c>
      <c r="B266" s="38">
        <v>11.82</v>
      </c>
      <c r="C266" s="38">
        <f t="shared" si="20"/>
        <v>5.7770979432982443</v>
      </c>
      <c r="D266" s="38">
        <f t="shared" si="21"/>
        <v>47.082950912823641</v>
      </c>
      <c r="E266" s="42">
        <f t="shared" si="22"/>
        <v>-1.6810399762913382E-3</v>
      </c>
      <c r="F266" s="39">
        <f t="shared" si="23"/>
        <v>302.38458281130755</v>
      </c>
      <c r="J266" s="49"/>
    </row>
    <row r="267" spans="1:10" x14ac:dyDescent="0.35">
      <c r="A267" s="37">
        <v>30712</v>
      </c>
      <c r="B267" s="38">
        <v>11.67</v>
      </c>
      <c r="C267" s="38">
        <f t="shared" si="20"/>
        <v>5.8125763565598438</v>
      </c>
      <c r="D267" s="38">
        <f t="shared" si="21"/>
        <v>47.52700160008731</v>
      </c>
      <c r="E267" s="42">
        <f t="shared" si="22"/>
        <v>1.8125826263097763E-2</v>
      </c>
      <c r="F267" s="39">
        <f t="shared" si="23"/>
        <v>307.86555322398459</v>
      </c>
      <c r="J267" s="49"/>
    </row>
    <row r="268" spans="1:10" x14ac:dyDescent="0.35">
      <c r="A268" s="37">
        <v>30741</v>
      </c>
      <c r="B268" s="38">
        <v>12.04</v>
      </c>
      <c r="C268" s="38">
        <f t="shared" si="20"/>
        <v>5.7256608546830474</v>
      </c>
      <c r="D268" s="38">
        <f t="shared" si="21"/>
        <v>46.440828677930064</v>
      </c>
      <c r="E268" s="42">
        <f t="shared" si="22"/>
        <v>-1.1626465667894249E-2</v>
      </c>
      <c r="F268" s="39">
        <f t="shared" si="23"/>
        <v>304.28616493909868</v>
      </c>
      <c r="J268" s="49"/>
    </row>
    <row r="269" spans="1:10" x14ac:dyDescent="0.35">
      <c r="A269" s="37">
        <v>30772</v>
      </c>
      <c r="B269" s="38">
        <v>12.53</v>
      </c>
      <c r="C269" s="38">
        <f t="shared" si="20"/>
        <v>5.6135966638749482</v>
      </c>
      <c r="D269" s="38">
        <f t="shared" si="21"/>
        <v>45.048803621538745</v>
      </c>
      <c r="E269" s="42">
        <f t="shared" si="22"/>
        <v>-1.7446980438459707E-2</v>
      </c>
      <c r="F269" s="39">
        <f t="shared" si="23"/>
        <v>298.9772901717123</v>
      </c>
      <c r="J269" s="49"/>
    </row>
    <row r="270" spans="1:10" x14ac:dyDescent="0.35">
      <c r="A270" s="37">
        <v>30802</v>
      </c>
      <c r="B270" s="38">
        <v>12.82</v>
      </c>
      <c r="C270" s="38">
        <f t="shared" si="20"/>
        <v>5.5488578425909321</v>
      </c>
      <c r="D270" s="38">
        <f t="shared" si="21"/>
        <v>44.249054990148409</v>
      </c>
      <c r="E270" s="42">
        <f t="shared" si="22"/>
        <v>-6.0196012435395421E-3</v>
      </c>
      <c r="F270" s="39">
        <f t="shared" si="23"/>
        <v>297.1775661040046</v>
      </c>
      <c r="J270" s="49"/>
    </row>
    <row r="271" spans="1:10" x14ac:dyDescent="0.35">
      <c r="A271" s="37">
        <v>30833</v>
      </c>
      <c r="B271" s="38">
        <v>13.91</v>
      </c>
      <c r="C271" s="38">
        <f t="shared" si="20"/>
        <v>5.3155841213419874</v>
      </c>
      <c r="D271" s="38">
        <f t="shared" si="21"/>
        <v>41.39503041222752</v>
      </c>
      <c r="E271" s="42">
        <f t="shared" si="22"/>
        <v>-4.5378151025044618E-2</v>
      </c>
      <c r="F271" s="39">
        <f t="shared" si="23"/>
        <v>283.69219762808189</v>
      </c>
      <c r="J271" s="49"/>
    </row>
    <row r="272" spans="1:10" x14ac:dyDescent="0.35">
      <c r="A272" s="37">
        <v>30863</v>
      </c>
      <c r="B272" s="38">
        <v>13.84</v>
      </c>
      <c r="C272" s="38">
        <f t="shared" si="20"/>
        <v>5.3301032146230813</v>
      </c>
      <c r="D272" s="38">
        <f t="shared" si="21"/>
        <v>41.571371039031725</v>
      </c>
      <c r="E272" s="42">
        <f t="shared" si="22"/>
        <v>1.4653573340834983E-2</v>
      </c>
      <c r="F272" s="39">
        <f t="shared" si="23"/>
        <v>287.84930205224765</v>
      </c>
      <c r="J272" s="49"/>
    </row>
    <row r="273" spans="1:10" x14ac:dyDescent="0.35">
      <c r="A273" s="37">
        <v>30894</v>
      </c>
      <c r="B273" s="38">
        <v>12.91</v>
      </c>
      <c r="C273" s="38">
        <f t="shared" si="20"/>
        <v>5.5290008752871813</v>
      </c>
      <c r="D273" s="38">
        <f t="shared" si="21"/>
        <v>44.004410889517288</v>
      </c>
      <c r="E273" s="42">
        <f t="shared" si="22"/>
        <v>6.4183211567569176E-2</v>
      </c>
      <c r="F273" s="39">
        <f t="shared" si="23"/>
        <v>306.32439470544415</v>
      </c>
      <c r="J273" s="49"/>
    </row>
    <row r="274" spans="1:10" x14ac:dyDescent="0.35">
      <c r="A274" s="37">
        <v>30925</v>
      </c>
      <c r="B274" s="38">
        <v>12.79</v>
      </c>
      <c r="C274" s="38">
        <f t="shared" si="20"/>
        <v>5.5555013424607163</v>
      </c>
      <c r="D274" s="38">
        <f t="shared" si="21"/>
        <v>44.33097430747533</v>
      </c>
      <c r="E274" s="42">
        <f t="shared" si="22"/>
        <v>1.686828866355515E-2</v>
      </c>
      <c r="F274" s="39">
        <f t="shared" si="23"/>
        <v>311.49156302002439</v>
      </c>
      <c r="J274" s="49"/>
    </row>
    <row r="275" spans="1:10" x14ac:dyDescent="0.35">
      <c r="A275" s="37">
        <v>30955</v>
      </c>
      <c r="B275" s="38">
        <v>12.47</v>
      </c>
      <c r="C275" s="38">
        <f t="shared" si="20"/>
        <v>5.6271364371190034</v>
      </c>
      <c r="D275" s="38">
        <f t="shared" si="21"/>
        <v>45.216478787544794</v>
      </c>
      <c r="E275" s="42">
        <f t="shared" si="22"/>
        <v>2.8318603299646829E-2</v>
      </c>
      <c r="F275" s="39">
        <f t="shared" si="23"/>
        <v>320.31256902437536</v>
      </c>
      <c r="J275" s="49"/>
    </row>
    <row r="276" spans="1:10" x14ac:dyDescent="0.35">
      <c r="A276" s="37">
        <v>30986</v>
      </c>
      <c r="B276" s="38">
        <v>11.79</v>
      </c>
      <c r="C276" s="38">
        <f t="shared" si="20"/>
        <v>5.7841670135799372</v>
      </c>
      <c r="D276" s="38">
        <f t="shared" si="21"/>
        <v>47.171353351662042</v>
      </c>
      <c r="E276" s="42">
        <f t="shared" si="22"/>
        <v>5.0264073778837771E-2</v>
      </c>
      <c r="F276" s="39">
        <f t="shared" si="23"/>
        <v>336.41278362610564</v>
      </c>
      <c r="J276" s="49"/>
    </row>
    <row r="277" spans="1:10" x14ac:dyDescent="0.35">
      <c r="A277" s="37">
        <v>31016</v>
      </c>
      <c r="B277" s="38">
        <v>11.58</v>
      </c>
      <c r="C277" s="38">
        <f t="shared" si="20"/>
        <v>5.8340239382707875</v>
      </c>
      <c r="D277" s="38">
        <f t="shared" si="21"/>
        <v>47.79589317080324</v>
      </c>
      <c r="E277" s="42">
        <f t="shared" si="22"/>
        <v>2.1687764811421775E-2</v>
      </c>
      <c r="F277" s="39">
        <f t="shared" si="23"/>
        <v>343.70882495694434</v>
      </c>
      <c r="J277" s="49"/>
    </row>
    <row r="278" spans="1:10" x14ac:dyDescent="0.35">
      <c r="A278" s="37">
        <v>31047</v>
      </c>
      <c r="B278" s="38">
        <v>11.55</v>
      </c>
      <c r="C278" s="38">
        <f t="shared" si="20"/>
        <v>5.8412000729503157</v>
      </c>
      <c r="D278" s="38">
        <f t="shared" si="21"/>
        <v>47.885937113034977</v>
      </c>
      <c r="E278" s="42">
        <f t="shared" si="22"/>
        <v>1.092729906735385E-2</v>
      </c>
      <c r="F278" s="39">
        <f t="shared" si="23"/>
        <v>347.46463407933766</v>
      </c>
      <c r="J278" s="49"/>
    </row>
    <row r="279" spans="1:10" x14ac:dyDescent="0.35">
      <c r="A279" s="37">
        <v>31078</v>
      </c>
      <c r="B279" s="38">
        <v>11.17</v>
      </c>
      <c r="C279" s="38">
        <f t="shared" si="20"/>
        <v>5.9332787664942925</v>
      </c>
      <c r="D279" s="38">
        <f t="shared" si="21"/>
        <v>49.044648126013911</v>
      </c>
      <c r="E279" s="42">
        <f t="shared" si="22"/>
        <v>3.2050732094265948E-2</v>
      </c>
      <c r="F279" s="39">
        <f t="shared" si="23"/>
        <v>358.60112997844669</v>
      </c>
      <c r="J279" s="49"/>
    </row>
    <row r="280" spans="1:10" x14ac:dyDescent="0.35">
      <c r="A280" s="37">
        <v>31106</v>
      </c>
      <c r="B280" s="38">
        <v>11.91</v>
      </c>
      <c r="C280" s="38">
        <f t="shared" si="20"/>
        <v>5.7559700819197053</v>
      </c>
      <c r="D280" s="38">
        <f t="shared" si="21"/>
        <v>46.818958206944281</v>
      </c>
      <c r="E280" s="42">
        <f t="shared" si="22"/>
        <v>-3.2449029586485816E-2</v>
      </c>
      <c r="F280" s="39">
        <f t="shared" si="23"/>
        <v>346.96487130202883</v>
      </c>
      <c r="J280" s="49"/>
    </row>
    <row r="281" spans="1:10" x14ac:dyDescent="0.35">
      <c r="A281" s="37">
        <v>31137</v>
      </c>
      <c r="B281" s="38">
        <v>11.65</v>
      </c>
      <c r="C281" s="38">
        <f t="shared" si="20"/>
        <v>5.8173320356270057</v>
      </c>
      <c r="D281" s="38">
        <f t="shared" si="21"/>
        <v>47.586594975026422</v>
      </c>
      <c r="E281" s="42">
        <f t="shared" si="22"/>
        <v>2.4707074312274244E-2</v>
      </c>
      <c r="F281" s="39">
        <f t="shared" si="23"/>
        <v>355.53735816103671</v>
      </c>
      <c r="J281" s="49"/>
    </row>
    <row r="282" spans="1:10" x14ac:dyDescent="0.35">
      <c r="A282" s="37">
        <v>31167</v>
      </c>
      <c r="B282" s="38">
        <v>11.41</v>
      </c>
      <c r="C282" s="38">
        <f t="shared" si="20"/>
        <v>5.874867999204862</v>
      </c>
      <c r="D282" s="38">
        <f t="shared" si="21"/>
        <v>48.308896070787291</v>
      </c>
      <c r="E282" s="42">
        <f t="shared" si="22"/>
        <v>2.3464340761520423E-2</v>
      </c>
      <c r="F282" s="39">
        <f t="shared" si="23"/>
        <v>363.87980788637805</v>
      </c>
      <c r="J282" s="49"/>
    </row>
    <row r="283" spans="1:10" x14ac:dyDescent="0.35">
      <c r="A283" s="37">
        <v>31198</v>
      </c>
      <c r="B283" s="38">
        <v>10.28</v>
      </c>
      <c r="C283" s="38">
        <f t="shared" si="20"/>
        <v>6.1577973077397408</v>
      </c>
      <c r="D283" s="38">
        <f t="shared" si="21"/>
        <v>51.89529990611031</v>
      </c>
      <c r="E283" s="42">
        <f t="shared" si="22"/>
        <v>8.1940930791974551E-2</v>
      </c>
      <c r="F283" s="39">
        <f t="shared" si="23"/>
        <v>393.69645804099275</v>
      </c>
      <c r="J283" s="49"/>
    </row>
    <row r="284" spans="1:10" x14ac:dyDescent="0.35">
      <c r="A284" s="37">
        <v>31228</v>
      </c>
      <c r="B284" s="38">
        <v>10.25</v>
      </c>
      <c r="C284" s="38">
        <f t="shared" si="20"/>
        <v>6.1655890667939595</v>
      </c>
      <c r="D284" s="38">
        <f t="shared" si="21"/>
        <v>51.994859544555354</v>
      </c>
      <c r="E284" s="42">
        <f t="shared" si="22"/>
        <v>1.003972057084687E-2</v>
      </c>
      <c r="F284" s="39">
        <f t="shared" si="23"/>
        <v>397.64906046945646</v>
      </c>
      <c r="J284" s="49"/>
    </row>
    <row r="285" spans="1:10" x14ac:dyDescent="0.35">
      <c r="A285" s="37">
        <v>31259</v>
      </c>
      <c r="B285" s="38">
        <v>10.57</v>
      </c>
      <c r="C285" s="38">
        <f t="shared" si="20"/>
        <v>6.0832408489437437</v>
      </c>
      <c r="D285" s="38">
        <f t="shared" si="21"/>
        <v>50.944763301950843</v>
      </c>
      <c r="E285" s="42">
        <f t="shared" si="22"/>
        <v>-1.1040687476612999E-2</v>
      </c>
      <c r="F285" s="39">
        <f t="shared" si="23"/>
        <v>393.25874146744439</v>
      </c>
      <c r="J285" s="49"/>
    </row>
    <row r="286" spans="1:10" x14ac:dyDescent="0.35">
      <c r="A286" s="37">
        <v>31290</v>
      </c>
      <c r="B286" s="38">
        <v>10.28</v>
      </c>
      <c r="C286" s="38">
        <f t="shared" si="20"/>
        <v>6.1577973077397408</v>
      </c>
      <c r="D286" s="38">
        <f t="shared" si="21"/>
        <v>51.89529990611031</v>
      </c>
      <c r="E286" s="42">
        <f t="shared" si="22"/>
        <v>2.6484203581335269E-2</v>
      </c>
      <c r="F286" s="39">
        <f t="shared" si="23"/>
        <v>403.67388603660788</v>
      </c>
      <c r="J286" s="49"/>
    </row>
    <row r="287" spans="1:10" x14ac:dyDescent="0.35">
      <c r="A287" s="37">
        <v>31320</v>
      </c>
      <c r="B287" s="38">
        <v>10.31</v>
      </c>
      <c r="C287" s="38">
        <f t="shared" si="20"/>
        <v>6.1500204652191259</v>
      </c>
      <c r="D287" s="38">
        <f t="shared" si="21"/>
        <v>51.79597232761877</v>
      </c>
      <c r="E287" s="42">
        <f t="shared" si="22"/>
        <v>6.3450287613180771E-3</v>
      </c>
      <c r="F287" s="39">
        <f t="shared" si="23"/>
        <v>406.23520845370319</v>
      </c>
      <c r="J287" s="49"/>
    </row>
    <row r="288" spans="1:10" x14ac:dyDescent="0.35">
      <c r="A288" s="37">
        <v>31351</v>
      </c>
      <c r="B288" s="38">
        <v>10.01</v>
      </c>
      <c r="C288" s="38">
        <f t="shared" si="20"/>
        <v>6.228464336494631</v>
      </c>
      <c r="D288" s="38">
        <f t="shared" si="21"/>
        <v>52.799764919948615</v>
      </c>
      <c r="E288" s="42">
        <f t="shared" si="22"/>
        <v>2.7133548364693214E-2</v>
      </c>
      <c r="F288" s="39">
        <f t="shared" si="23"/>
        <v>417.257811129723</v>
      </c>
      <c r="J288" s="49"/>
    </row>
    <row r="289" spans="1:10" x14ac:dyDescent="0.35">
      <c r="A289" s="37">
        <v>31381</v>
      </c>
      <c r="B289" s="38">
        <v>9.59</v>
      </c>
      <c r="C289" s="38">
        <f t="shared" si="20"/>
        <v>6.3408531879079888</v>
      </c>
      <c r="D289" s="38">
        <f t="shared" si="21"/>
        <v>54.245145591553182</v>
      </c>
      <c r="E289" s="42">
        <f t="shared" si="22"/>
        <v>3.5091801851810087E-2</v>
      </c>
      <c r="F289" s="39">
        <f t="shared" si="23"/>
        <v>431.90013955900719</v>
      </c>
      <c r="J289" s="49"/>
    </row>
    <row r="290" spans="1:10" x14ac:dyDescent="0.35">
      <c r="A290" s="37">
        <v>31412</v>
      </c>
      <c r="B290" s="38">
        <v>9</v>
      </c>
      <c r="C290" s="38">
        <f t="shared" si="20"/>
        <v>6.5039682257268385</v>
      </c>
      <c r="D290" s="38">
        <f t="shared" si="21"/>
        <v>56.357643786043596</v>
      </c>
      <c r="E290" s="42">
        <f t="shared" si="22"/>
        <v>4.7014838746805253E-2</v>
      </c>
      <c r="F290" s="39">
        <f t="shared" si="23"/>
        <v>452.2058549750966</v>
      </c>
      <c r="J290" s="49"/>
    </row>
    <row r="291" spans="1:10" x14ac:dyDescent="0.35">
      <c r="A291" s="37">
        <v>31443</v>
      </c>
      <c r="B291" s="38">
        <v>9.08</v>
      </c>
      <c r="C291" s="38">
        <f t="shared" si="20"/>
        <v>6.4814836729411391</v>
      </c>
      <c r="D291" s="38">
        <f t="shared" si="21"/>
        <v>56.065427113943755</v>
      </c>
      <c r="E291" s="42">
        <f t="shared" si="22"/>
        <v>2.0400773144602083E-3</v>
      </c>
      <c r="F291" s="39">
        <f t="shared" si="23"/>
        <v>453.12838988129738</v>
      </c>
      <c r="J291" s="49"/>
    </row>
    <row r="292" spans="1:10" x14ac:dyDescent="0.35">
      <c r="A292" s="37">
        <v>31471</v>
      </c>
      <c r="B292" s="38">
        <v>8.1300000000000008</v>
      </c>
      <c r="C292" s="38">
        <f t="shared" si="20"/>
        <v>6.7562192326018451</v>
      </c>
      <c r="D292" s="38">
        <f t="shared" si="21"/>
        <v>59.657712995335231</v>
      </c>
      <c r="E292" s="42">
        <f t="shared" si="22"/>
        <v>7.4145042506186767E-2</v>
      </c>
      <c r="F292" s="39">
        <f t="shared" si="23"/>
        <v>486.72561360980609</v>
      </c>
      <c r="J292" s="49"/>
    </row>
    <row r="293" spans="1:10" x14ac:dyDescent="0.35">
      <c r="A293" s="37">
        <v>31502</v>
      </c>
      <c r="B293" s="38">
        <v>7.39</v>
      </c>
      <c r="C293" s="38">
        <f t="shared" si="20"/>
        <v>6.9824340017269346</v>
      </c>
      <c r="D293" s="38">
        <f t="shared" si="21"/>
        <v>62.649999053692682</v>
      </c>
      <c r="E293" s="42">
        <f t="shared" si="22"/>
        <v>5.992029707437603E-2</v>
      </c>
      <c r="F293" s="39">
        <f t="shared" si="23"/>
        <v>515.8903569710136</v>
      </c>
      <c r="J293" s="49"/>
    </row>
    <row r="294" spans="1:10" x14ac:dyDescent="0.35">
      <c r="A294" s="37">
        <v>31532</v>
      </c>
      <c r="B294" s="38">
        <v>7.38</v>
      </c>
      <c r="C294" s="38">
        <f t="shared" si="20"/>
        <v>6.9855675430556703</v>
      </c>
      <c r="D294" s="38">
        <f t="shared" si="21"/>
        <v>62.691659660153107</v>
      </c>
      <c r="E294" s="42">
        <f t="shared" si="22"/>
        <v>6.6579622011996905E-3</v>
      </c>
      <c r="F294" s="39">
        <f t="shared" si="23"/>
        <v>519.32513546769007</v>
      </c>
      <c r="J294" s="49"/>
    </row>
    <row r="295" spans="1:10" x14ac:dyDescent="0.35">
      <c r="A295" s="37">
        <v>31563</v>
      </c>
      <c r="B295" s="38">
        <v>8.0500000000000007</v>
      </c>
      <c r="C295" s="38">
        <f t="shared" si="20"/>
        <v>6.780145259554673</v>
      </c>
      <c r="D295" s="38">
        <f t="shared" si="21"/>
        <v>59.972755956436899</v>
      </c>
      <c r="E295" s="42">
        <f t="shared" si="22"/>
        <v>-3.8129599196311932E-2</v>
      </c>
      <c r="F295" s="39">
        <f t="shared" si="23"/>
        <v>499.52347619973665</v>
      </c>
      <c r="J295" s="49"/>
    </row>
    <row r="296" spans="1:10" x14ac:dyDescent="0.35">
      <c r="A296" s="37">
        <v>31593</v>
      </c>
      <c r="B296" s="38">
        <v>7.35</v>
      </c>
      <c r="C296" s="38">
        <f t="shared" si="20"/>
        <v>6.994980676917101</v>
      </c>
      <c r="D296" s="38">
        <f t="shared" si="21"/>
        <v>62.816841990925326</v>
      </c>
      <c r="E296" s="42">
        <f t="shared" si="22"/>
        <v>5.697672771395447E-2</v>
      </c>
      <c r="F296" s="39">
        <f t="shared" si="23"/>
        <v>527.98468928989712</v>
      </c>
      <c r="J296" s="49"/>
    </row>
    <row r="297" spans="1:10" x14ac:dyDescent="0.35">
      <c r="A297" s="37">
        <v>31624</v>
      </c>
      <c r="B297" s="38">
        <v>7.34</v>
      </c>
      <c r="C297" s="38">
        <f t="shared" si="20"/>
        <v>6.9981225637365645</v>
      </c>
      <c r="D297" s="38">
        <f t="shared" si="21"/>
        <v>62.85863637233777</v>
      </c>
      <c r="E297" s="42">
        <f t="shared" si="22"/>
        <v>6.6279887257073592E-3</v>
      </c>
      <c r="F297" s="39">
        <f t="shared" si="23"/>
        <v>531.48416585785674</v>
      </c>
      <c r="J297" s="49"/>
    </row>
    <row r="298" spans="1:10" x14ac:dyDescent="0.35">
      <c r="A298" s="37">
        <v>31655</v>
      </c>
      <c r="B298" s="38">
        <v>6.95</v>
      </c>
      <c r="C298" s="38">
        <f t="shared" si="20"/>
        <v>7.1223034896372344</v>
      </c>
      <c r="D298" s="38">
        <f t="shared" si="21"/>
        <v>64.51506442351328</v>
      </c>
      <c r="E298" s="42">
        <f t="shared" si="22"/>
        <v>3.4187673730874509E-2</v>
      </c>
      <c r="F298" s="39">
        <f t="shared" si="23"/>
        <v>549.65437311333119</v>
      </c>
      <c r="J298" s="49"/>
    </row>
    <row r="299" spans="1:10" x14ac:dyDescent="0.35">
      <c r="A299" s="37">
        <v>31685</v>
      </c>
      <c r="B299" s="38">
        <v>7.45</v>
      </c>
      <c r="C299" s="38">
        <f t="shared" si="20"/>
        <v>6.963676421554724</v>
      </c>
      <c r="D299" s="38">
        <f t="shared" si="21"/>
        <v>62.400735095955042</v>
      </c>
      <c r="E299" s="42">
        <f t="shared" si="22"/>
        <v>-2.8423396908426699E-2</v>
      </c>
      <c r="F299" s="39">
        <f t="shared" si="23"/>
        <v>534.03132870387856</v>
      </c>
      <c r="J299" s="49"/>
    </row>
    <row r="300" spans="1:10" x14ac:dyDescent="0.35">
      <c r="A300" s="37">
        <v>31716</v>
      </c>
      <c r="B300" s="38">
        <v>7.34</v>
      </c>
      <c r="C300" s="38">
        <f t="shared" si="20"/>
        <v>6.9981225637365645</v>
      </c>
      <c r="D300" s="38">
        <f t="shared" si="21"/>
        <v>62.85863637233777</v>
      </c>
      <c r="E300" s="42">
        <f t="shared" si="22"/>
        <v>1.374188101515454E-2</v>
      </c>
      <c r="F300" s="39">
        <f t="shared" si="23"/>
        <v>541.36992368129222</v>
      </c>
      <c r="J300" s="49"/>
    </row>
    <row r="301" spans="1:10" x14ac:dyDescent="0.35">
      <c r="A301" s="37">
        <v>31746</v>
      </c>
      <c r="B301" s="38">
        <v>7.15</v>
      </c>
      <c r="C301" s="38">
        <f t="shared" si="20"/>
        <v>7.0582175379547705</v>
      </c>
      <c r="D301" s="38">
        <f t="shared" si="21"/>
        <v>63.659132977165967</v>
      </c>
      <c r="E301" s="42">
        <f t="shared" si="22"/>
        <v>1.9445571113486312E-2</v>
      </c>
      <c r="F301" s="39">
        <f t="shared" si="23"/>
        <v>551.89717103093938</v>
      </c>
      <c r="J301" s="49"/>
    </row>
    <row r="302" spans="1:10" x14ac:dyDescent="0.35">
      <c r="A302" s="37">
        <v>31777</v>
      </c>
      <c r="B302" s="38">
        <v>7.23</v>
      </c>
      <c r="C302" s="38">
        <f t="shared" si="20"/>
        <v>7.0328216651387701</v>
      </c>
      <c r="D302" s="38">
        <f t="shared" si="21"/>
        <v>63.320593524153452</v>
      </c>
      <c r="E302" s="42">
        <f t="shared" si="22"/>
        <v>1.6555818812314781E-4</v>
      </c>
      <c r="F302" s="39">
        <f t="shared" si="23"/>
        <v>551.98854212660558</v>
      </c>
      <c r="J302" s="49"/>
    </row>
    <row r="303" spans="1:10" x14ac:dyDescent="0.35">
      <c r="A303" s="37">
        <v>31808</v>
      </c>
      <c r="B303" s="38">
        <v>7.18</v>
      </c>
      <c r="C303" s="38">
        <f t="shared" si="20"/>
        <v>7.0486782123792064</v>
      </c>
      <c r="D303" s="38">
        <f t="shared" si="21"/>
        <v>63.531925777993195</v>
      </c>
      <c r="E303" s="42">
        <f t="shared" si="22"/>
        <v>9.3663892928169158E-3</v>
      </c>
      <c r="F303" s="39">
        <f t="shared" si="23"/>
        <v>557.15868169733778</v>
      </c>
      <c r="J303" s="49"/>
    </row>
    <row r="304" spans="1:10" x14ac:dyDescent="0.35">
      <c r="A304" s="37">
        <v>31836</v>
      </c>
      <c r="B304" s="38">
        <v>7.19</v>
      </c>
      <c r="C304" s="38">
        <f t="shared" si="20"/>
        <v>7.0455026745905229</v>
      </c>
      <c r="D304" s="38">
        <f t="shared" si="21"/>
        <v>63.48959143472652</v>
      </c>
      <c r="E304" s="42">
        <f t="shared" si="22"/>
        <v>5.090783538490168E-3</v>
      </c>
      <c r="F304" s="39">
        <f t="shared" si="23"/>
        <v>559.99505594244943</v>
      </c>
      <c r="J304" s="49"/>
    </row>
    <row r="305" spans="1:10" x14ac:dyDescent="0.35">
      <c r="A305" s="37">
        <v>31867</v>
      </c>
      <c r="B305" s="38">
        <v>7.51</v>
      </c>
      <c r="C305" s="38">
        <f t="shared" si="20"/>
        <v>6.9449934411922731</v>
      </c>
      <c r="D305" s="38">
        <f t="shared" si="21"/>
        <v>62.152665910235484</v>
      </c>
      <c r="E305" s="42">
        <f t="shared" si="22"/>
        <v>-1.6102921199609481E-2</v>
      </c>
      <c r="F305" s="39">
        <f t="shared" si="23"/>
        <v>550.97749968443725</v>
      </c>
      <c r="J305" s="49"/>
    </row>
    <row r="306" spans="1:10" x14ac:dyDescent="0.35">
      <c r="A306" s="37">
        <v>31897</v>
      </c>
      <c r="B306" s="38">
        <v>8.2100000000000009</v>
      </c>
      <c r="C306" s="38">
        <f t="shared" si="20"/>
        <v>6.7324188227662178</v>
      </c>
      <c r="D306" s="38">
        <f t="shared" si="21"/>
        <v>59.344667979486772</v>
      </c>
      <c r="E306" s="42">
        <f t="shared" si="22"/>
        <v>-3.9620269904239593E-2</v>
      </c>
      <c r="F306" s="39">
        <f t="shared" si="23"/>
        <v>529.14762243577673</v>
      </c>
      <c r="J306" s="49"/>
    </row>
    <row r="307" spans="1:10" x14ac:dyDescent="0.35">
      <c r="A307" s="37">
        <v>31928</v>
      </c>
      <c r="B307" s="38">
        <v>8.49</v>
      </c>
      <c r="C307" s="38">
        <f t="shared" si="20"/>
        <v>6.6500951775685131</v>
      </c>
      <c r="D307" s="38">
        <f t="shared" si="21"/>
        <v>58.264538957575212</v>
      </c>
      <c r="E307" s="42">
        <f t="shared" si="22"/>
        <v>-1.1794904963101083E-2</v>
      </c>
      <c r="F307" s="39">
        <f t="shared" si="23"/>
        <v>522.90637651769589</v>
      </c>
      <c r="J307" s="49"/>
    </row>
    <row r="308" spans="1:10" x14ac:dyDescent="0.35">
      <c r="A308" s="37">
        <v>31958</v>
      </c>
      <c r="B308" s="38">
        <v>8.3800000000000008</v>
      </c>
      <c r="C308" s="38">
        <f t="shared" si="20"/>
        <v>6.6822564117309851</v>
      </c>
      <c r="D308" s="38">
        <f t="shared" si="21"/>
        <v>58.686016033519621</v>
      </c>
      <c r="E308" s="42">
        <f t="shared" si="22"/>
        <v>1.4199747247915616E-2</v>
      </c>
      <c r="F308" s="39">
        <f t="shared" si="23"/>
        <v>530.33151489857062</v>
      </c>
      <c r="J308" s="49"/>
    </row>
    <row r="309" spans="1:10" x14ac:dyDescent="0.35">
      <c r="A309" s="37">
        <v>31989</v>
      </c>
      <c r="B309" s="38">
        <v>8.66</v>
      </c>
      <c r="C309" s="38">
        <f t="shared" si="20"/>
        <v>6.6008447153322205</v>
      </c>
      <c r="D309" s="38">
        <f t="shared" si="21"/>
        <v>57.620346501868767</v>
      </c>
      <c r="E309" s="42">
        <f t="shared" si="22"/>
        <v>-1.1527841758369989E-2</v>
      </c>
      <c r="F309" s="39">
        <f t="shared" si="23"/>
        <v>524.21793711534326</v>
      </c>
      <c r="J309" s="49"/>
    </row>
    <row r="310" spans="1:10" x14ac:dyDescent="0.35">
      <c r="A310" s="37">
        <v>32020</v>
      </c>
      <c r="B310" s="38">
        <v>9</v>
      </c>
      <c r="C310" s="38">
        <f t="shared" si="20"/>
        <v>6.5039682257268385</v>
      </c>
      <c r="D310" s="38">
        <f t="shared" si="21"/>
        <v>56.357643786043596</v>
      </c>
      <c r="E310" s="42">
        <f t="shared" si="22"/>
        <v>-1.4842608822575286E-2</v>
      </c>
      <c r="F310" s="39">
        <f t="shared" si="23"/>
        <v>516.43717533696281</v>
      </c>
      <c r="J310" s="49"/>
    </row>
    <row r="311" spans="1:10" x14ac:dyDescent="0.35">
      <c r="A311" s="37">
        <v>32050</v>
      </c>
      <c r="B311" s="38">
        <v>9.6300000000000008</v>
      </c>
      <c r="C311" s="38">
        <f t="shared" si="20"/>
        <v>6.3300181370979738</v>
      </c>
      <c r="D311" s="38">
        <f t="shared" si="21"/>
        <v>54.10543546164115</v>
      </c>
      <c r="E311" s="42">
        <f t="shared" si="22"/>
        <v>-3.1598068580844338E-2</v>
      </c>
      <c r="F311" s="39">
        <f t="shared" si="23"/>
        <v>500.11875805296791</v>
      </c>
      <c r="J311" s="49"/>
    </row>
    <row r="312" spans="1:10" x14ac:dyDescent="0.35">
      <c r="A312" s="37">
        <v>32081</v>
      </c>
      <c r="B312" s="38">
        <v>8.8800000000000008</v>
      </c>
      <c r="C312" s="38">
        <f t="shared" si="20"/>
        <v>6.5379151414089645</v>
      </c>
      <c r="D312" s="38">
        <f t="shared" si="21"/>
        <v>56.799438689283264</v>
      </c>
      <c r="E312" s="42">
        <f t="shared" si="22"/>
        <v>5.8323013478485161E-2</v>
      </c>
      <c r="F312" s="39">
        <f t="shared" si="23"/>
        <v>529.28719111973442</v>
      </c>
      <c r="J312" s="49"/>
    </row>
    <row r="313" spans="1:10" x14ac:dyDescent="0.35">
      <c r="A313" s="37">
        <v>32111</v>
      </c>
      <c r="B313" s="38">
        <v>8.99</v>
      </c>
      <c r="C313" s="38">
        <f t="shared" si="20"/>
        <v>6.5067870242152619</v>
      </c>
      <c r="D313" s="38">
        <f t="shared" si="21"/>
        <v>56.394300566046923</v>
      </c>
      <c r="E313" s="42">
        <f t="shared" si="22"/>
        <v>-8.4748591117128277E-6</v>
      </c>
      <c r="F313" s="39">
        <f t="shared" si="23"/>
        <v>529.28270548536</v>
      </c>
      <c r="J313" s="49"/>
    </row>
    <row r="314" spans="1:10" x14ac:dyDescent="0.35">
      <c r="A314" s="37">
        <v>32142</v>
      </c>
      <c r="B314" s="38">
        <v>8.83</v>
      </c>
      <c r="C314" s="38">
        <f t="shared" si="20"/>
        <v>6.5521381507545842</v>
      </c>
      <c r="D314" s="38">
        <f t="shared" si="21"/>
        <v>56.98475797995718</v>
      </c>
      <c r="E314" s="42">
        <f t="shared" si="22"/>
        <v>1.7755984161948353E-2</v>
      </c>
      <c r="F314" s="39">
        <f t="shared" si="23"/>
        <v>538.6806408211512</v>
      </c>
      <c r="J314" s="49"/>
    </row>
    <row r="315" spans="1:10" x14ac:dyDescent="0.35">
      <c r="A315" s="37">
        <v>32173</v>
      </c>
      <c r="B315" s="38">
        <v>8.26</v>
      </c>
      <c r="C315" s="38">
        <f t="shared" si="20"/>
        <v>6.7176070024915253</v>
      </c>
      <c r="D315" s="38">
        <f t="shared" si="21"/>
        <v>59.150023072584645</v>
      </c>
      <c r="E315" s="42">
        <f t="shared" si="22"/>
        <v>4.6327575535340608E-2</v>
      </c>
      <c r="F315" s="39">
        <f t="shared" si="23"/>
        <v>563.63640889821875</v>
      </c>
      <c r="J315" s="49"/>
    </row>
    <row r="316" spans="1:10" x14ac:dyDescent="0.35">
      <c r="A316" s="37">
        <v>32202</v>
      </c>
      <c r="B316" s="38">
        <v>8.16</v>
      </c>
      <c r="C316" s="38">
        <f t="shared" si="20"/>
        <v>6.7472794010531922</v>
      </c>
      <c r="D316" s="38">
        <f t="shared" si="21"/>
        <v>59.540087750080247</v>
      </c>
      <c r="E316" s="42">
        <f t="shared" si="22"/>
        <v>1.3412765174226363E-2</v>
      </c>
      <c r="F316" s="39">
        <f t="shared" si="23"/>
        <v>571.19633169441477</v>
      </c>
      <c r="J316" s="49"/>
    </row>
    <row r="317" spans="1:10" x14ac:dyDescent="0.35">
      <c r="A317" s="37">
        <v>32233</v>
      </c>
      <c r="B317" s="38">
        <v>8.57</v>
      </c>
      <c r="C317" s="38">
        <f t="shared" si="20"/>
        <v>6.6268502721346634</v>
      </c>
      <c r="D317" s="38">
        <f t="shared" si="21"/>
        <v>57.960309478967233</v>
      </c>
      <c r="E317" s="42">
        <f t="shared" si="22"/>
        <v>-2.0124732778022007E-2</v>
      </c>
      <c r="F317" s="39">
        <f t="shared" si="23"/>
        <v>559.70115815527822</v>
      </c>
      <c r="J317" s="49"/>
    </row>
    <row r="318" spans="1:10" x14ac:dyDescent="0.35">
      <c r="A318" s="37">
        <v>32263</v>
      </c>
      <c r="B318" s="38">
        <v>8.8699999999999992</v>
      </c>
      <c r="C318" s="38">
        <f t="shared" si="20"/>
        <v>6.5407560383559948</v>
      </c>
      <c r="D318" s="38">
        <f t="shared" si="21"/>
        <v>56.836444059487107</v>
      </c>
      <c r="E318" s="42">
        <f t="shared" si="22"/>
        <v>-1.2490896562666588E-2</v>
      </c>
      <c r="F318" s="39">
        <f t="shared" si="23"/>
        <v>552.70998888275597</v>
      </c>
      <c r="J318" s="49"/>
    </row>
    <row r="319" spans="1:10" x14ac:dyDescent="0.35">
      <c r="A319" s="37">
        <v>32294</v>
      </c>
      <c r="B319" s="38">
        <v>9.1999999999999993</v>
      </c>
      <c r="C319" s="38">
        <f t="shared" si="20"/>
        <v>6.4479750884185378</v>
      </c>
      <c r="D319" s="38">
        <f t="shared" si="21"/>
        <v>55.630539193425207</v>
      </c>
      <c r="E319" s="42">
        <f t="shared" si="22"/>
        <v>-1.3868245655699642E-2</v>
      </c>
      <c r="F319" s="39">
        <f t="shared" si="23"/>
        <v>545.04487098057086</v>
      </c>
      <c r="J319" s="49"/>
    </row>
    <row r="320" spans="1:10" x14ac:dyDescent="0.35">
      <c r="A320" s="37">
        <v>32324</v>
      </c>
      <c r="B320" s="38">
        <v>8.82</v>
      </c>
      <c r="C320" s="38">
        <f t="shared" si="20"/>
        <v>6.5549883173243781</v>
      </c>
      <c r="D320" s="38">
        <f t="shared" si="21"/>
        <v>57.021909700539211</v>
      </c>
      <c r="E320" s="42">
        <f t="shared" si="22"/>
        <v>3.2681854980825785E-2</v>
      </c>
      <c r="F320" s="39">
        <f t="shared" si="23"/>
        <v>562.85794841200084</v>
      </c>
      <c r="J320" s="49"/>
    </row>
    <row r="321" spans="1:10" x14ac:dyDescent="0.35">
      <c r="A321" s="37">
        <v>32355</v>
      </c>
      <c r="B321" s="38">
        <v>9.1199999999999992</v>
      </c>
      <c r="C321" s="38">
        <f t="shared" si="20"/>
        <v>6.470285137080511</v>
      </c>
      <c r="D321" s="38">
        <f t="shared" si="21"/>
        <v>55.920007826212583</v>
      </c>
      <c r="E321" s="42">
        <f t="shared" si="22"/>
        <v>-1.2090603591685355E-2</v>
      </c>
      <c r="F321" s="39">
        <f t="shared" si="23"/>
        <v>556.05265607932211</v>
      </c>
      <c r="J321" s="49"/>
    </row>
    <row r="322" spans="1:10" x14ac:dyDescent="0.35">
      <c r="A322" s="37">
        <v>32386</v>
      </c>
      <c r="B322" s="38">
        <v>9.25</v>
      </c>
      <c r="C322" s="38">
        <f t="shared" ref="C322:C385" si="24">(1-(1/(1+0.5*B322/100)^(2*10)))/(B322/100)</f>
        <v>6.4340899677385472</v>
      </c>
      <c r="D322" s="38">
        <f t="shared" ref="D322:D385" si="25">(2/(B322/100)^2)*(1-(1/(1+B322/200)^(20)))-20/((B322/100)*(1+B322/200)^(21))</f>
        <v>55.450544199003886</v>
      </c>
      <c r="E322" s="42">
        <f t="shared" si="22"/>
        <v>-1.0177801837618992E-3</v>
      </c>
      <c r="F322" s="39">
        <f t="shared" si="23"/>
        <v>555.48671670483645</v>
      </c>
      <c r="J322" s="49"/>
    </row>
    <row r="323" spans="1:10" x14ac:dyDescent="0.35">
      <c r="A323" s="37">
        <v>32416</v>
      </c>
      <c r="B323" s="38">
        <v>8.8699999999999992</v>
      </c>
      <c r="C323" s="38">
        <f t="shared" si="24"/>
        <v>6.5407560383559948</v>
      </c>
      <c r="D323" s="38">
        <f t="shared" si="25"/>
        <v>56.836444059487107</v>
      </c>
      <c r="E323" s="42">
        <f t="shared" ref="E323:E386" si="26">-C323*(B323/100-B322/100)+0.5*D323*(B323/100-B322/100)^2+((1+B322/100)^(1/12)-1)</f>
        <v>3.266486235903919E-2</v>
      </c>
      <c r="F323" s="39">
        <f t="shared" ref="F323:F386" si="27">F322*(1+E323)</f>
        <v>573.63161384827447</v>
      </c>
      <c r="J323" s="49"/>
    </row>
    <row r="324" spans="1:10" x14ac:dyDescent="0.35">
      <c r="A324" s="37">
        <v>32447</v>
      </c>
      <c r="B324" s="38">
        <v>8.65</v>
      </c>
      <c r="C324" s="38">
        <f t="shared" si="24"/>
        <v>6.6037266738888567</v>
      </c>
      <c r="D324" s="38">
        <f t="shared" si="25"/>
        <v>57.658000727460163</v>
      </c>
      <c r="E324" s="42">
        <f t="shared" si="26"/>
        <v>2.1774894894489208E-2</v>
      </c>
      <c r="F324" s="39">
        <f t="shared" si="27"/>
        <v>586.12238194797681</v>
      </c>
      <c r="J324" s="49"/>
    </row>
    <row r="325" spans="1:10" x14ac:dyDescent="0.35">
      <c r="A325" s="37">
        <v>32477</v>
      </c>
      <c r="B325" s="38">
        <v>9.06</v>
      </c>
      <c r="C325" s="38">
        <f t="shared" si="24"/>
        <v>6.4870938587757498</v>
      </c>
      <c r="D325" s="38">
        <f t="shared" si="25"/>
        <v>56.13830871307097</v>
      </c>
      <c r="E325" s="42">
        <f t="shared" si="26"/>
        <v>-1.9187829143861555E-2</v>
      </c>
      <c r="F325" s="39">
        <f t="shared" si="27"/>
        <v>574.87596582576589</v>
      </c>
      <c r="J325" s="49"/>
    </row>
    <row r="326" spans="1:10" x14ac:dyDescent="0.35">
      <c r="A326" s="37">
        <v>32508</v>
      </c>
      <c r="B326" s="38">
        <v>9.14</v>
      </c>
      <c r="C326" s="38">
        <f t="shared" si="24"/>
        <v>6.4646967641543309</v>
      </c>
      <c r="D326" s="38">
        <f t="shared" si="25"/>
        <v>55.847469729912831</v>
      </c>
      <c r="E326" s="42">
        <f t="shared" si="26"/>
        <v>2.0996276135078267E-3</v>
      </c>
      <c r="F326" s="39">
        <f t="shared" si="27"/>
        <v>576.08299127795567</v>
      </c>
      <c r="J326" s="49"/>
    </row>
    <row r="327" spans="1:10" x14ac:dyDescent="0.35">
      <c r="A327" s="37">
        <v>32539</v>
      </c>
      <c r="B327" s="38">
        <v>9.01</v>
      </c>
      <c r="C327" s="38">
        <f t="shared" si="24"/>
        <v>6.5011512593553107</v>
      </c>
      <c r="D327" s="38">
        <f t="shared" si="25"/>
        <v>56.321015887294124</v>
      </c>
      <c r="E327" s="42">
        <f t="shared" si="26"/>
        <v>1.5814152865712413E-2</v>
      </c>
      <c r="F327" s="39">
        <f t="shared" si="27"/>
        <v>585.1932557653621</v>
      </c>
      <c r="J327" s="49"/>
    </row>
    <row r="328" spans="1:10" x14ac:dyDescent="0.35">
      <c r="A328" s="37">
        <v>32567</v>
      </c>
      <c r="B328" s="38">
        <v>9.32</v>
      </c>
      <c r="C328" s="38">
        <f t="shared" si="24"/>
        <v>6.4147262088012234</v>
      </c>
      <c r="D328" s="38">
        <f t="shared" si="25"/>
        <v>55.199736828883488</v>
      </c>
      <c r="E328" s="42">
        <f t="shared" si="26"/>
        <v>-1.2405393157658245E-2</v>
      </c>
      <c r="F328" s="39">
        <f t="shared" si="27"/>
        <v>577.93370335438271</v>
      </c>
      <c r="J328" s="49"/>
    </row>
    <row r="329" spans="1:10" x14ac:dyDescent="0.35">
      <c r="A329" s="37">
        <v>32598</v>
      </c>
      <c r="B329" s="38">
        <v>9.3000000000000007</v>
      </c>
      <c r="C329" s="38">
        <f t="shared" si="24"/>
        <v>6.4202497574736377</v>
      </c>
      <c r="D329" s="38">
        <f t="shared" si="25"/>
        <v>55.271255349817309</v>
      </c>
      <c r="E329" s="42">
        <f t="shared" si="26"/>
        <v>8.7385593278926869E-3</v>
      </c>
      <c r="F329" s="39">
        <f t="shared" si="27"/>
        <v>582.98401130873367</v>
      </c>
      <c r="J329" s="49"/>
    </row>
    <row r="330" spans="1:10" x14ac:dyDescent="0.35">
      <c r="A330" s="37">
        <v>32628</v>
      </c>
      <c r="B330" s="38">
        <v>9.02</v>
      </c>
      <c r="C330" s="38">
        <f t="shared" si="24"/>
        <v>6.4983361236571895</v>
      </c>
      <c r="D330" s="38">
        <f t="shared" si="25"/>
        <v>56.284416844077427</v>
      </c>
      <c r="E330" s="42">
        <f t="shared" si="26"/>
        <v>2.5854019328999639E-2</v>
      </c>
      <c r="F330" s="39">
        <f t="shared" si="27"/>
        <v>598.05649120560736</v>
      </c>
      <c r="J330" s="49"/>
    </row>
    <row r="331" spans="1:10" x14ac:dyDescent="0.35">
      <c r="A331" s="37">
        <v>32659</v>
      </c>
      <c r="B331" s="38">
        <v>8.6</v>
      </c>
      <c r="C331" s="38">
        <f t="shared" si="24"/>
        <v>6.6181647483442632</v>
      </c>
      <c r="D331" s="38">
        <f t="shared" si="25"/>
        <v>57.846719349352981</v>
      </c>
      <c r="E331" s="42">
        <f t="shared" si="26"/>
        <v>3.5529222752426065E-2</v>
      </c>
      <c r="F331" s="39">
        <f t="shared" si="27"/>
        <v>619.30497350018572</v>
      </c>
      <c r="J331" s="49"/>
    </row>
    <row r="332" spans="1:10" x14ac:dyDescent="0.35">
      <c r="A332" s="37">
        <v>32689</v>
      </c>
      <c r="B332" s="38">
        <v>8.1</v>
      </c>
      <c r="C332" s="38">
        <f t="shared" si="24"/>
        <v>6.7651767289997835</v>
      </c>
      <c r="D332" s="38">
        <f t="shared" si="25"/>
        <v>59.775619200505446</v>
      </c>
      <c r="E332" s="42">
        <f t="shared" si="26"/>
        <v>4.1471868444133093E-2</v>
      </c>
      <c r="F332" s="39">
        <f t="shared" si="27"/>
        <v>644.98870788798274</v>
      </c>
      <c r="J332" s="49"/>
    </row>
    <row r="333" spans="1:10" x14ac:dyDescent="0.35">
      <c r="A333" s="37">
        <v>32720</v>
      </c>
      <c r="B333" s="38">
        <v>7.82</v>
      </c>
      <c r="C333" s="38">
        <f t="shared" si="24"/>
        <v>6.8496395982180251</v>
      </c>
      <c r="D333" s="38">
        <f t="shared" si="25"/>
        <v>60.889764487683593</v>
      </c>
      <c r="E333" s="42">
        <f t="shared" si="26"/>
        <v>2.5929332871790056E-2</v>
      </c>
      <c r="F333" s="39">
        <f t="shared" si="27"/>
        <v>661.71283479335602</v>
      </c>
      <c r="J333" s="49"/>
    </row>
    <row r="334" spans="1:10" x14ac:dyDescent="0.35">
      <c r="A334" s="37">
        <v>32751</v>
      </c>
      <c r="B334" s="38">
        <v>8.26</v>
      </c>
      <c r="C334" s="38">
        <f t="shared" si="24"/>
        <v>6.7176070024915253</v>
      </c>
      <c r="D334" s="38">
        <f t="shared" si="25"/>
        <v>59.150023072584645</v>
      </c>
      <c r="E334" s="42">
        <f t="shared" si="26"/>
        <v>-2.2690757873937727E-2</v>
      </c>
      <c r="F334" s="39">
        <f t="shared" si="27"/>
        <v>646.69806907698307</v>
      </c>
      <c r="J334" s="49"/>
    </row>
    <row r="335" spans="1:10" x14ac:dyDescent="0.35">
      <c r="A335" s="37">
        <v>32781</v>
      </c>
      <c r="B335" s="38">
        <v>8.31</v>
      </c>
      <c r="C335" s="38">
        <f t="shared" si="24"/>
        <v>6.7028437469468383</v>
      </c>
      <c r="D335" s="38">
        <f t="shared" si="25"/>
        <v>58.956149563155194</v>
      </c>
      <c r="E335" s="42">
        <f t="shared" si="26"/>
        <v>3.2916633745200992E-3</v>
      </c>
      <c r="F335" s="39">
        <f t="shared" si="27"/>
        <v>648.82678142533666</v>
      </c>
      <c r="J335" s="49"/>
    </row>
    <row r="336" spans="1:10" x14ac:dyDescent="0.35">
      <c r="A336" s="37">
        <v>32812</v>
      </c>
      <c r="B336" s="38">
        <v>7.92</v>
      </c>
      <c r="C336" s="38">
        <f t="shared" si="24"/>
        <v>6.8192950404519808</v>
      </c>
      <c r="D336" s="38">
        <f t="shared" si="25"/>
        <v>60.488999170520358</v>
      </c>
      <c r="E336" s="42">
        <f t="shared" si="26"/>
        <v>3.3729720011306571E-2</v>
      </c>
      <c r="F336" s="39">
        <f t="shared" si="27"/>
        <v>670.71152709865044</v>
      </c>
      <c r="J336" s="49"/>
    </row>
    <row r="337" spans="1:10" x14ac:dyDescent="0.35">
      <c r="A337" s="37">
        <v>32842</v>
      </c>
      <c r="B337" s="38">
        <v>7.84</v>
      </c>
      <c r="C337" s="38">
        <f t="shared" si="24"/>
        <v>6.8435546432852181</v>
      </c>
      <c r="D337" s="38">
        <f t="shared" si="25"/>
        <v>60.809355549147128</v>
      </c>
      <c r="E337" s="42">
        <f t="shared" si="26"/>
        <v>1.1866186158995566E-2</v>
      </c>
      <c r="F337" s="39">
        <f t="shared" si="27"/>
        <v>678.67031493818718</v>
      </c>
      <c r="J337" s="49"/>
    </row>
    <row r="338" spans="1:10" x14ac:dyDescent="0.35">
      <c r="A338" s="37">
        <v>32873</v>
      </c>
      <c r="B338" s="38">
        <v>7.93</v>
      </c>
      <c r="C338" s="38">
        <f t="shared" si="24"/>
        <v>6.8162715881532225</v>
      </c>
      <c r="D338" s="38">
        <f t="shared" si="25"/>
        <v>60.449098079047332</v>
      </c>
      <c r="E338" s="42">
        <f t="shared" si="26"/>
        <v>1.9953200257733904E-4</v>
      </c>
      <c r="F338" s="39">
        <f t="shared" si="27"/>
        <v>678.80573138521663</v>
      </c>
      <c r="J338" s="49"/>
    </row>
    <row r="339" spans="1:10" x14ac:dyDescent="0.35">
      <c r="A339" s="37">
        <v>32904</v>
      </c>
      <c r="B339" s="38">
        <v>8.43</v>
      </c>
      <c r="C339" s="38">
        <f t="shared" si="24"/>
        <v>6.667608928110476</v>
      </c>
      <c r="D339" s="38">
        <f t="shared" si="25"/>
        <v>58.493979837112761</v>
      </c>
      <c r="E339" s="42">
        <f t="shared" si="26"/>
        <v>-2.6227215800582911E-2</v>
      </c>
      <c r="F339" s="39">
        <f t="shared" si="27"/>
        <v>661.002546981504</v>
      </c>
      <c r="J339" s="49"/>
    </row>
    <row r="340" spans="1:10" x14ac:dyDescent="0.35">
      <c r="A340" s="37">
        <v>32932</v>
      </c>
      <c r="B340" s="38">
        <v>8.51</v>
      </c>
      <c r="C340" s="38">
        <f t="shared" si="24"/>
        <v>6.6442725365889199</v>
      </c>
      <c r="D340" s="38">
        <f t="shared" si="25"/>
        <v>58.188300767286165</v>
      </c>
      <c r="E340" s="42">
        <f t="shared" si="26"/>
        <v>1.47054939228223E-3</v>
      </c>
      <c r="F340" s="39">
        <f t="shared" si="27"/>
        <v>661.97458387526467</v>
      </c>
      <c r="J340" s="49"/>
    </row>
    <row r="341" spans="1:10" x14ac:dyDescent="0.35">
      <c r="A341" s="37">
        <v>32963</v>
      </c>
      <c r="B341" s="38">
        <v>8.65</v>
      </c>
      <c r="C341" s="38">
        <f t="shared" si="24"/>
        <v>6.6037266738888567</v>
      </c>
      <c r="D341" s="38">
        <f t="shared" si="25"/>
        <v>57.658000727460163</v>
      </c>
      <c r="E341" s="42">
        <f t="shared" si="26"/>
        <v>-2.3594865794344146E-3</v>
      </c>
      <c r="F341" s="39">
        <f t="shared" si="27"/>
        <v>660.41266372868427</v>
      </c>
      <c r="J341" s="49"/>
    </row>
    <row r="342" spans="1:10" x14ac:dyDescent="0.35">
      <c r="A342" s="37">
        <v>32993</v>
      </c>
      <c r="B342" s="38">
        <v>9.0399999999999991</v>
      </c>
      <c r="C342" s="38">
        <f t="shared" si="24"/>
        <v>6.492711338514046</v>
      </c>
      <c r="D342" s="38">
        <f t="shared" si="25"/>
        <v>56.21130522150095</v>
      </c>
      <c r="E342" s="42">
        <f t="shared" si="26"/>
        <v>-1.7956674051609573E-2</v>
      </c>
      <c r="F342" s="39">
        <f t="shared" si="27"/>
        <v>648.55384878655298</v>
      </c>
      <c r="J342" s="49"/>
    </row>
    <row r="343" spans="1:10" x14ac:dyDescent="0.35">
      <c r="A343" s="37">
        <v>33024</v>
      </c>
      <c r="B343" s="38">
        <v>8.6</v>
      </c>
      <c r="C343" s="38">
        <f t="shared" si="24"/>
        <v>6.6181647483442632</v>
      </c>
      <c r="D343" s="38">
        <f t="shared" si="25"/>
        <v>57.846719349352981</v>
      </c>
      <c r="E343" s="42">
        <f t="shared" si="26"/>
        <v>3.691800071989227E-2</v>
      </c>
      <c r="F343" s="39">
        <f t="shared" si="27"/>
        <v>672.49716024294389</v>
      </c>
      <c r="J343" s="49"/>
    </row>
    <row r="344" spans="1:10" x14ac:dyDescent="0.35">
      <c r="A344" s="37">
        <v>33054</v>
      </c>
      <c r="B344" s="38">
        <v>8.43</v>
      </c>
      <c r="C344" s="38">
        <f t="shared" si="24"/>
        <v>6.667608928110476</v>
      </c>
      <c r="D344" s="38">
        <f t="shared" si="25"/>
        <v>58.493979837112761</v>
      </c>
      <c r="E344" s="42">
        <f t="shared" si="26"/>
        <v>1.8318248537780319E-2</v>
      </c>
      <c r="F344" s="39">
        <f t="shared" si="27"/>
        <v>684.81613036522572</v>
      </c>
      <c r="J344" s="49"/>
    </row>
    <row r="345" spans="1:10" x14ac:dyDescent="0.35">
      <c r="A345" s="37">
        <v>33085</v>
      </c>
      <c r="B345" s="38">
        <v>8.36</v>
      </c>
      <c r="C345" s="38">
        <f t="shared" si="24"/>
        <v>6.6881288637143248</v>
      </c>
      <c r="D345" s="38">
        <f t="shared" si="25"/>
        <v>58.763044001933508</v>
      </c>
      <c r="E345" s="42">
        <f t="shared" si="26"/>
        <v>1.1463434315688345E-2</v>
      </c>
      <c r="F345" s="39">
        <f t="shared" si="27"/>
        <v>692.66647509399127</v>
      </c>
      <c r="J345" s="49"/>
    </row>
    <row r="346" spans="1:10" x14ac:dyDescent="0.35">
      <c r="A346" s="37">
        <v>33116</v>
      </c>
      <c r="B346" s="38">
        <v>8.86</v>
      </c>
      <c r="C346" s="38">
        <f t="shared" si="24"/>
        <v>6.5435987863018772</v>
      </c>
      <c r="D346" s="38">
        <f t="shared" si="25"/>
        <v>56.873478647572014</v>
      </c>
      <c r="E346" s="42">
        <f t="shared" si="26"/>
        <v>-2.5293906535866842E-2</v>
      </c>
      <c r="F346" s="39">
        <f t="shared" si="27"/>
        <v>675.14623401243557</v>
      </c>
      <c r="J346" s="49"/>
    </row>
    <row r="347" spans="1:10" x14ac:dyDescent="0.35">
      <c r="A347" s="37">
        <v>33146</v>
      </c>
      <c r="B347" s="38">
        <v>8.82</v>
      </c>
      <c r="C347" s="38">
        <f t="shared" si="24"/>
        <v>6.5549883173243781</v>
      </c>
      <c r="D347" s="38">
        <f t="shared" si="25"/>
        <v>57.021909700539211</v>
      </c>
      <c r="E347" s="42">
        <f t="shared" si="26"/>
        <v>9.7260118153031441E-3</v>
      </c>
      <c r="F347" s="39">
        <f t="shared" si="27"/>
        <v>681.71271426149792</v>
      </c>
      <c r="J347" s="49"/>
    </row>
    <row r="348" spans="1:10" x14ac:dyDescent="0.35">
      <c r="A348" s="37">
        <v>33177</v>
      </c>
      <c r="B348" s="38">
        <v>8.65</v>
      </c>
      <c r="C348" s="38">
        <f t="shared" si="24"/>
        <v>6.6037266738888567</v>
      </c>
      <c r="D348" s="38">
        <f t="shared" si="25"/>
        <v>57.658000727460163</v>
      </c>
      <c r="E348" s="42">
        <f t="shared" si="26"/>
        <v>1.8378262941000343E-2</v>
      </c>
      <c r="F348" s="39">
        <f t="shared" si="27"/>
        <v>694.2414097744188</v>
      </c>
      <c r="J348" s="49"/>
    </row>
    <row r="349" spans="1:10" x14ac:dyDescent="0.35">
      <c r="A349" s="37">
        <v>33207</v>
      </c>
      <c r="B349" s="38">
        <v>8.26</v>
      </c>
      <c r="C349" s="38">
        <f t="shared" si="24"/>
        <v>6.7176070024915253</v>
      </c>
      <c r="D349" s="38">
        <f t="shared" si="25"/>
        <v>59.150023072584645</v>
      </c>
      <c r="E349" s="42">
        <f t="shared" si="26"/>
        <v>3.3585916427569668E-2</v>
      </c>
      <c r="F349" s="39">
        <f t="shared" si="27"/>
        <v>717.55814374366048</v>
      </c>
      <c r="J349" s="49"/>
    </row>
    <row r="350" spans="1:10" x14ac:dyDescent="0.35">
      <c r="A350" s="37">
        <v>33238</v>
      </c>
      <c r="B350" s="38">
        <v>8.08</v>
      </c>
      <c r="C350" s="38">
        <f t="shared" si="24"/>
        <v>6.7711582279054898</v>
      </c>
      <c r="D350" s="38">
        <f t="shared" si="25"/>
        <v>59.854379800146063</v>
      </c>
      <c r="E350" s="42">
        <f t="shared" si="26"/>
        <v>1.8920764634804313E-2</v>
      </c>
      <c r="F350" s="39">
        <f t="shared" si="27"/>
        <v>731.1348924932214</v>
      </c>
      <c r="J350" s="49"/>
    </row>
    <row r="351" spans="1:10" x14ac:dyDescent="0.35">
      <c r="A351" s="37">
        <v>33269</v>
      </c>
      <c r="B351" s="38">
        <v>8.0299999999999994</v>
      </c>
      <c r="C351" s="38">
        <f t="shared" si="24"/>
        <v>6.7861464878315045</v>
      </c>
      <c r="D351" s="38">
        <f t="shared" si="25"/>
        <v>60.051830560807701</v>
      </c>
      <c r="E351" s="42">
        <f t="shared" si="26"/>
        <v>9.8967143081196401E-3</v>
      </c>
      <c r="F351" s="39">
        <f t="shared" si="27"/>
        <v>738.37072564492462</v>
      </c>
      <c r="J351" s="49"/>
    </row>
    <row r="352" spans="1:10" x14ac:dyDescent="0.35">
      <c r="A352" s="37">
        <v>33297</v>
      </c>
      <c r="B352" s="38">
        <v>8.02</v>
      </c>
      <c r="C352" s="38">
        <f t="shared" si="24"/>
        <v>6.7891500688416722</v>
      </c>
      <c r="D352" s="38">
        <f t="shared" si="25"/>
        <v>60.091415097801217</v>
      </c>
      <c r="E352" s="42">
        <f t="shared" si="26"/>
        <v>7.1365396924558842E-3</v>
      </c>
      <c r="F352" s="39">
        <f t="shared" si="27"/>
        <v>743.64013763623711</v>
      </c>
      <c r="J352" s="49"/>
    </row>
    <row r="353" spans="1:10" x14ac:dyDescent="0.35">
      <c r="A353" s="37">
        <v>33328</v>
      </c>
      <c r="B353" s="38">
        <v>8.0500000000000007</v>
      </c>
      <c r="C353" s="38">
        <f t="shared" si="24"/>
        <v>6.780145259554673</v>
      </c>
      <c r="D353" s="38">
        <f t="shared" si="25"/>
        <v>59.972755956436899</v>
      </c>
      <c r="E353" s="42">
        <f t="shared" si="26"/>
        <v>4.4182153774139947E-3</v>
      </c>
      <c r="F353" s="39">
        <f t="shared" si="27"/>
        <v>746.92569992760377</v>
      </c>
      <c r="J353" s="49"/>
    </row>
    <row r="354" spans="1:10" x14ac:dyDescent="0.35">
      <c r="A354" s="37">
        <v>33358</v>
      </c>
      <c r="B354" s="38">
        <v>8.02</v>
      </c>
      <c r="C354" s="38">
        <f t="shared" si="24"/>
        <v>6.7891500688416722</v>
      </c>
      <c r="D354" s="38">
        <f t="shared" si="25"/>
        <v>60.091415097801217</v>
      </c>
      <c r="E354" s="42">
        <f t="shared" si="26"/>
        <v>8.5122994810890029E-3</v>
      </c>
      <c r="F354" s="39">
        <f t="shared" si="27"/>
        <v>753.28375517550944</v>
      </c>
      <c r="J354" s="49"/>
    </row>
    <row r="355" spans="1:10" x14ac:dyDescent="0.35">
      <c r="A355" s="37">
        <v>33389</v>
      </c>
      <c r="B355" s="38">
        <v>8.06</v>
      </c>
      <c r="C355" s="38">
        <f t="shared" si="24"/>
        <v>6.7771476091409095</v>
      </c>
      <c r="D355" s="38">
        <f t="shared" si="25"/>
        <v>59.933265832528789</v>
      </c>
      <c r="E355" s="42">
        <f t="shared" si="26"/>
        <v>3.7434957988725756E-3</v>
      </c>
      <c r="F355" s="39">
        <f t="shared" si="27"/>
        <v>756.10366974836802</v>
      </c>
      <c r="J355" s="49"/>
    </row>
    <row r="356" spans="1:10" x14ac:dyDescent="0.35">
      <c r="A356" s="37">
        <v>33419</v>
      </c>
      <c r="B356" s="38">
        <v>8.24</v>
      </c>
      <c r="C356" s="38">
        <f t="shared" si="24"/>
        <v>6.7235258920293965</v>
      </c>
      <c r="D356" s="38">
        <f t="shared" si="25"/>
        <v>59.227788273921021</v>
      </c>
      <c r="E356" s="42">
        <f t="shared" si="26"/>
        <v>-5.5257851706314622E-3</v>
      </c>
      <c r="F356" s="39">
        <f t="shared" si="27"/>
        <v>751.92560330261244</v>
      </c>
      <c r="J356" s="49"/>
    </row>
    <row r="357" spans="1:10" x14ac:dyDescent="0.35">
      <c r="A357" s="37">
        <v>33450</v>
      </c>
      <c r="B357" s="38">
        <v>8.1999999999999993</v>
      </c>
      <c r="C357" s="38">
        <f t="shared" si="24"/>
        <v>6.7353870315823317</v>
      </c>
      <c r="D357" s="38">
        <f t="shared" si="25"/>
        <v>59.383689833291569</v>
      </c>
      <c r="E357" s="42">
        <f t="shared" si="26"/>
        <v>9.3191227310467049E-3</v>
      </c>
      <c r="F357" s="39">
        <f t="shared" si="27"/>
        <v>758.93289028440586</v>
      </c>
      <c r="J357" s="49"/>
    </row>
    <row r="358" spans="1:10" x14ac:dyDescent="0.35">
      <c r="A358" s="37">
        <v>33481</v>
      </c>
      <c r="B358" s="38">
        <v>7.82</v>
      </c>
      <c r="C358" s="38">
        <f t="shared" si="24"/>
        <v>6.8496395982180251</v>
      </c>
      <c r="D358" s="38">
        <f t="shared" si="25"/>
        <v>60.889764487683593</v>
      </c>
      <c r="E358" s="42">
        <f t="shared" si="26"/>
        <v>3.305746690706006E-2</v>
      </c>
      <c r="F358" s="39">
        <f t="shared" si="27"/>
        <v>784.02128918966207</v>
      </c>
      <c r="J358" s="49"/>
    </row>
    <row r="359" spans="1:10" x14ac:dyDescent="0.35">
      <c r="A359" s="37">
        <v>33511</v>
      </c>
      <c r="B359" s="38">
        <v>7.47</v>
      </c>
      <c r="C359" s="38">
        <f t="shared" si="24"/>
        <v>6.9574404902584766</v>
      </c>
      <c r="D359" s="38">
        <f t="shared" si="25"/>
        <v>62.317912934305625</v>
      </c>
      <c r="E359" s="42">
        <f t="shared" si="26"/>
        <v>3.1026879646309596E-2</v>
      </c>
      <c r="F359" s="39">
        <f t="shared" si="27"/>
        <v>808.3470233694942</v>
      </c>
      <c r="J359" s="49"/>
    </row>
    <row r="360" spans="1:10" x14ac:dyDescent="0.35">
      <c r="A360" s="37">
        <v>33542</v>
      </c>
      <c r="B360" s="38">
        <v>7.47</v>
      </c>
      <c r="C360" s="38">
        <f t="shared" si="24"/>
        <v>6.9574404902584766</v>
      </c>
      <c r="D360" s="38">
        <f t="shared" si="25"/>
        <v>62.317912934305625</v>
      </c>
      <c r="E360" s="42">
        <f t="shared" si="26"/>
        <v>6.0215196377304547E-3</v>
      </c>
      <c r="F360" s="39">
        <f t="shared" si="27"/>
        <v>813.21450084481455</v>
      </c>
      <c r="J360" s="49"/>
    </row>
    <row r="361" spans="1:10" x14ac:dyDescent="0.35">
      <c r="A361" s="37">
        <v>33572</v>
      </c>
      <c r="B361" s="38">
        <v>7.38</v>
      </c>
      <c r="C361" s="38">
        <f t="shared" si="24"/>
        <v>6.9855675430556703</v>
      </c>
      <c r="D361" s="38">
        <f t="shared" si="25"/>
        <v>62.691659660153107</v>
      </c>
      <c r="E361" s="42">
        <f t="shared" si="26"/>
        <v>1.2333920548642907E-2</v>
      </c>
      <c r="F361" s="39">
        <f t="shared" si="27"/>
        <v>823.24462388723884</v>
      </c>
      <c r="J361" s="49"/>
    </row>
    <row r="362" spans="1:10" x14ac:dyDescent="0.35">
      <c r="A362" s="37">
        <v>33603</v>
      </c>
      <c r="B362" s="38">
        <v>6.71</v>
      </c>
      <c r="C362" s="38">
        <f t="shared" si="24"/>
        <v>7.2003468296867892</v>
      </c>
      <c r="D362" s="38">
        <f t="shared" si="25"/>
        <v>65.560538956536277</v>
      </c>
      <c r="E362" s="42">
        <f t="shared" si="26"/>
        <v>5.5665115591043174E-2</v>
      </c>
      <c r="F362" s="39">
        <f t="shared" si="27"/>
        <v>869.07063103562689</v>
      </c>
      <c r="J362" s="49"/>
    </row>
    <row r="363" spans="1:10" x14ac:dyDescent="0.35">
      <c r="A363" s="37">
        <v>33634</v>
      </c>
      <c r="B363" s="38">
        <v>7.31</v>
      </c>
      <c r="C363" s="38">
        <f t="shared" si="24"/>
        <v>7.0075607742449959</v>
      </c>
      <c r="D363" s="38">
        <f t="shared" si="25"/>
        <v>62.984220753794716</v>
      </c>
      <c r="E363" s="42">
        <f t="shared" si="26"/>
        <v>-3.5484919646649606E-2</v>
      </c>
      <c r="F363" s="39">
        <f t="shared" si="27"/>
        <v>838.23172952606467</v>
      </c>
      <c r="J363" s="49"/>
    </row>
    <row r="364" spans="1:10" x14ac:dyDescent="0.35">
      <c r="A364" s="37">
        <v>33663</v>
      </c>
      <c r="B364" s="38">
        <v>7.27</v>
      </c>
      <c r="C364" s="38">
        <f t="shared" si="24"/>
        <v>7.0201744010696396</v>
      </c>
      <c r="D364" s="38">
        <f t="shared" si="25"/>
        <v>63.152137282309383</v>
      </c>
      <c r="E364" s="42">
        <f t="shared" si="26"/>
        <v>8.7097436263827155E-3</v>
      </c>
      <c r="F364" s="39">
        <f t="shared" si="27"/>
        <v>845.53251298973612</v>
      </c>
      <c r="J364" s="49"/>
    </row>
    <row r="365" spans="1:10" x14ac:dyDescent="0.35">
      <c r="A365" s="37">
        <v>33694</v>
      </c>
      <c r="B365" s="38">
        <v>7.54</v>
      </c>
      <c r="C365" s="38">
        <f t="shared" si="24"/>
        <v>6.9356798141570373</v>
      </c>
      <c r="D365" s="38">
        <f t="shared" si="25"/>
        <v>62.029077339350593</v>
      </c>
      <c r="E365" s="42">
        <f t="shared" si="26"/>
        <v>-1.263486897388795E-2</v>
      </c>
      <c r="F365" s="39">
        <f t="shared" si="27"/>
        <v>834.84932047494851</v>
      </c>
      <c r="J365" s="49"/>
    </row>
    <row r="366" spans="1:10" x14ac:dyDescent="0.35">
      <c r="A366" s="37">
        <v>33724</v>
      </c>
      <c r="B366" s="38">
        <v>7.61</v>
      </c>
      <c r="C366" s="38">
        <f t="shared" si="24"/>
        <v>6.9140199479300506</v>
      </c>
      <c r="D366" s="38">
        <f t="shared" si="25"/>
        <v>61.741854811379909</v>
      </c>
      <c r="E366" s="42">
        <f t="shared" si="26"/>
        <v>1.2514216876113107E-3</v>
      </c>
      <c r="F366" s="39">
        <f t="shared" si="27"/>
        <v>835.89406902047847</v>
      </c>
      <c r="J366" s="49"/>
    </row>
    <row r="367" spans="1:10" x14ac:dyDescent="0.35">
      <c r="A367" s="37">
        <v>33755</v>
      </c>
      <c r="B367" s="38">
        <v>7.33</v>
      </c>
      <c r="C367" s="38">
        <f t="shared" si="24"/>
        <v>7.001266541112992</v>
      </c>
      <c r="D367" s="38">
        <f t="shared" si="25"/>
        <v>62.90046427308468</v>
      </c>
      <c r="E367" s="42">
        <f t="shared" si="26"/>
        <v>2.5980781728349306E-2</v>
      </c>
      <c r="F367" s="39">
        <f t="shared" si="27"/>
        <v>857.61125037572128</v>
      </c>
      <c r="J367" s="49"/>
    </row>
    <row r="368" spans="1:10" x14ac:dyDescent="0.35">
      <c r="A368" s="37">
        <v>33785</v>
      </c>
      <c r="B368" s="38">
        <v>7.14</v>
      </c>
      <c r="C368" s="38">
        <f t="shared" si="24"/>
        <v>7.0614015562254702</v>
      </c>
      <c r="D368" s="38">
        <f t="shared" si="25"/>
        <v>63.701603536051636</v>
      </c>
      <c r="E368" s="42">
        <f t="shared" si="26"/>
        <v>1.9443887620841416E-2</v>
      </c>
      <c r="F368" s="39">
        <f t="shared" si="27"/>
        <v>874.28654715039602</v>
      </c>
      <c r="J368" s="49"/>
    </row>
    <row r="369" spans="1:10" x14ac:dyDescent="0.35">
      <c r="A369" s="37">
        <v>33816</v>
      </c>
      <c r="B369" s="38">
        <v>6.72</v>
      </c>
      <c r="C369" s="38">
        <f t="shared" si="24"/>
        <v>7.1970699020487299</v>
      </c>
      <c r="D369" s="38">
        <f t="shared" si="25"/>
        <v>65.516572478251987</v>
      </c>
      <c r="E369" s="42">
        <f t="shared" si="26"/>
        <v>3.6569280207400079E-2</v>
      </c>
      <c r="F369" s="39">
        <f t="shared" si="27"/>
        <v>906.25857687469909</v>
      </c>
      <c r="J369" s="49"/>
    </row>
    <row r="370" spans="1:10" x14ac:dyDescent="0.35">
      <c r="A370" s="37">
        <v>33847</v>
      </c>
      <c r="B370" s="38">
        <v>6.62</v>
      </c>
      <c r="C370" s="38">
        <f t="shared" si="24"/>
        <v>7.2299383562860857</v>
      </c>
      <c r="D370" s="38">
        <f t="shared" si="25"/>
        <v>65.957838089174089</v>
      </c>
      <c r="E370" s="42">
        <f t="shared" si="26"/>
        <v>1.2697497669926779E-2</v>
      </c>
      <c r="F370" s="39">
        <f t="shared" si="27"/>
        <v>917.7657930429167</v>
      </c>
      <c r="J370" s="49"/>
    </row>
    <row r="371" spans="1:10" x14ac:dyDescent="0.35">
      <c r="A371" s="37">
        <v>33877</v>
      </c>
      <c r="B371" s="38">
        <v>6.37</v>
      </c>
      <c r="C371" s="38">
        <f t="shared" si="24"/>
        <v>7.3130826035611198</v>
      </c>
      <c r="D371" s="38">
        <f t="shared" si="25"/>
        <v>67.076727210191336</v>
      </c>
      <c r="E371" s="42">
        <f t="shared" si="26"/>
        <v>2.3848357616353771E-2</v>
      </c>
      <c r="F371" s="39">
        <f t="shared" si="27"/>
        <v>939.65299988346067</v>
      </c>
      <c r="J371" s="49"/>
    </row>
    <row r="372" spans="1:10" x14ac:dyDescent="0.35">
      <c r="A372" s="37">
        <v>33908</v>
      </c>
      <c r="B372" s="38">
        <v>6.8</v>
      </c>
      <c r="C372" s="38">
        <f t="shared" si="24"/>
        <v>7.17093344004671</v>
      </c>
      <c r="D372" s="38">
        <f t="shared" si="25"/>
        <v>65.166114354308235</v>
      </c>
      <c r="E372" s="42">
        <f t="shared" si="26"/>
        <v>-2.5073172708994208E-2</v>
      </c>
      <c r="F372" s="39">
        <f t="shared" si="27"/>
        <v>916.09291793085811</v>
      </c>
      <c r="J372" s="49"/>
    </row>
    <row r="373" spans="1:10" x14ac:dyDescent="0.35">
      <c r="A373" s="37">
        <v>33938</v>
      </c>
      <c r="B373" s="38">
        <v>6.95</v>
      </c>
      <c r="C373" s="38">
        <f t="shared" si="24"/>
        <v>7.1223034896372344</v>
      </c>
      <c r="D373" s="38">
        <f t="shared" si="25"/>
        <v>64.51506442351328</v>
      </c>
      <c r="E373" s="42">
        <f t="shared" si="26"/>
        <v>-5.1135087044564993E-3</v>
      </c>
      <c r="F373" s="39">
        <f t="shared" si="27"/>
        <v>911.40846882092774</v>
      </c>
      <c r="J373" s="49"/>
    </row>
    <row r="374" spans="1:10" x14ac:dyDescent="0.35">
      <c r="A374" s="37">
        <v>33969</v>
      </c>
      <c r="B374" s="38">
        <v>6.7</v>
      </c>
      <c r="C374" s="38">
        <f t="shared" si="24"/>
        <v>7.2036259565358618</v>
      </c>
      <c r="D374" s="38">
        <f t="shared" si="25"/>
        <v>65.604540922639103</v>
      </c>
      <c r="E374" s="42">
        <f t="shared" si="26"/>
        <v>2.3829055092370339E-2</v>
      </c>
      <c r="F374" s="39">
        <f t="shared" si="27"/>
        <v>933.12647143611446</v>
      </c>
      <c r="J374" s="49"/>
    </row>
    <row r="375" spans="1:10" x14ac:dyDescent="0.35">
      <c r="A375" s="37">
        <v>34000</v>
      </c>
      <c r="B375" s="38">
        <v>6.39</v>
      </c>
      <c r="C375" s="38">
        <f t="shared" si="24"/>
        <v>7.3063794493653784</v>
      </c>
      <c r="D375" s="38">
        <f t="shared" si="25"/>
        <v>66.986381084205618</v>
      </c>
      <c r="E375" s="42">
        <f t="shared" si="26"/>
        <v>2.8390522835568612E-2</v>
      </c>
      <c r="F375" s="39">
        <f t="shared" si="27"/>
        <v>959.61841983189493</v>
      </c>
      <c r="J375" s="49"/>
    </row>
    <row r="376" spans="1:10" x14ac:dyDescent="0.35">
      <c r="A376" s="37">
        <v>34028</v>
      </c>
      <c r="B376" s="38">
        <v>6.03</v>
      </c>
      <c r="C376" s="38">
        <f t="shared" si="24"/>
        <v>7.4284316804419692</v>
      </c>
      <c r="D376" s="38">
        <f t="shared" si="25"/>
        <v>68.635231482697208</v>
      </c>
      <c r="E376" s="42">
        <f t="shared" si="26"/>
        <v>3.2362238766910564E-2</v>
      </c>
      <c r="F376" s="39">
        <f t="shared" si="27"/>
        <v>990.67382025962002</v>
      </c>
      <c r="J376" s="49"/>
    </row>
    <row r="377" spans="1:10" x14ac:dyDescent="0.35">
      <c r="A377" s="37">
        <v>34059</v>
      </c>
      <c r="B377" s="38">
        <v>6.03</v>
      </c>
      <c r="C377" s="38">
        <f t="shared" si="24"/>
        <v>7.4284316804419692</v>
      </c>
      <c r="D377" s="38">
        <f t="shared" si="25"/>
        <v>68.635231482697208</v>
      </c>
      <c r="E377" s="42">
        <f t="shared" si="26"/>
        <v>4.8912471980258054E-3</v>
      </c>
      <c r="F377" s="39">
        <f t="shared" si="27"/>
        <v>995.51945080712244</v>
      </c>
      <c r="J377" s="49"/>
    </row>
    <row r="378" spans="1:10" x14ac:dyDescent="0.35">
      <c r="A378" s="37">
        <v>34089</v>
      </c>
      <c r="B378" s="38">
        <v>6.05</v>
      </c>
      <c r="C378" s="38">
        <f t="shared" si="24"/>
        <v>7.4215728021390381</v>
      </c>
      <c r="D378" s="38">
        <f t="shared" si="25"/>
        <v>68.54235972406164</v>
      </c>
      <c r="E378" s="42">
        <f t="shared" si="26"/>
        <v>3.408303484792488E-3</v>
      </c>
      <c r="F378" s="39">
        <f t="shared" si="27"/>
        <v>998.91248322048705</v>
      </c>
      <c r="J378" s="49"/>
    </row>
    <row r="379" spans="1:10" x14ac:dyDescent="0.35">
      <c r="A379" s="37">
        <v>34120</v>
      </c>
      <c r="B379" s="38">
        <v>6.16</v>
      </c>
      <c r="C379" s="38">
        <f t="shared" si="24"/>
        <v>7.3840144417984437</v>
      </c>
      <c r="D379" s="38">
        <f t="shared" si="25"/>
        <v>68.034252262574938</v>
      </c>
      <c r="E379" s="42">
        <f t="shared" si="26"/>
        <v>-3.1742136244038554E-3</v>
      </c>
      <c r="F379" s="39">
        <f t="shared" si="27"/>
        <v>995.74172160666149</v>
      </c>
      <c r="J379" s="49"/>
    </row>
    <row r="380" spans="1:10" x14ac:dyDescent="0.35">
      <c r="A380" s="37">
        <v>34150</v>
      </c>
      <c r="B380" s="38">
        <v>5.8</v>
      </c>
      <c r="C380" s="38">
        <f t="shared" si="24"/>
        <v>7.5079806584232722</v>
      </c>
      <c r="D380" s="38">
        <f t="shared" si="25"/>
        <v>69.714181140144262</v>
      </c>
      <c r="E380" s="42">
        <f t="shared" si="26"/>
        <v>3.247433990226703E-2</v>
      </c>
      <c r="F380" s="39">
        <f t="shared" si="27"/>
        <v>1028.0777767289849</v>
      </c>
      <c r="J380" s="49"/>
    </row>
    <row r="381" spans="1:10" x14ac:dyDescent="0.35">
      <c r="A381" s="37">
        <v>34181</v>
      </c>
      <c r="B381" s="38">
        <v>5.83</v>
      </c>
      <c r="C381" s="38">
        <f t="shared" si="24"/>
        <v>7.4975341765967576</v>
      </c>
      <c r="D381" s="38">
        <f t="shared" si="25"/>
        <v>69.572300970466046</v>
      </c>
      <c r="E381" s="42">
        <f t="shared" si="26"/>
        <v>2.463286224906768E-3</v>
      </c>
      <c r="F381" s="39">
        <f t="shared" si="27"/>
        <v>1030.6102265545342</v>
      </c>
      <c r="J381" s="49"/>
    </row>
    <row r="382" spans="1:10" x14ac:dyDescent="0.35">
      <c r="A382" s="37">
        <v>34212</v>
      </c>
      <c r="B382" s="38">
        <v>5.45</v>
      </c>
      <c r="C382" s="38">
        <f t="shared" si="24"/>
        <v>7.6314444924864206</v>
      </c>
      <c r="D382" s="38">
        <f t="shared" si="25"/>
        <v>71.395343077711289</v>
      </c>
      <c r="E382" s="42">
        <f t="shared" si="26"/>
        <v>3.4248116858660554E-2</v>
      </c>
      <c r="F382" s="39">
        <f t="shared" si="27"/>
        <v>1065.9066860293044</v>
      </c>
      <c r="J382" s="49"/>
    </row>
    <row r="383" spans="1:10" x14ac:dyDescent="0.35">
      <c r="A383" s="37">
        <v>34242</v>
      </c>
      <c r="B383" s="38">
        <v>5.4</v>
      </c>
      <c r="C383" s="38">
        <f t="shared" si="24"/>
        <v>7.6493238213734234</v>
      </c>
      <c r="D383" s="38">
        <f t="shared" si="25"/>
        <v>71.639454293056161</v>
      </c>
      <c r="E383" s="42">
        <f t="shared" si="26"/>
        <v>8.2656360614146128E-3</v>
      </c>
      <c r="F383" s="39">
        <f t="shared" si="27"/>
        <v>1074.7170827714513</v>
      </c>
      <c r="J383" s="49"/>
    </row>
    <row r="384" spans="1:10" x14ac:dyDescent="0.35">
      <c r="A384" s="37">
        <v>34273</v>
      </c>
      <c r="B384" s="38">
        <v>5.43</v>
      </c>
      <c r="C384" s="38">
        <f t="shared" si="24"/>
        <v>7.6385889017051669</v>
      </c>
      <c r="D384" s="38">
        <f t="shared" si="25"/>
        <v>71.492867864454951</v>
      </c>
      <c r="E384" s="42">
        <f t="shared" si="26"/>
        <v>2.1039627790433472E-3</v>
      </c>
      <c r="F384" s="39">
        <f t="shared" si="27"/>
        <v>1076.9782475116044</v>
      </c>
      <c r="J384" s="49"/>
    </row>
    <row r="385" spans="1:10" x14ac:dyDescent="0.35">
      <c r="A385" s="37">
        <v>34303</v>
      </c>
      <c r="B385" s="38">
        <v>5.83</v>
      </c>
      <c r="C385" s="38">
        <f t="shared" si="24"/>
        <v>7.4975341765967576</v>
      </c>
      <c r="D385" s="38">
        <f t="shared" si="25"/>
        <v>69.572300970466046</v>
      </c>
      <c r="E385" s="42">
        <f t="shared" si="26"/>
        <v>-2.5017415788139492E-2</v>
      </c>
      <c r="F385" s="39">
        <f t="shared" si="27"/>
        <v>1050.0350348988247</v>
      </c>
      <c r="J385" s="49"/>
    </row>
    <row r="386" spans="1:10" x14ac:dyDescent="0.35">
      <c r="A386" s="37">
        <v>34334</v>
      </c>
      <c r="B386" s="38">
        <v>5.83</v>
      </c>
      <c r="C386" s="38">
        <f t="shared" ref="C386:C449" si="28">(1-(1/(1+0.5*B386/100)^(2*10)))/(B386/100)</f>
        <v>7.4975341765967576</v>
      </c>
      <c r="D386" s="38">
        <f t="shared" ref="D386:D449" si="29">(2/(B386/100)^2)*(1-(1/(1+B386/200)^(20)))-20/((B386/100)*(1+B386/200)^(21))</f>
        <v>69.572300970466046</v>
      </c>
      <c r="E386" s="42">
        <f t="shared" si="26"/>
        <v>4.7331534101910933E-3</v>
      </c>
      <c r="F386" s="39">
        <f t="shared" si="27"/>
        <v>1055.0050118050763</v>
      </c>
      <c r="J386" s="49"/>
    </row>
    <row r="387" spans="1:10" x14ac:dyDescent="0.35">
      <c r="A387" s="37">
        <v>34365</v>
      </c>
      <c r="B387" s="38">
        <v>5.7</v>
      </c>
      <c r="C387" s="38">
        <f t="shared" si="28"/>
        <v>7.5429564489762857</v>
      </c>
      <c r="D387" s="38">
        <f t="shared" si="29"/>
        <v>70.189626647172872</v>
      </c>
      <c r="E387" s="42">
        <f t="shared" ref="E387:E450" si="30">-C387*(B387/100-B386/100)+0.5*D387*(B387/100-B386/100)^2+((1+B386/100)^(1/12)-1)</f>
        <v>1.4598307028377092E-2</v>
      </c>
      <c r="F387" s="39">
        <f t="shared" ref="F387:F450" si="31">F386*(1+E387)</f>
        <v>1070.4062988838834</v>
      </c>
      <c r="J387" s="49"/>
    </row>
    <row r="388" spans="1:10" x14ac:dyDescent="0.35">
      <c r="A388" s="37">
        <v>34393</v>
      </c>
      <c r="B388" s="38">
        <v>6.15</v>
      </c>
      <c r="C388" s="38">
        <f t="shared" si="28"/>
        <v>7.3874173043649511</v>
      </c>
      <c r="D388" s="38">
        <f t="shared" si="29"/>
        <v>68.080256618213326</v>
      </c>
      <c r="E388" s="42">
        <f t="shared" si="30"/>
        <v>-2.7923819752318127E-2</v>
      </c>
      <c r="F388" s="39">
        <f t="shared" si="31"/>
        <v>1040.5164663321038</v>
      </c>
      <c r="J388" s="49"/>
    </row>
    <row r="389" spans="1:10" x14ac:dyDescent="0.35">
      <c r="A389" s="37">
        <v>34424</v>
      </c>
      <c r="B389" s="38">
        <v>6.77</v>
      </c>
      <c r="C389" s="38">
        <f t="shared" si="28"/>
        <v>7.1807181900038248</v>
      </c>
      <c r="D389" s="38">
        <f t="shared" si="29"/>
        <v>65.297271277680153</v>
      </c>
      <c r="E389" s="42">
        <f t="shared" si="30"/>
        <v>-3.827946691376323E-2</v>
      </c>
      <c r="F389" s="39">
        <f t="shared" si="31"/>
        <v>1000.6860506859182</v>
      </c>
      <c r="J389" s="49"/>
    </row>
    <row r="390" spans="1:10" x14ac:dyDescent="0.35">
      <c r="A390" s="37">
        <v>34454</v>
      </c>
      <c r="B390" s="38">
        <v>7.06</v>
      </c>
      <c r="C390" s="38">
        <f t="shared" si="28"/>
        <v>7.0869503237202673</v>
      </c>
      <c r="D390" s="38">
        <f t="shared" si="29"/>
        <v>64.04259932304933</v>
      </c>
      <c r="E390" s="42">
        <f t="shared" si="30"/>
        <v>-1.4809029680311902E-2</v>
      </c>
      <c r="F390" s="39">
        <f t="shared" si="31"/>
        <v>985.86686126063626</v>
      </c>
      <c r="J390" s="49"/>
    </row>
    <row r="391" spans="1:10" x14ac:dyDescent="0.35">
      <c r="A391" s="37">
        <v>34485</v>
      </c>
      <c r="B391" s="38">
        <v>7.17</v>
      </c>
      <c r="C391" s="38">
        <f t="shared" si="28"/>
        <v>7.051855867735112</v>
      </c>
      <c r="D391" s="38">
        <f t="shared" si="29"/>
        <v>63.574294128963118</v>
      </c>
      <c r="E391" s="42">
        <f t="shared" si="30"/>
        <v>-2.0174525081538101E-3</v>
      </c>
      <c r="F391" s="39">
        <f t="shared" si="31"/>
        <v>983.87792168868032</v>
      </c>
      <c r="J391" s="49"/>
    </row>
    <row r="392" spans="1:10" x14ac:dyDescent="0.35">
      <c r="A392" s="37">
        <v>34515</v>
      </c>
      <c r="B392" s="38">
        <v>7.34</v>
      </c>
      <c r="C392" s="38">
        <f t="shared" si="28"/>
        <v>6.9981225637365645</v>
      </c>
      <c r="D392" s="38">
        <f t="shared" si="29"/>
        <v>62.85863637233777</v>
      </c>
      <c r="E392" s="42">
        <f t="shared" si="30"/>
        <v>-6.0187817443798537E-3</v>
      </c>
      <c r="F392" s="39">
        <f t="shared" si="31"/>
        <v>977.95617521492204</v>
      </c>
      <c r="J392" s="49"/>
    </row>
    <row r="393" spans="1:10" x14ac:dyDescent="0.35">
      <c r="A393" s="37">
        <v>34546</v>
      </c>
      <c r="B393" s="38">
        <v>7.12</v>
      </c>
      <c r="C393" s="38">
        <f t="shared" si="28"/>
        <v>7.0677759676174308</v>
      </c>
      <c r="D393" s="38">
        <f t="shared" si="29"/>
        <v>63.786647077746295</v>
      </c>
      <c r="E393" s="42">
        <f t="shared" si="30"/>
        <v>2.1623523871035021E-2</v>
      </c>
      <c r="F393" s="39">
        <f t="shared" si="31"/>
        <v>999.10303391450793</v>
      </c>
      <c r="J393" s="49"/>
    </row>
    <row r="394" spans="1:10" x14ac:dyDescent="0.35">
      <c r="A394" s="37">
        <v>34577</v>
      </c>
      <c r="B394" s="38">
        <v>7.19</v>
      </c>
      <c r="C394" s="38">
        <f t="shared" si="28"/>
        <v>7.0455026745905229</v>
      </c>
      <c r="D394" s="38">
        <f t="shared" si="29"/>
        <v>63.48959143472652</v>
      </c>
      <c r="E394" s="42">
        <f t="shared" si="30"/>
        <v>8.3178655765778903E-4</v>
      </c>
      <c r="F394" s="39">
        <f t="shared" si="31"/>
        <v>999.93407438783299</v>
      </c>
      <c r="J394" s="49"/>
    </row>
    <row r="395" spans="1:10" x14ac:dyDescent="0.35">
      <c r="A395" s="37">
        <v>34607</v>
      </c>
      <c r="B395" s="38">
        <v>7.62</v>
      </c>
      <c r="C395" s="38">
        <f t="shared" si="28"/>
        <v>6.9109338778433163</v>
      </c>
      <c r="D395" s="38">
        <f t="shared" si="29"/>
        <v>61.700954107955482</v>
      </c>
      <c r="E395" s="42">
        <f t="shared" si="30"/>
        <v>-2.3343754191252848E-2</v>
      </c>
      <c r="F395" s="39">
        <f t="shared" si="31"/>
        <v>976.59185914786542</v>
      </c>
      <c r="J395" s="49"/>
    </row>
    <row r="396" spans="1:10" x14ac:dyDescent="0.35">
      <c r="A396" s="37">
        <v>34638</v>
      </c>
      <c r="B396" s="38">
        <v>7.81</v>
      </c>
      <c r="C396" s="38">
        <f t="shared" si="28"/>
        <v>6.8526850926237195</v>
      </c>
      <c r="D396" s="38">
        <f t="shared" si="29"/>
        <v>60.9300170919647</v>
      </c>
      <c r="E396" s="42">
        <f t="shared" si="30"/>
        <v>-6.7716662438510686E-3</v>
      </c>
      <c r="F396" s="39">
        <f t="shared" si="31"/>
        <v>969.97870502125409</v>
      </c>
      <c r="J396" s="49"/>
    </row>
    <row r="397" spans="1:10" x14ac:dyDescent="0.35">
      <c r="A397" s="37">
        <v>34668</v>
      </c>
      <c r="B397" s="38">
        <v>7.91</v>
      </c>
      <c r="C397" s="38">
        <f t="shared" si="28"/>
        <v>6.8223204886004787</v>
      </c>
      <c r="D397" s="38">
        <f t="shared" si="29"/>
        <v>60.528932074204931</v>
      </c>
      <c r="E397" s="42">
        <f t="shared" si="30"/>
        <v>-5.0569321743187522E-4</v>
      </c>
      <c r="F397" s="39">
        <f t="shared" si="31"/>
        <v>969.4881933690715</v>
      </c>
      <c r="J397" s="49"/>
    </row>
    <row r="398" spans="1:10" x14ac:dyDescent="0.35">
      <c r="A398" s="37">
        <v>34699</v>
      </c>
      <c r="B398" s="38">
        <v>7.84</v>
      </c>
      <c r="C398" s="38">
        <f t="shared" si="28"/>
        <v>6.8435546432852181</v>
      </c>
      <c r="D398" s="38">
        <f t="shared" si="29"/>
        <v>60.809355549147128</v>
      </c>
      <c r="E398" s="42">
        <f t="shared" si="30"/>
        <v>1.1169498691525268E-2</v>
      </c>
      <c r="F398" s="39">
        <f t="shared" si="31"/>
        <v>980.31689047635643</v>
      </c>
      <c r="J398" s="49"/>
    </row>
    <row r="399" spans="1:10" x14ac:dyDescent="0.35">
      <c r="A399" s="37">
        <v>34730</v>
      </c>
      <c r="B399" s="38">
        <v>7.6</v>
      </c>
      <c r="C399" s="38">
        <f t="shared" si="28"/>
        <v>6.9171080638696694</v>
      </c>
      <c r="D399" s="38">
        <f t="shared" si="29"/>
        <v>61.782788227301111</v>
      </c>
      <c r="E399" s="42">
        <f t="shared" si="30"/>
        <v>2.3088688330575043E-2</v>
      </c>
      <c r="F399" s="39">
        <f t="shared" si="31"/>
        <v>1002.9511216257634</v>
      </c>
      <c r="J399" s="49"/>
    </row>
    <row r="400" spans="1:10" x14ac:dyDescent="0.35">
      <c r="A400" s="37">
        <v>34758</v>
      </c>
      <c r="B400" s="38">
        <v>7.22</v>
      </c>
      <c r="C400" s="38">
        <f t="shared" si="28"/>
        <v>7.0359887496393689</v>
      </c>
      <c r="D400" s="38">
        <f t="shared" si="29"/>
        <v>63.362792143801954</v>
      </c>
      <c r="E400" s="42">
        <f t="shared" si="30"/>
        <v>3.3317110379478002E-2</v>
      </c>
      <c r="F400" s="39">
        <f t="shared" si="31"/>
        <v>1036.3665548501904</v>
      </c>
      <c r="J400" s="49"/>
    </row>
    <row r="401" spans="1:10" x14ac:dyDescent="0.35">
      <c r="A401" s="37">
        <v>34789</v>
      </c>
      <c r="B401" s="38">
        <v>7.2</v>
      </c>
      <c r="C401" s="38">
        <f t="shared" si="28"/>
        <v>7.0423292526694556</v>
      </c>
      <c r="D401" s="38">
        <f t="shared" si="29"/>
        <v>63.447291068413875</v>
      </c>
      <c r="E401" s="42">
        <f t="shared" si="30"/>
        <v>7.2360263616092508E-3</v>
      </c>
      <c r="F401" s="39">
        <f t="shared" si="31"/>
        <v>1043.8657305613767</v>
      </c>
      <c r="J401" s="49"/>
    </row>
    <row r="402" spans="1:10" x14ac:dyDescent="0.35">
      <c r="A402" s="37">
        <v>34819</v>
      </c>
      <c r="B402" s="38">
        <v>7.07</v>
      </c>
      <c r="C402" s="38">
        <f t="shared" si="28"/>
        <v>7.0837492625091611</v>
      </c>
      <c r="D402" s="38">
        <f t="shared" si="29"/>
        <v>63.999854849126876</v>
      </c>
      <c r="E402" s="42">
        <f t="shared" si="30"/>
        <v>1.5073609217403255E-2</v>
      </c>
      <c r="F402" s="39">
        <f t="shared" si="31"/>
        <v>1059.600554659298</v>
      </c>
      <c r="J402" s="49"/>
    </row>
    <row r="403" spans="1:10" x14ac:dyDescent="0.35">
      <c r="A403" s="37">
        <v>34850</v>
      </c>
      <c r="B403" s="38">
        <v>6.3</v>
      </c>
      <c r="C403" s="38">
        <f t="shared" si="28"/>
        <v>7.3366149446862874</v>
      </c>
      <c r="D403" s="38">
        <f t="shared" si="29"/>
        <v>67.394093379075514</v>
      </c>
      <c r="E403" s="42">
        <f t="shared" si="30"/>
        <v>6.4198787309263275E-2</v>
      </c>
      <c r="F403" s="39">
        <f t="shared" si="31"/>
        <v>1127.6256253006477</v>
      </c>
      <c r="J403" s="49"/>
    </row>
    <row r="404" spans="1:10" x14ac:dyDescent="0.35">
      <c r="A404" s="37">
        <v>34880</v>
      </c>
      <c r="B404" s="38">
        <v>6.21</v>
      </c>
      <c r="C404" s="38">
        <f t="shared" si="28"/>
        <v>7.3670345809721081</v>
      </c>
      <c r="D404" s="38">
        <f t="shared" si="29"/>
        <v>67.804789451616614</v>
      </c>
      <c r="E404" s="42">
        <f t="shared" si="30"/>
        <v>1.1762032821056624E-2</v>
      </c>
      <c r="F404" s="39">
        <f t="shared" si="31"/>
        <v>1140.8887949152984</v>
      </c>
      <c r="J404" s="49"/>
    </row>
    <row r="405" spans="1:10" x14ac:dyDescent="0.35">
      <c r="A405" s="37">
        <v>34911</v>
      </c>
      <c r="B405" s="38">
        <v>6.45</v>
      </c>
      <c r="C405" s="38">
        <f t="shared" si="28"/>
        <v>7.2863240922200285</v>
      </c>
      <c r="D405" s="38">
        <f t="shared" si="29"/>
        <v>66.716218501423526</v>
      </c>
      <c r="E405" s="42">
        <f t="shared" si="30"/>
        <v>-1.2261737050104325E-2</v>
      </c>
      <c r="F405" s="39">
        <f t="shared" si="31"/>
        <v>1126.8995165086365</v>
      </c>
      <c r="J405" s="49"/>
    </row>
    <row r="406" spans="1:10" x14ac:dyDescent="0.35">
      <c r="A406" s="37">
        <v>34942</v>
      </c>
      <c r="B406" s="38">
        <v>6.28</v>
      </c>
      <c r="C406" s="38">
        <f t="shared" si="28"/>
        <v>7.3433589031489195</v>
      </c>
      <c r="D406" s="38">
        <f t="shared" si="29"/>
        <v>67.485100453570539</v>
      </c>
      <c r="E406" s="42">
        <f t="shared" si="30"/>
        <v>1.7803582429642778E-2</v>
      </c>
      <c r="F406" s="39">
        <f t="shared" si="31"/>
        <v>1146.9623649407224</v>
      </c>
      <c r="J406" s="49"/>
    </row>
    <row r="407" spans="1:10" x14ac:dyDescent="0.35">
      <c r="A407" s="37">
        <v>34972</v>
      </c>
      <c r="B407" s="38">
        <v>6.17</v>
      </c>
      <c r="C407" s="38">
        <f t="shared" si="28"/>
        <v>7.3806138785168569</v>
      </c>
      <c r="D407" s="38">
        <f t="shared" si="29"/>
        <v>67.988285216752075</v>
      </c>
      <c r="E407" s="42">
        <f t="shared" si="30"/>
        <v>1.3248288653194443E-2</v>
      </c>
      <c r="F407" s="39">
        <f t="shared" si="31"/>
        <v>1162.1576534258077</v>
      </c>
      <c r="J407" s="49"/>
    </row>
    <row r="408" spans="1:10" x14ac:dyDescent="0.35">
      <c r="A408" s="37">
        <v>35003</v>
      </c>
      <c r="B408" s="38">
        <v>6.03</v>
      </c>
      <c r="C408" s="38">
        <f t="shared" si="28"/>
        <v>7.4284316804419692</v>
      </c>
      <c r="D408" s="38">
        <f t="shared" si="29"/>
        <v>68.635231482697208</v>
      </c>
      <c r="E408" s="42">
        <f t="shared" si="30"/>
        <v>1.5468817164282989E-2</v>
      </c>
      <c r="F408" s="39">
        <f t="shared" si="31"/>
        <v>1180.1348576827236</v>
      </c>
      <c r="J408" s="49"/>
    </row>
    <row r="409" spans="1:10" x14ac:dyDescent="0.35">
      <c r="A409" s="37">
        <v>35033</v>
      </c>
      <c r="B409" s="38">
        <v>5.76</v>
      </c>
      <c r="C409" s="38">
        <f t="shared" si="28"/>
        <v>7.5219424557035</v>
      </c>
      <c r="D409" s="38">
        <f t="shared" si="29"/>
        <v>69.903894670738765</v>
      </c>
      <c r="E409" s="42">
        <f t="shared" si="30"/>
        <v>2.5455291524500108E-2</v>
      </c>
      <c r="F409" s="39">
        <f t="shared" si="31"/>
        <v>1210.1755345232618</v>
      </c>
      <c r="J409" s="49"/>
    </row>
    <row r="410" spans="1:10" x14ac:dyDescent="0.35">
      <c r="A410" s="37">
        <v>35064</v>
      </c>
      <c r="B410" s="38">
        <v>5.58</v>
      </c>
      <c r="C410" s="38">
        <f t="shared" si="28"/>
        <v>7.58524264551217</v>
      </c>
      <c r="D410" s="38">
        <f t="shared" si="29"/>
        <v>70.765300848887676</v>
      </c>
      <c r="E410" s="42">
        <f t="shared" si="30"/>
        <v>1.8445832426229717E-2</v>
      </c>
      <c r="F410" s="39">
        <f t="shared" si="31"/>
        <v>1232.498229639401</v>
      </c>
      <c r="J410" s="49"/>
    </row>
    <row r="411" spans="1:10" x14ac:dyDescent="0.35">
      <c r="A411" s="37">
        <v>35095</v>
      </c>
      <c r="B411" s="38">
        <v>5.6</v>
      </c>
      <c r="C411" s="38">
        <f t="shared" si="28"/>
        <v>7.5781709336098286</v>
      </c>
      <c r="D411" s="38">
        <f t="shared" si="29"/>
        <v>70.668963402320969</v>
      </c>
      <c r="E411" s="42">
        <f t="shared" si="30"/>
        <v>3.0209297849424287E-3</v>
      </c>
      <c r="F411" s="39">
        <f t="shared" si="31"/>
        <v>1236.2215202512075</v>
      </c>
      <c r="J411" s="49"/>
    </row>
    <row r="412" spans="1:10" x14ac:dyDescent="0.35">
      <c r="A412" s="37">
        <v>35124</v>
      </c>
      <c r="B412" s="38">
        <v>6.13</v>
      </c>
      <c r="C412" s="38">
        <f t="shared" si="28"/>
        <v>7.3942299348196761</v>
      </c>
      <c r="D412" s="38">
        <f t="shared" si="29"/>
        <v>68.172377395198055</v>
      </c>
      <c r="E412" s="42">
        <f t="shared" si="30"/>
        <v>-3.3680930989154811E-2</v>
      </c>
      <c r="F412" s="39">
        <f t="shared" si="31"/>
        <v>1194.5844285403186</v>
      </c>
      <c r="J412" s="49"/>
    </row>
    <row r="413" spans="1:10" x14ac:dyDescent="0.35">
      <c r="A413" s="37">
        <v>35155</v>
      </c>
      <c r="B413" s="38">
        <v>6.34</v>
      </c>
      <c r="C413" s="38">
        <f t="shared" si="28"/>
        <v>7.3231542930535332</v>
      </c>
      <c r="D413" s="38">
        <f t="shared" si="29"/>
        <v>67.212521000354059</v>
      </c>
      <c r="E413" s="42">
        <f t="shared" si="30"/>
        <v>-1.0260228796085033E-2</v>
      </c>
      <c r="F413" s="39">
        <f t="shared" si="31"/>
        <v>1182.3277189872545</v>
      </c>
      <c r="J413" s="49"/>
    </row>
    <row r="414" spans="1:10" x14ac:dyDescent="0.35">
      <c r="A414" s="37">
        <v>35185</v>
      </c>
      <c r="B414" s="38">
        <v>6.66</v>
      </c>
      <c r="C414" s="38">
        <f t="shared" si="28"/>
        <v>7.2167644915699407</v>
      </c>
      <c r="D414" s="38">
        <f t="shared" si="29"/>
        <v>65.780904310624436</v>
      </c>
      <c r="E414" s="42">
        <f t="shared" si="30"/>
        <v>-1.762109496887581E-2</v>
      </c>
      <c r="F414" s="39">
        <f t="shared" si="31"/>
        <v>1161.4938099666458</v>
      </c>
      <c r="J414" s="49"/>
    </row>
    <row r="415" spans="1:10" x14ac:dyDescent="0.35">
      <c r="A415" s="37">
        <v>35216</v>
      </c>
      <c r="B415" s="38">
        <v>6.85</v>
      </c>
      <c r="C415" s="38">
        <f t="shared" si="28"/>
        <v>7.1546691661639885</v>
      </c>
      <c r="D415" s="38">
        <f t="shared" si="29"/>
        <v>64.948223037673159</v>
      </c>
      <c r="E415" s="42">
        <f t="shared" si="30"/>
        <v>-8.0891778142499499E-3</v>
      </c>
      <c r="F415" s="39">
        <f t="shared" si="31"/>
        <v>1152.0982800076749</v>
      </c>
      <c r="J415" s="49"/>
    </row>
    <row r="416" spans="1:10" x14ac:dyDescent="0.35">
      <c r="A416" s="37">
        <v>35246</v>
      </c>
      <c r="B416" s="38">
        <v>6.73</v>
      </c>
      <c r="C416" s="38">
        <f t="shared" si="28"/>
        <v>7.1937951718480324</v>
      </c>
      <c r="D416" s="38">
        <f t="shared" si="29"/>
        <v>65.472641455568237</v>
      </c>
      <c r="E416" s="42">
        <f t="shared" si="30"/>
        <v>1.4216281381336893E-2</v>
      </c>
      <c r="F416" s="39">
        <f t="shared" si="31"/>
        <v>1168.4768333352183</v>
      </c>
      <c r="J416" s="49"/>
    </row>
    <row r="417" spans="1:10" x14ac:dyDescent="0.35">
      <c r="A417" s="37">
        <v>35277</v>
      </c>
      <c r="B417" s="38">
        <v>6.8</v>
      </c>
      <c r="C417" s="38">
        <f t="shared" si="28"/>
        <v>7.17093344004671</v>
      </c>
      <c r="D417" s="38">
        <f t="shared" si="29"/>
        <v>65.166114354308235</v>
      </c>
      <c r="E417" s="42">
        <f t="shared" si="30"/>
        <v>4.387433795631562E-4</v>
      </c>
      <c r="F417" s="39">
        <f t="shared" si="31"/>
        <v>1168.989494810017</v>
      </c>
      <c r="J417" s="49"/>
    </row>
    <row r="418" spans="1:10" x14ac:dyDescent="0.35">
      <c r="A418" s="37">
        <v>35308</v>
      </c>
      <c r="B418" s="38">
        <v>6.96</v>
      </c>
      <c r="C418" s="38">
        <f t="shared" si="28"/>
        <v>7.1190788146697059</v>
      </c>
      <c r="D418" s="38">
        <f t="shared" si="29"/>
        <v>64.471940061445849</v>
      </c>
      <c r="E418" s="42">
        <f t="shared" si="30"/>
        <v>-5.8106349376699021E-3</v>
      </c>
      <c r="F418" s="39">
        <f t="shared" si="31"/>
        <v>1162.196923609705</v>
      </c>
      <c r="J418" s="49"/>
    </row>
    <row r="419" spans="1:10" x14ac:dyDescent="0.35">
      <c r="A419" s="37">
        <v>35338</v>
      </c>
      <c r="B419" s="38">
        <v>6.72</v>
      </c>
      <c r="C419" s="38">
        <f t="shared" si="28"/>
        <v>7.1970699020487299</v>
      </c>
      <c r="D419" s="38">
        <f t="shared" si="29"/>
        <v>65.516572478251987</v>
      </c>
      <c r="E419" s="42">
        <f t="shared" si="30"/>
        <v>2.3084466722340109E-2</v>
      </c>
      <c r="F419" s="39">
        <f t="shared" si="31"/>
        <v>1189.0256198175794</v>
      </c>
      <c r="J419" s="49"/>
    </row>
    <row r="420" spans="1:10" x14ac:dyDescent="0.35">
      <c r="A420" s="37">
        <v>35369</v>
      </c>
      <c r="B420" s="38">
        <v>6.37</v>
      </c>
      <c r="C420" s="38">
        <f t="shared" si="28"/>
        <v>7.3130826035611198</v>
      </c>
      <c r="D420" s="38">
        <f t="shared" si="29"/>
        <v>67.076727210191336</v>
      </c>
      <c r="E420" s="42">
        <f t="shared" si="30"/>
        <v>3.1441214461222361E-2</v>
      </c>
      <c r="F420" s="39">
        <f t="shared" si="31"/>
        <v>1226.4100293301517</v>
      </c>
      <c r="J420" s="49"/>
    </row>
    <row r="421" spans="1:10" x14ac:dyDescent="0.35">
      <c r="A421" s="37">
        <v>35399</v>
      </c>
      <c r="B421" s="38">
        <v>6.06</v>
      </c>
      <c r="C421" s="38">
        <f t="shared" si="28"/>
        <v>7.4181468437930889</v>
      </c>
      <c r="D421" s="38">
        <f t="shared" si="29"/>
        <v>68.495980391453486</v>
      </c>
      <c r="E421" s="42">
        <f t="shared" si="30"/>
        <v>2.8484758757540658E-2</v>
      </c>
      <c r="F421" s="39">
        <f t="shared" si="31"/>
        <v>1261.3440231534496</v>
      </c>
      <c r="J421" s="49"/>
    </row>
    <row r="422" spans="1:10" x14ac:dyDescent="0.35">
      <c r="A422" s="37">
        <v>35430</v>
      </c>
      <c r="B422" s="38">
        <v>6.43</v>
      </c>
      <c r="C422" s="38">
        <f t="shared" si="28"/>
        <v>7.293000208282546</v>
      </c>
      <c r="D422" s="38">
        <f t="shared" si="29"/>
        <v>66.806126995463131</v>
      </c>
      <c r="E422" s="42">
        <f t="shared" si="30"/>
        <v>-2.1611875145828182E-2</v>
      </c>
      <c r="F422" s="39">
        <f t="shared" si="31"/>
        <v>1234.0840136091206</v>
      </c>
      <c r="J422" s="49"/>
    </row>
    <row r="423" spans="1:10" x14ac:dyDescent="0.35">
      <c r="A423" s="37">
        <v>35461</v>
      </c>
      <c r="B423" s="38">
        <v>6.53</v>
      </c>
      <c r="C423" s="38">
        <f t="shared" si="28"/>
        <v>7.2597093186858022</v>
      </c>
      <c r="D423" s="38">
        <f t="shared" si="29"/>
        <v>66.3580353537468</v>
      </c>
      <c r="E423" s="42">
        <f t="shared" si="30"/>
        <v>-2.0199139006079475E-3</v>
      </c>
      <c r="F423" s="39">
        <f t="shared" si="31"/>
        <v>1231.5912701555135</v>
      </c>
      <c r="J423" s="49"/>
    </row>
    <row r="424" spans="1:10" x14ac:dyDescent="0.35">
      <c r="A424" s="37">
        <v>35489</v>
      </c>
      <c r="B424" s="38">
        <v>6.56</v>
      </c>
      <c r="C424" s="38">
        <f t="shared" si="28"/>
        <v>7.2497656466280409</v>
      </c>
      <c r="D424" s="38">
        <f t="shared" si="29"/>
        <v>66.224312785319341</v>
      </c>
      <c r="E424" s="42">
        <f t="shared" si="30"/>
        <v>3.1133393231863944E-3</v>
      </c>
      <c r="F424" s="39">
        <f t="shared" si="31"/>
        <v>1235.4256316869817</v>
      </c>
      <c r="J424" s="49"/>
    </row>
    <row r="425" spans="1:10" x14ac:dyDescent="0.35">
      <c r="A425" s="37">
        <v>35520</v>
      </c>
      <c r="B425" s="38">
        <v>6.92</v>
      </c>
      <c r="C425" s="38">
        <f t="shared" si="28"/>
        <v>7.1319904640054972</v>
      </c>
      <c r="D425" s="38">
        <f t="shared" si="29"/>
        <v>64.644645976158216</v>
      </c>
      <c r="E425" s="42">
        <f t="shared" si="30"/>
        <v>-1.9947390885155715E-2</v>
      </c>
      <c r="F425" s="39">
        <f t="shared" si="31"/>
        <v>1210.7821137021811</v>
      </c>
      <c r="J425" s="49"/>
    </row>
    <row r="426" spans="1:10" x14ac:dyDescent="0.35">
      <c r="A426" s="37">
        <v>35550</v>
      </c>
      <c r="B426" s="38">
        <v>6.72</v>
      </c>
      <c r="C426" s="38">
        <f t="shared" si="28"/>
        <v>7.1970699020487299</v>
      </c>
      <c r="D426" s="38">
        <f t="shared" si="29"/>
        <v>65.516572478251987</v>
      </c>
      <c r="E426" s="42">
        <f t="shared" si="30"/>
        <v>2.0116639275600812E-2</v>
      </c>
      <c r="F426" s="39">
        <f t="shared" si="31"/>
        <v>1235.1389807248772</v>
      </c>
      <c r="J426" s="49"/>
    </row>
    <row r="427" spans="1:10" x14ac:dyDescent="0.35">
      <c r="A427" s="37">
        <v>35581</v>
      </c>
      <c r="B427" s="38">
        <v>6.67</v>
      </c>
      <c r="C427" s="38">
        <f t="shared" si="28"/>
        <v>7.2134765501088633</v>
      </c>
      <c r="D427" s="38">
        <f t="shared" si="29"/>
        <v>65.736760070468648</v>
      </c>
      <c r="E427" s="42">
        <f t="shared" si="30"/>
        <v>9.0495357646593437E-3</v>
      </c>
      <c r="F427" s="39">
        <f t="shared" si="31"/>
        <v>1246.316415105272</v>
      </c>
      <c r="J427" s="49"/>
    </row>
    <row r="428" spans="1:10" x14ac:dyDescent="0.35">
      <c r="A428" s="37">
        <v>35611</v>
      </c>
      <c r="B428" s="38">
        <v>6.51</v>
      </c>
      <c r="C428" s="38">
        <f t="shared" si="28"/>
        <v>7.26634958745215</v>
      </c>
      <c r="D428" s="38">
        <f t="shared" si="29"/>
        <v>66.447364043995236</v>
      </c>
      <c r="E428" s="42">
        <f t="shared" si="30"/>
        <v>1.7106528767744135E-2</v>
      </c>
      <c r="F428" s="39">
        <f t="shared" si="31"/>
        <v>1267.6365627139819</v>
      </c>
      <c r="J428" s="49"/>
    </row>
    <row r="429" spans="1:10" x14ac:dyDescent="0.35">
      <c r="A429" s="37">
        <v>35642</v>
      </c>
      <c r="B429" s="38">
        <v>6.02</v>
      </c>
      <c r="C429" s="38">
        <f t="shared" si="28"/>
        <v>7.4318646041711238</v>
      </c>
      <c r="D429" s="38">
        <f t="shared" si="29"/>
        <v>68.681723977631748</v>
      </c>
      <c r="E429" s="42">
        <f t="shared" si="30"/>
        <v>4.2510220492592732E-2</v>
      </c>
      <c r="F429" s="39">
        <f t="shared" si="31"/>
        <v>1321.5240724994255</v>
      </c>
      <c r="J429" s="49"/>
    </row>
    <row r="430" spans="1:10" x14ac:dyDescent="0.35">
      <c r="A430" s="37">
        <v>35673</v>
      </c>
      <c r="B430" s="38">
        <v>6.34</v>
      </c>
      <c r="C430" s="38">
        <f t="shared" si="28"/>
        <v>7.3231542930535332</v>
      </c>
      <c r="D430" s="38">
        <f t="shared" si="29"/>
        <v>67.212521000354059</v>
      </c>
      <c r="E430" s="42">
        <f t="shared" si="30"/>
        <v>-1.8206616626822929E-2</v>
      </c>
      <c r="F430" s="39">
        <f t="shared" si="31"/>
        <v>1297.4635903483108</v>
      </c>
      <c r="J430" s="49"/>
    </row>
    <row r="431" spans="1:10" x14ac:dyDescent="0.35">
      <c r="A431" s="37">
        <v>35703</v>
      </c>
      <c r="B431" s="38">
        <v>6.12</v>
      </c>
      <c r="C431" s="38">
        <f t="shared" si="28"/>
        <v>7.3976397064457142</v>
      </c>
      <c r="D431" s="38">
        <f t="shared" si="29"/>
        <v>68.218493884764456</v>
      </c>
      <c r="E431" s="42">
        <f t="shared" si="30"/>
        <v>2.1575649283459314E-2</v>
      </c>
      <c r="F431" s="39">
        <f t="shared" si="31"/>
        <v>1325.4572097317239</v>
      </c>
      <c r="J431" s="49"/>
    </row>
    <row r="432" spans="1:10" x14ac:dyDescent="0.35">
      <c r="A432" s="37">
        <v>35734</v>
      </c>
      <c r="B432" s="38">
        <v>5.84</v>
      </c>
      <c r="C432" s="38">
        <f t="shared" si="28"/>
        <v>7.4940567421193318</v>
      </c>
      <c r="D432" s="38">
        <f t="shared" si="29"/>
        <v>69.525084531239401</v>
      </c>
      <c r="E432" s="42">
        <f t="shared" si="30"/>
        <v>2.6218197447641822E-2</v>
      </c>
      <c r="F432" s="39">
        <f t="shared" si="31"/>
        <v>1360.2083085648708</v>
      </c>
      <c r="J432" s="49"/>
    </row>
    <row r="433" spans="1:10" x14ac:dyDescent="0.35">
      <c r="A433" s="37">
        <v>35764</v>
      </c>
      <c r="B433" s="38">
        <v>5.86</v>
      </c>
      <c r="C433" s="38">
        <f t="shared" si="28"/>
        <v>7.4871089508288087</v>
      </c>
      <c r="D433" s="38">
        <f t="shared" si="29"/>
        <v>69.430766867763424</v>
      </c>
      <c r="E433" s="42">
        <f t="shared" si="30"/>
        <v>3.2450314266018621E-3</v>
      </c>
      <c r="F433" s="39">
        <f t="shared" si="31"/>
        <v>1364.6222272728889</v>
      </c>
      <c r="J433" s="49"/>
    </row>
    <row r="434" spans="1:10" x14ac:dyDescent="0.35">
      <c r="A434" s="37">
        <v>35795</v>
      </c>
      <c r="B434" s="38">
        <v>5.75</v>
      </c>
      <c r="C434" s="38">
        <f t="shared" si="28"/>
        <v>7.5254388384017732</v>
      </c>
      <c r="D434" s="38">
        <f t="shared" si="29"/>
        <v>69.951419712376861</v>
      </c>
      <c r="E434" s="42">
        <f t="shared" si="30"/>
        <v>1.3077188259755025E-2</v>
      </c>
      <c r="F434" s="39">
        <f t="shared" si="31"/>
        <v>1382.4676490423828</v>
      </c>
      <c r="J434" s="49"/>
    </row>
    <row r="435" spans="1:10" x14ac:dyDescent="0.35">
      <c r="A435" s="37">
        <v>35826</v>
      </c>
      <c r="B435" s="38">
        <v>5.53</v>
      </c>
      <c r="C435" s="38">
        <f t="shared" si="28"/>
        <v>7.6029641417791511</v>
      </c>
      <c r="D435" s="38">
        <f t="shared" si="29"/>
        <v>71.006833590225398</v>
      </c>
      <c r="E435" s="42">
        <f t="shared" si="30"/>
        <v>2.1568196849238198E-2</v>
      </c>
      <c r="F435" s="39">
        <f t="shared" si="31"/>
        <v>1412.2849834346325</v>
      </c>
      <c r="J435" s="49"/>
    </row>
    <row r="436" spans="1:10" x14ac:dyDescent="0.35">
      <c r="A436" s="37">
        <v>35854</v>
      </c>
      <c r="B436" s="38">
        <v>5.62</v>
      </c>
      <c r="C436" s="38">
        <f t="shared" si="28"/>
        <v>7.5711088475956627</v>
      </c>
      <c r="D436" s="38">
        <f t="shared" si="29"/>
        <v>70.572783037287877</v>
      </c>
      <c r="E436" s="42">
        <f t="shared" si="30"/>
        <v>-2.2899175234463737E-3</v>
      </c>
      <c r="F436" s="39">
        <f t="shared" si="31"/>
        <v>1409.0509673029653</v>
      </c>
      <c r="J436" s="49"/>
    </row>
    <row r="437" spans="1:10" x14ac:dyDescent="0.35">
      <c r="A437" s="37">
        <v>35885</v>
      </c>
      <c r="B437" s="38">
        <v>5.67</v>
      </c>
      <c r="C437" s="38">
        <f t="shared" si="28"/>
        <v>7.5534956429014377</v>
      </c>
      <c r="D437" s="38">
        <f t="shared" si="29"/>
        <v>70.333017469820845</v>
      </c>
      <c r="E437" s="42">
        <f t="shared" si="30"/>
        <v>7.9890371054021315E-4</v>
      </c>
      <c r="F437" s="39">
        <f t="shared" si="31"/>
        <v>1410.176663349084</v>
      </c>
      <c r="J437" s="49"/>
    </row>
    <row r="438" spans="1:10" x14ac:dyDescent="0.35">
      <c r="A438" s="37">
        <v>35915</v>
      </c>
      <c r="B438" s="38">
        <v>5.68</v>
      </c>
      <c r="C438" s="38">
        <f t="shared" si="28"/>
        <v>7.5499801880882433</v>
      </c>
      <c r="D438" s="38">
        <f t="shared" si="29"/>
        <v>70.285181557296426</v>
      </c>
      <c r="E438" s="42">
        <f t="shared" si="30"/>
        <v>3.851834475911E-3</v>
      </c>
      <c r="F438" s="39">
        <f t="shared" si="31"/>
        <v>1415.6084304380972</v>
      </c>
      <c r="J438" s="49"/>
    </row>
    <row r="439" spans="1:10" x14ac:dyDescent="0.35">
      <c r="A439" s="37">
        <v>35946</v>
      </c>
      <c r="B439" s="38">
        <v>5.56</v>
      </c>
      <c r="C439" s="38">
        <f t="shared" si="28"/>
        <v>7.592323999025278</v>
      </c>
      <c r="D439" s="38">
        <f t="shared" si="29"/>
        <v>70.861795665262349</v>
      </c>
      <c r="E439" s="42">
        <f t="shared" si="30"/>
        <v>1.3776212531035368E-2</v>
      </c>
      <c r="F439" s="39">
        <f t="shared" si="31"/>
        <v>1435.1101530365379</v>
      </c>
      <c r="J439" s="49"/>
    </row>
    <row r="440" spans="1:10" x14ac:dyDescent="0.35">
      <c r="A440" s="37">
        <v>35976</v>
      </c>
      <c r="B440" s="38">
        <v>5.44</v>
      </c>
      <c r="C440" s="38">
        <f t="shared" si="28"/>
        <v>7.6350154780360695</v>
      </c>
      <c r="D440" s="38">
        <f t="shared" si="29"/>
        <v>71.444085545596266</v>
      </c>
      <c r="E440" s="42">
        <f t="shared" si="30"/>
        <v>1.3732750121610616E-2</v>
      </c>
      <c r="F440" s="39">
        <f t="shared" si="31"/>
        <v>1454.8181621651752</v>
      </c>
      <c r="J440" s="49"/>
    </row>
    <row r="441" spans="1:10" x14ac:dyDescent="0.35">
      <c r="A441" s="37">
        <v>36007</v>
      </c>
      <c r="B441" s="38">
        <v>5.5</v>
      </c>
      <c r="C441" s="38">
        <f t="shared" si="28"/>
        <v>7.6136260668878082</v>
      </c>
      <c r="D441" s="38">
        <f t="shared" si="29"/>
        <v>71.152227224614734</v>
      </c>
      <c r="E441" s="42">
        <f t="shared" si="30"/>
        <v>-1.3128702945023382E-4</v>
      </c>
      <c r="F441" s="39">
        <f t="shared" si="31"/>
        <v>1454.6271634102743</v>
      </c>
      <c r="J441" s="49"/>
    </row>
    <row r="442" spans="1:10" x14ac:dyDescent="0.35">
      <c r="A442" s="37">
        <v>36038</v>
      </c>
      <c r="B442" s="38">
        <v>5.05</v>
      </c>
      <c r="C442" s="38">
        <f t="shared" si="28"/>
        <v>7.7762055116439566</v>
      </c>
      <c r="D442" s="38">
        <f t="shared" si="29"/>
        <v>73.376490513278895</v>
      </c>
      <c r="E442" s="42">
        <f t="shared" si="30"/>
        <v>4.0207560685887808E-2</v>
      </c>
      <c r="F442" s="39">
        <f t="shared" si="31"/>
        <v>1513.1141733584338</v>
      </c>
      <c r="J442" s="49"/>
    </row>
    <row r="443" spans="1:10" x14ac:dyDescent="0.35">
      <c r="A443" s="37">
        <v>36068</v>
      </c>
      <c r="B443" s="38">
        <v>4.4400000000000004</v>
      </c>
      <c r="C443" s="38">
        <f t="shared" si="28"/>
        <v>8.0047663700223488</v>
      </c>
      <c r="D443" s="38">
        <f t="shared" si="29"/>
        <v>76.525831571842389</v>
      </c>
      <c r="E443" s="42">
        <f t="shared" si="30"/>
        <v>5.4366797254927428E-2</v>
      </c>
      <c r="F443" s="39">
        <f t="shared" si="31"/>
        <v>1595.3773448449688</v>
      </c>
      <c r="J443" s="49"/>
    </row>
    <row r="444" spans="1:10" x14ac:dyDescent="0.35">
      <c r="A444" s="37">
        <v>36099</v>
      </c>
      <c r="B444" s="38">
        <v>4.6399999999999997</v>
      </c>
      <c r="C444" s="38">
        <f t="shared" si="28"/>
        <v>7.9287670051385826</v>
      </c>
      <c r="D444" s="38">
        <f t="shared" si="29"/>
        <v>75.475784642926328</v>
      </c>
      <c r="E444" s="42">
        <f t="shared" si="30"/>
        <v>-1.2079808400902677E-2</v>
      </c>
      <c r="F444" s="39">
        <f t="shared" si="31"/>
        <v>1576.1054921921007</v>
      </c>
      <c r="J444" s="49"/>
    </row>
    <row r="445" spans="1:10" x14ac:dyDescent="0.35">
      <c r="A445" s="37">
        <v>36129</v>
      </c>
      <c r="B445" s="38">
        <v>4.74</v>
      </c>
      <c r="C445" s="38">
        <f t="shared" si="28"/>
        <v>7.8911589329370155</v>
      </c>
      <c r="D445" s="38">
        <f t="shared" si="29"/>
        <v>74.957215835325883</v>
      </c>
      <c r="E445" s="42">
        <f t="shared" si="30"/>
        <v>-4.0668866612037901E-3</v>
      </c>
      <c r="F445" s="39">
        <f t="shared" si="31"/>
        <v>1569.6956497892545</v>
      </c>
      <c r="J445" s="49"/>
    </row>
    <row r="446" spans="1:10" x14ac:dyDescent="0.35">
      <c r="A446" s="37">
        <v>36160</v>
      </c>
      <c r="B446" s="38">
        <v>4.6500000000000004</v>
      </c>
      <c r="C446" s="38">
        <f t="shared" si="28"/>
        <v>7.9249945173167715</v>
      </c>
      <c r="D446" s="38">
        <f t="shared" si="29"/>
        <v>75.423735373919214</v>
      </c>
      <c r="E446" s="42">
        <f t="shared" si="30"/>
        <v>1.1029740046736611E-2</v>
      </c>
      <c r="F446" s="39">
        <f t="shared" si="31"/>
        <v>1587.0089847589231</v>
      </c>
      <c r="J446" s="49"/>
    </row>
    <row r="447" spans="1:10" x14ac:dyDescent="0.35">
      <c r="A447" s="37">
        <v>36191</v>
      </c>
      <c r="B447" s="38">
        <v>4.66</v>
      </c>
      <c r="C447" s="38">
        <f t="shared" si="28"/>
        <v>7.9212246308868632</v>
      </c>
      <c r="D447" s="38">
        <f t="shared" si="29"/>
        <v>75.371728963217379</v>
      </c>
      <c r="E447" s="42">
        <f t="shared" si="30"/>
        <v>3.0030416790004519E-3</v>
      </c>
      <c r="F447" s="39">
        <f t="shared" si="31"/>
        <v>1591.7748388851026</v>
      </c>
      <c r="J447" s="49"/>
    </row>
    <row r="448" spans="1:10" x14ac:dyDescent="0.35">
      <c r="A448" s="37">
        <v>36219</v>
      </c>
      <c r="B448" s="38">
        <v>5.29</v>
      </c>
      <c r="C448" s="38">
        <f t="shared" si="28"/>
        <v>7.6888739553018812</v>
      </c>
      <c r="D448" s="38">
        <f t="shared" si="29"/>
        <v>72.180025242517303</v>
      </c>
      <c r="E448" s="42">
        <f t="shared" si="30"/>
        <v>-4.3204713114550403E-2</v>
      </c>
      <c r="F448" s="39">
        <f t="shared" si="31"/>
        <v>1523.002663628112</v>
      </c>
      <c r="J448" s="49"/>
    </row>
    <row r="449" spans="1:10" x14ac:dyDescent="0.35">
      <c r="A449" s="37">
        <v>36250</v>
      </c>
      <c r="B449" s="38">
        <v>5.25</v>
      </c>
      <c r="C449" s="38">
        <f t="shared" si="28"/>
        <v>7.7033297276339976</v>
      </c>
      <c r="D449" s="38">
        <f t="shared" si="29"/>
        <v>72.377806020244378</v>
      </c>
      <c r="E449" s="42">
        <f t="shared" si="30"/>
        <v>7.3920503009318817E-3</v>
      </c>
      <c r="F449" s="39">
        <f t="shared" si="31"/>
        <v>1534.2607759261043</v>
      </c>
      <c r="J449" s="49"/>
    </row>
    <row r="450" spans="1:10" x14ac:dyDescent="0.35">
      <c r="A450" s="37">
        <v>36280</v>
      </c>
      <c r="B450" s="38">
        <v>5.36</v>
      </c>
      <c r="C450" s="38">
        <f t="shared" ref="C450:C513" si="32">(1-(1/(1+0.5*B450/100)^(2*10)))/(B450/100)</f>
        <v>7.6636713024173817</v>
      </c>
      <c r="D450" s="38">
        <f t="shared" ref="D450:D513" si="33">(2/(B450/100)^2)*(1-(1/(1+B450/200)^(20)))-20/((B450/100)*(1+B450/200)^(21))</f>
        <v>71.83546300264419</v>
      </c>
      <c r="E450" s="42">
        <f t="shared" si="30"/>
        <v>-4.1134502113844805E-3</v>
      </c>
      <c r="F450" s="39">
        <f t="shared" si="31"/>
        <v>1527.9496706130521</v>
      </c>
      <c r="J450" s="49"/>
    </row>
    <row r="451" spans="1:10" x14ac:dyDescent="0.35">
      <c r="A451" s="37">
        <v>36311</v>
      </c>
      <c r="B451" s="38">
        <v>5.64</v>
      </c>
      <c r="C451" s="38">
        <f t="shared" si="32"/>
        <v>7.5640563717759086</v>
      </c>
      <c r="D451" s="38">
        <f t="shared" si="33"/>
        <v>70.476759466091636</v>
      </c>
      <c r="E451" s="42">
        <f t="shared" ref="E451:E514" si="34">-C451*(B451/100-B450/100)+0.5*D451*(B451/100-B450/100)^2+((1+B450/100)^(1/12)-1)</f>
        <v>-1.6542536662902559E-2</v>
      </c>
      <c r="F451" s="39">
        <f t="shared" ref="F451:F514" si="35">F450*(1+E451)</f>
        <v>1502.6735071678659</v>
      </c>
      <c r="J451" s="49"/>
    </row>
    <row r="452" spans="1:10" x14ac:dyDescent="0.35">
      <c r="A452" s="37">
        <v>36341</v>
      </c>
      <c r="B452" s="38">
        <v>5.81</v>
      </c>
      <c r="C452" s="38">
        <f t="shared" si="32"/>
        <v>7.5044961328243724</v>
      </c>
      <c r="D452" s="38">
        <f t="shared" si="33"/>
        <v>69.666849239702969</v>
      </c>
      <c r="E452" s="42">
        <f t="shared" si="34"/>
        <v>-8.0742643954552617E-3</v>
      </c>
      <c r="F452" s="39">
        <f t="shared" si="35"/>
        <v>1490.5405239709467</v>
      </c>
      <c r="J452" s="49"/>
    </row>
    <row r="453" spans="1:10" x14ac:dyDescent="0.35">
      <c r="A453" s="37">
        <v>36372</v>
      </c>
      <c r="B453" s="38">
        <v>5.92</v>
      </c>
      <c r="C453" s="38">
        <f t="shared" si="32"/>
        <v>7.4663220602550959</v>
      </c>
      <c r="D453" s="38">
        <f t="shared" si="33"/>
        <v>69.148733072331396</v>
      </c>
      <c r="E453" s="42">
        <f t="shared" si="34"/>
        <v>-3.4537903110006315E-3</v>
      </c>
      <c r="F453" s="39">
        <f t="shared" si="35"/>
        <v>1485.392509551102</v>
      </c>
      <c r="J453" s="49"/>
    </row>
    <row r="454" spans="1:10" x14ac:dyDescent="0.35">
      <c r="A454" s="37">
        <v>36403</v>
      </c>
      <c r="B454" s="38">
        <v>5.98</v>
      </c>
      <c r="C454" s="38">
        <f t="shared" si="32"/>
        <v>7.4456195736932234</v>
      </c>
      <c r="D454" s="38">
        <f t="shared" si="33"/>
        <v>68.868072200249287</v>
      </c>
      <c r="E454" s="42">
        <f t="shared" si="34"/>
        <v>3.4935398519515652E-4</v>
      </c>
      <c r="F454" s="39">
        <f t="shared" si="35"/>
        <v>1485.9114373438927</v>
      </c>
      <c r="J454" s="49"/>
    </row>
    <row r="455" spans="1:10" x14ac:dyDescent="0.35">
      <c r="A455" s="37">
        <v>36433</v>
      </c>
      <c r="B455" s="38">
        <v>5.9</v>
      </c>
      <c r="C455" s="38">
        <f t="shared" si="32"/>
        <v>7.4732416252072422</v>
      </c>
      <c r="D455" s="38">
        <f t="shared" si="33"/>
        <v>69.242591418349463</v>
      </c>
      <c r="E455" s="42">
        <f t="shared" si="34"/>
        <v>1.085250032400845E-2</v>
      </c>
      <c r="F455" s="39">
        <f t="shared" si="35"/>
        <v>1502.0372916991153</v>
      </c>
      <c r="J455" s="49"/>
    </row>
    <row r="456" spans="1:10" x14ac:dyDescent="0.35">
      <c r="A456" s="37">
        <v>36464</v>
      </c>
      <c r="B456" s="38">
        <v>6.02</v>
      </c>
      <c r="C456" s="38">
        <f t="shared" si="32"/>
        <v>7.4318646041711238</v>
      </c>
      <c r="D456" s="38">
        <f t="shared" si="33"/>
        <v>68.681723977631748</v>
      </c>
      <c r="E456" s="42">
        <f t="shared" si="34"/>
        <v>-4.0802693186532818E-3</v>
      </c>
      <c r="F456" s="39">
        <f t="shared" si="35"/>
        <v>1495.9085750223223</v>
      </c>
      <c r="J456" s="49"/>
    </row>
    <row r="457" spans="1:10" x14ac:dyDescent="0.35">
      <c r="A457" s="37">
        <v>36494</v>
      </c>
      <c r="B457" s="38">
        <v>6.18</v>
      </c>
      <c r="C457" s="38">
        <f t="shared" si="32"/>
        <v>7.3772156126555037</v>
      </c>
      <c r="D457" s="38">
        <f t="shared" si="33"/>
        <v>67.942355446717755</v>
      </c>
      <c r="E457" s="42">
        <f t="shared" si="34"/>
        <v>-6.833229761850414E-3</v>
      </c>
      <c r="F457" s="39">
        <f t="shared" si="35"/>
        <v>1485.6866880264727</v>
      </c>
      <c r="J457" s="49"/>
    </row>
    <row r="458" spans="1:10" x14ac:dyDescent="0.35">
      <c r="A458" s="37">
        <v>36525</v>
      </c>
      <c r="B458" s="38">
        <v>6.45</v>
      </c>
      <c r="C458" s="38">
        <f t="shared" si="32"/>
        <v>7.2863240922200285</v>
      </c>
      <c r="D458" s="38">
        <f t="shared" si="33"/>
        <v>66.716218501423526</v>
      </c>
      <c r="E458" s="42">
        <f t="shared" si="34"/>
        <v>-1.4420256182161643E-2</v>
      </c>
      <c r="F458" s="39">
        <f t="shared" si="35"/>
        <v>1464.2627053787037</v>
      </c>
      <c r="J458" s="49"/>
    </row>
    <row r="459" spans="1:10" x14ac:dyDescent="0.35">
      <c r="A459" s="37">
        <v>36556</v>
      </c>
      <c r="B459" s="38">
        <v>6.68</v>
      </c>
      <c r="C459" s="38">
        <f t="shared" si="32"/>
        <v>7.2101908149692653</v>
      </c>
      <c r="D459" s="38">
        <f t="shared" si="33"/>
        <v>65.6926514473098</v>
      </c>
      <c r="E459" s="42">
        <f t="shared" si="34"/>
        <v>-1.1187325487216893E-2</v>
      </c>
      <c r="F459" s="39">
        <f t="shared" si="35"/>
        <v>1447.8815218948394</v>
      </c>
      <c r="J459" s="49"/>
    </row>
    <row r="460" spans="1:10" x14ac:dyDescent="0.35">
      <c r="A460" s="37">
        <v>36585</v>
      </c>
      <c r="B460" s="38">
        <v>6.42</v>
      </c>
      <c r="C460" s="38">
        <f t="shared" si="32"/>
        <v>7.2963416397014642</v>
      </c>
      <c r="D460" s="38">
        <f t="shared" si="33"/>
        <v>66.851135830320857</v>
      </c>
      <c r="E460" s="42">
        <f t="shared" si="34"/>
        <v>2.4599615972173982E-2</v>
      </c>
      <c r="F460" s="39">
        <f t="shared" si="35"/>
        <v>1483.4988513066592</v>
      </c>
      <c r="J460" s="49"/>
    </row>
    <row r="461" spans="1:10" x14ac:dyDescent="0.35">
      <c r="A461" s="37">
        <v>36616</v>
      </c>
      <c r="B461" s="38">
        <v>6.03</v>
      </c>
      <c r="C461" s="38">
        <f t="shared" si="32"/>
        <v>7.4284316804419692</v>
      </c>
      <c r="D461" s="38">
        <f t="shared" si="33"/>
        <v>68.635231482697208</v>
      </c>
      <c r="E461" s="42">
        <f t="shared" si="34"/>
        <v>3.4691599910914112E-2</v>
      </c>
      <c r="F461" s="39">
        <f t="shared" si="35"/>
        <v>1534.9637999244903</v>
      </c>
      <c r="J461" s="49"/>
    </row>
    <row r="462" spans="1:10" x14ac:dyDescent="0.35">
      <c r="A462" s="37">
        <v>36646</v>
      </c>
      <c r="B462" s="38">
        <v>6.23</v>
      </c>
      <c r="C462" s="38">
        <f t="shared" si="32"/>
        <v>7.3602586795091547</v>
      </c>
      <c r="D462" s="38">
        <f t="shared" si="33"/>
        <v>67.713264544901989</v>
      </c>
      <c r="E462" s="42">
        <f t="shared" si="34"/>
        <v>-9.693843631902713E-3</v>
      </c>
      <c r="F462" s="39">
        <f t="shared" si="35"/>
        <v>1520.084100867391</v>
      </c>
      <c r="J462" s="49"/>
    </row>
    <row r="463" spans="1:10" x14ac:dyDescent="0.35">
      <c r="A463" s="37">
        <v>36677</v>
      </c>
      <c r="B463" s="38">
        <v>6.29</v>
      </c>
      <c r="C463" s="38">
        <f t="shared" si="32"/>
        <v>7.3399857863292288</v>
      </c>
      <c r="D463" s="38">
        <f t="shared" si="33"/>
        <v>67.439578481259389</v>
      </c>
      <c r="E463" s="42">
        <f t="shared" si="34"/>
        <v>6.5721551885515248E-4</v>
      </c>
      <c r="F463" s="39">
        <f t="shared" si="35"/>
        <v>1521.083123728446</v>
      </c>
      <c r="J463" s="49"/>
    </row>
    <row r="464" spans="1:10" x14ac:dyDescent="0.35">
      <c r="A464" s="37">
        <v>36707</v>
      </c>
      <c r="B464" s="38">
        <v>6.03</v>
      </c>
      <c r="C464" s="38">
        <f t="shared" si="32"/>
        <v>7.4284316804419692</v>
      </c>
      <c r="D464" s="38">
        <f t="shared" si="33"/>
        <v>68.635231482697208</v>
      </c>
      <c r="E464" s="42">
        <f t="shared" si="34"/>
        <v>2.4642270407722017E-2</v>
      </c>
      <c r="F464" s="39">
        <f t="shared" si="35"/>
        <v>1558.5660653759849</v>
      </c>
      <c r="J464" s="49"/>
    </row>
    <row r="465" spans="1:10" x14ac:dyDescent="0.35">
      <c r="A465" s="37">
        <v>36738</v>
      </c>
      <c r="B465" s="38">
        <v>6.04</v>
      </c>
      <c r="C465" s="38">
        <f t="shared" si="32"/>
        <v>7.4250010803935949</v>
      </c>
      <c r="D465" s="38">
        <f t="shared" si="33"/>
        <v>68.588776742997652</v>
      </c>
      <c r="E465" s="42">
        <f t="shared" si="34"/>
        <v>4.1490900338701396E-3</v>
      </c>
      <c r="F465" s="39">
        <f t="shared" si="35"/>
        <v>1565.0326963049645</v>
      </c>
      <c r="J465" s="49"/>
    </row>
    <row r="466" spans="1:10" x14ac:dyDescent="0.35">
      <c r="A466" s="37">
        <v>36769</v>
      </c>
      <c r="B466" s="38">
        <v>5.73</v>
      </c>
      <c r="C466" s="38">
        <f t="shared" si="32"/>
        <v>7.5324387373967863</v>
      </c>
      <c r="D466" s="38">
        <f t="shared" si="33"/>
        <v>70.046586034426554</v>
      </c>
      <c r="E466" s="42">
        <f t="shared" si="34"/>
        <v>2.8586278641653109E-2</v>
      </c>
      <c r="F466" s="39">
        <f t="shared" si="35"/>
        <v>1609.7711570448357</v>
      </c>
      <c r="J466" s="49"/>
    </row>
    <row r="467" spans="1:10" x14ac:dyDescent="0.35">
      <c r="A467" s="37">
        <v>36799</v>
      </c>
      <c r="B467" s="38">
        <v>5.8</v>
      </c>
      <c r="C467" s="38">
        <f t="shared" si="32"/>
        <v>7.5079806584232722</v>
      </c>
      <c r="D467" s="38">
        <f t="shared" si="33"/>
        <v>69.714181140144262</v>
      </c>
      <c r="E467" s="42">
        <f t="shared" si="34"/>
        <v>-5.8450269919894764E-4</v>
      </c>
      <c r="F467" s="39">
        <f t="shared" si="35"/>
        <v>1608.8302414584505</v>
      </c>
      <c r="J467" s="49"/>
    </row>
    <row r="468" spans="1:10" x14ac:dyDescent="0.35">
      <c r="A468" s="37">
        <v>36830</v>
      </c>
      <c r="B468" s="38">
        <v>5.77</v>
      </c>
      <c r="C468" s="38">
        <f t="shared" si="32"/>
        <v>7.518448448289714</v>
      </c>
      <c r="D468" s="38">
        <f t="shared" si="33"/>
        <v>69.856408328089458</v>
      </c>
      <c r="E468" s="42">
        <f t="shared" si="34"/>
        <v>6.9680937972038271E-3</v>
      </c>
      <c r="F468" s="39">
        <f t="shared" si="35"/>
        <v>1620.0407214847112</v>
      </c>
      <c r="J468" s="49"/>
    </row>
    <row r="469" spans="1:10" x14ac:dyDescent="0.35">
      <c r="A469" s="37">
        <v>36860</v>
      </c>
      <c r="B469" s="38">
        <v>5.48</v>
      </c>
      <c r="C469" s="38">
        <f t="shared" si="32"/>
        <v>7.62074614464749</v>
      </c>
      <c r="D469" s="38">
        <f t="shared" si="33"/>
        <v>71.249354414504495</v>
      </c>
      <c r="E469" s="42">
        <f t="shared" si="34"/>
        <v>2.7085439222478191E-2</v>
      </c>
      <c r="F469" s="39">
        <f t="shared" si="35"/>
        <v>1663.9202359844251</v>
      </c>
      <c r="J469" s="49"/>
    </row>
    <row r="470" spans="1:10" x14ac:dyDescent="0.35">
      <c r="A470" s="37">
        <v>36891</v>
      </c>
      <c r="B470" s="38">
        <v>5.12</v>
      </c>
      <c r="C470" s="38">
        <f t="shared" si="32"/>
        <v>7.7505852944189515</v>
      </c>
      <c r="D470" s="38">
        <f t="shared" si="33"/>
        <v>73.02508701836814</v>
      </c>
      <c r="E470" s="42">
        <f t="shared" si="34"/>
        <v>3.2831138730626971E-2</v>
      </c>
      <c r="F470" s="39">
        <f t="shared" si="35"/>
        <v>1718.5486320887273</v>
      </c>
      <c r="J470" s="49"/>
    </row>
    <row r="471" spans="1:10" x14ac:dyDescent="0.35">
      <c r="A471" s="37">
        <v>36922</v>
      </c>
      <c r="B471" s="38">
        <v>5.19</v>
      </c>
      <c r="C471" s="38">
        <f t="shared" si="32"/>
        <v>7.7250877161158735</v>
      </c>
      <c r="D471" s="38">
        <f t="shared" si="33"/>
        <v>72.675694513998224</v>
      </c>
      <c r="E471" s="42">
        <f t="shared" si="34"/>
        <v>-1.2200560187723515E-3</v>
      </c>
      <c r="F471" s="39">
        <f t="shared" si="35"/>
        <v>1716.4519064865945</v>
      </c>
      <c r="J471" s="49"/>
    </row>
    <row r="472" spans="1:10" x14ac:dyDescent="0.35">
      <c r="A472" s="37">
        <v>36950</v>
      </c>
      <c r="B472" s="38">
        <v>4.92</v>
      </c>
      <c r="C472" s="38">
        <f t="shared" si="32"/>
        <v>7.8241136955959272</v>
      </c>
      <c r="D472" s="38">
        <f t="shared" si="33"/>
        <v>74.034476700040187</v>
      </c>
      <c r="E472" s="42">
        <f t="shared" si="34"/>
        <v>2.5620369004592657E-2</v>
      </c>
      <c r="F472" s="39">
        <f t="shared" si="35"/>
        <v>1760.4280377094176</v>
      </c>
      <c r="J472" s="49"/>
    </row>
    <row r="473" spans="1:10" x14ac:dyDescent="0.35">
      <c r="A473" s="37">
        <v>36981</v>
      </c>
      <c r="B473" s="38">
        <v>4.93</v>
      </c>
      <c r="C473" s="38">
        <f t="shared" si="32"/>
        <v>7.8204132435367386</v>
      </c>
      <c r="D473" s="38">
        <f t="shared" si="33"/>
        <v>73.983612632326412</v>
      </c>
      <c r="E473" s="42">
        <f t="shared" si="34"/>
        <v>3.2286793663347572E-3</v>
      </c>
      <c r="F473" s="39">
        <f t="shared" si="35"/>
        <v>1766.1118953906871</v>
      </c>
      <c r="J473" s="49"/>
    </row>
    <row r="474" spans="1:10" x14ac:dyDescent="0.35">
      <c r="A474" s="37">
        <v>37011</v>
      </c>
      <c r="B474" s="38">
        <v>5.35</v>
      </c>
      <c r="C474" s="38">
        <f t="shared" si="32"/>
        <v>7.6672643029613523</v>
      </c>
      <c r="D474" s="38">
        <f t="shared" si="33"/>
        <v>71.884565449911747</v>
      </c>
      <c r="E474" s="42">
        <f t="shared" si="34"/>
        <v>-2.7550163369018311E-2</v>
      </c>
      <c r="F474" s="39">
        <f t="shared" si="35"/>
        <v>1717.4552241447072</v>
      </c>
      <c r="J474" s="49"/>
    </row>
    <row r="475" spans="1:10" x14ac:dyDescent="0.35">
      <c r="A475" s="37">
        <v>37042</v>
      </c>
      <c r="B475" s="38">
        <v>5.43</v>
      </c>
      <c r="C475" s="38">
        <f t="shared" si="32"/>
        <v>7.6385889017051669</v>
      </c>
      <c r="D475" s="38">
        <f t="shared" si="33"/>
        <v>71.492867864454951</v>
      </c>
      <c r="E475" s="42">
        <f t="shared" si="34"/>
        <v>-1.7353853476138135E-3</v>
      </c>
      <c r="F475" s="39">
        <f t="shared" si="35"/>
        <v>1714.4747775135436</v>
      </c>
      <c r="J475" s="49"/>
    </row>
    <row r="476" spans="1:10" x14ac:dyDescent="0.35">
      <c r="A476" s="37">
        <v>37072</v>
      </c>
      <c r="B476" s="38">
        <v>5.42</v>
      </c>
      <c r="C476" s="38">
        <f t="shared" si="32"/>
        <v>7.6421647654872471</v>
      </c>
      <c r="D476" s="38">
        <f t="shared" si="33"/>
        <v>71.541690070888507</v>
      </c>
      <c r="E476" s="42">
        <f t="shared" si="34"/>
        <v>5.1807166954828815E-3</v>
      </c>
      <c r="F476" s="39">
        <f t="shared" si="35"/>
        <v>1723.3569856173924</v>
      </c>
      <c r="J476" s="49"/>
    </row>
    <row r="477" spans="1:10" x14ac:dyDescent="0.35">
      <c r="A477" s="37">
        <v>37103</v>
      </c>
      <c r="B477" s="38">
        <v>5.07</v>
      </c>
      <c r="C477" s="38">
        <f t="shared" si="32"/>
        <v>7.768872894316134</v>
      </c>
      <c r="D477" s="38">
        <f t="shared" si="33"/>
        <v>73.275883555240569</v>
      </c>
      <c r="E477" s="42">
        <f t="shared" si="34"/>
        <v>3.2048073037803451E-2</v>
      </c>
      <c r="F477" s="39">
        <f t="shared" si="35"/>
        <v>1778.5872561626675</v>
      </c>
      <c r="J477" s="49"/>
    </row>
    <row r="478" spans="1:10" x14ac:dyDescent="0.35">
      <c r="A478" s="37">
        <v>37134</v>
      </c>
      <c r="B478" s="38">
        <v>4.8499999999999996</v>
      </c>
      <c r="C478" s="38">
        <f t="shared" si="32"/>
        <v>7.8500882162021899</v>
      </c>
      <c r="D478" s="38">
        <f t="shared" si="33"/>
        <v>74.39169783485147</v>
      </c>
      <c r="E478" s="42">
        <f t="shared" si="34"/>
        <v>2.1580110626607314E-2</v>
      </c>
      <c r="F478" s="39">
        <f t="shared" si="35"/>
        <v>1816.9693659097318</v>
      </c>
      <c r="J478" s="49"/>
    </row>
    <row r="479" spans="1:10" x14ac:dyDescent="0.35">
      <c r="A479" s="37">
        <v>37164</v>
      </c>
      <c r="B479" s="38">
        <v>4.5999999999999996</v>
      </c>
      <c r="C479" s="38">
        <f t="shared" si="32"/>
        <v>7.9438830132516962</v>
      </c>
      <c r="D479" s="38">
        <f t="shared" si="33"/>
        <v>75.684411094915447</v>
      </c>
      <c r="E479" s="42">
        <f t="shared" si="34"/>
        <v>2.405073413074316E-2</v>
      </c>
      <c r="F479" s="39">
        <f t="shared" si="35"/>
        <v>1860.6688130529319</v>
      </c>
      <c r="J479" s="49"/>
    </row>
    <row r="480" spans="1:10" x14ac:dyDescent="0.35">
      <c r="A480" s="37">
        <v>37195</v>
      </c>
      <c r="B480" s="38">
        <v>4.3</v>
      </c>
      <c r="C480" s="38">
        <f t="shared" si="32"/>
        <v>8.0585948442023945</v>
      </c>
      <c r="D480" s="38">
        <f t="shared" si="33"/>
        <v>77.271245722081062</v>
      </c>
      <c r="E480" s="42">
        <f t="shared" si="34"/>
        <v>2.827831731950272E-2</v>
      </c>
      <c r="F480" s="39">
        <f t="shared" si="35"/>
        <v>1913.2853961749452</v>
      </c>
      <c r="J480" s="49"/>
    </row>
    <row r="481" spans="1:10" x14ac:dyDescent="0.35">
      <c r="A481" s="37">
        <v>37225</v>
      </c>
      <c r="B481" s="38">
        <v>4.78</v>
      </c>
      <c r="C481" s="38">
        <f t="shared" si="32"/>
        <v>7.8761881246052834</v>
      </c>
      <c r="D481" s="38">
        <f t="shared" si="33"/>
        <v>74.750980615371105</v>
      </c>
      <c r="E481" s="42">
        <f t="shared" si="34"/>
        <v>-3.3429978617397084E-2</v>
      </c>
      <c r="F481" s="39">
        <f t="shared" si="35"/>
        <v>1849.3243062918386</v>
      </c>
      <c r="J481" s="49"/>
    </row>
    <row r="482" spans="1:10" x14ac:dyDescent="0.35">
      <c r="A482" s="37">
        <v>37256</v>
      </c>
      <c r="B482" s="38">
        <v>5.07</v>
      </c>
      <c r="C482" s="38">
        <f t="shared" si="32"/>
        <v>7.768872894316134</v>
      </c>
      <c r="D482" s="38">
        <f t="shared" si="33"/>
        <v>73.275883555240569</v>
      </c>
      <c r="E482" s="42">
        <f t="shared" si="34"/>
        <v>-1.8322965632384395E-2</v>
      </c>
      <c r="F482" s="39">
        <f t="shared" si="35"/>
        <v>1815.43920058452</v>
      </c>
      <c r="J482" s="49"/>
    </row>
    <row r="483" spans="1:10" x14ac:dyDescent="0.35">
      <c r="A483" s="37">
        <v>37287</v>
      </c>
      <c r="B483" s="38">
        <v>5.07</v>
      </c>
      <c r="C483" s="38">
        <f t="shared" si="32"/>
        <v>7.768872894316134</v>
      </c>
      <c r="D483" s="38">
        <f t="shared" si="33"/>
        <v>73.275883555240569</v>
      </c>
      <c r="E483" s="42">
        <f t="shared" si="34"/>
        <v>4.1298886422020953E-3</v>
      </c>
      <c r="F483" s="39">
        <f t="shared" si="35"/>
        <v>1822.9367623196224</v>
      </c>
      <c r="J483" s="49"/>
    </row>
    <row r="484" spans="1:10" x14ac:dyDescent="0.35">
      <c r="A484" s="37">
        <v>37315</v>
      </c>
      <c r="B484" s="38">
        <v>4.88</v>
      </c>
      <c r="C484" s="38">
        <f t="shared" si="32"/>
        <v>7.8389409672369252</v>
      </c>
      <c r="D484" s="38">
        <f t="shared" si="33"/>
        <v>74.2383513919834</v>
      </c>
      <c r="E484" s="42">
        <f t="shared" si="34"/>
        <v>1.915787670421483E-2</v>
      </c>
      <c r="F484" s="39">
        <f t="shared" si="35"/>
        <v>1857.8603600517224</v>
      </c>
      <c r="J484" s="49"/>
    </row>
    <row r="485" spans="1:10" x14ac:dyDescent="0.35">
      <c r="A485" s="37">
        <v>37346</v>
      </c>
      <c r="B485" s="38">
        <v>5.42</v>
      </c>
      <c r="C485" s="38">
        <f t="shared" si="32"/>
        <v>7.6421647654872471</v>
      </c>
      <c r="D485" s="38">
        <f t="shared" si="33"/>
        <v>71.541690070888507</v>
      </c>
      <c r="E485" s="42">
        <f t="shared" si="34"/>
        <v>-3.6246164342245951E-2</v>
      </c>
      <c r="F485" s="39">
        <f t="shared" si="35"/>
        <v>1790.5200481163436</v>
      </c>
      <c r="J485" s="49"/>
    </row>
    <row r="486" spans="1:10" x14ac:dyDescent="0.35">
      <c r="A486" s="37">
        <v>37376</v>
      </c>
      <c r="B486" s="38">
        <v>5.1100000000000003</v>
      </c>
      <c r="C486" s="38">
        <f t="shared" si="32"/>
        <v>7.7542378005256509</v>
      </c>
      <c r="D486" s="38">
        <f t="shared" si="33"/>
        <v>73.075164093523568</v>
      </c>
      <c r="E486" s="42">
        <f t="shared" si="34"/>
        <v>2.8797466466019994E-2</v>
      </c>
      <c r="F486" s="39">
        <f t="shared" si="35"/>
        <v>1842.0824891587104</v>
      </c>
      <c r="J486" s="49"/>
    </row>
    <row r="487" spans="1:10" x14ac:dyDescent="0.35">
      <c r="A487" s="37">
        <v>37407</v>
      </c>
      <c r="B487" s="38">
        <v>5.08</v>
      </c>
      <c r="C487" s="38">
        <f t="shared" si="32"/>
        <v>7.7652103563504724</v>
      </c>
      <c r="D487" s="38">
        <f t="shared" si="33"/>
        <v>73.225641939915732</v>
      </c>
      <c r="E487" s="42">
        <f t="shared" si="34"/>
        <v>6.4945972479640421E-3</v>
      </c>
      <c r="F487" s="39">
        <f t="shared" si="35"/>
        <v>1854.0460730233231</v>
      </c>
      <c r="J487" s="49"/>
    </row>
    <row r="488" spans="1:10" x14ac:dyDescent="0.35">
      <c r="A488" s="37">
        <v>37437</v>
      </c>
      <c r="B488" s="38">
        <v>4.8600000000000003</v>
      </c>
      <c r="C488" s="38">
        <f t="shared" si="32"/>
        <v>7.8463699104232125</v>
      </c>
      <c r="D488" s="38">
        <f t="shared" si="33"/>
        <v>74.340540331354589</v>
      </c>
      <c r="E488" s="42">
        <f t="shared" si="34"/>
        <v>2.1579770180867257E-2</v>
      </c>
      <c r="F488" s="39">
        <f t="shared" si="35"/>
        <v>1894.055961183906</v>
      </c>
      <c r="J488" s="49"/>
    </row>
    <row r="489" spans="1:10" x14ac:dyDescent="0.35">
      <c r="A489" s="37">
        <v>37468</v>
      </c>
      <c r="B489" s="38">
        <v>4.51</v>
      </c>
      <c r="C489" s="38">
        <f t="shared" si="32"/>
        <v>7.9780470516660671</v>
      </c>
      <c r="D489" s="38">
        <f t="shared" si="33"/>
        <v>76.156343326394733</v>
      </c>
      <c r="E489" s="42">
        <f t="shared" si="34"/>
        <v>3.2352114039815721E-2</v>
      </c>
      <c r="F489" s="39">
        <f t="shared" si="35"/>
        <v>1955.3326756379206</v>
      </c>
      <c r="J489" s="49"/>
    </row>
    <row r="490" spans="1:10" x14ac:dyDescent="0.35">
      <c r="A490" s="37">
        <v>37499</v>
      </c>
      <c r="B490" s="38">
        <v>4.1399999999999997</v>
      </c>
      <c r="C490" s="38">
        <f t="shared" si="32"/>
        <v>8.1207560929056992</v>
      </c>
      <c r="D490" s="38">
        <f t="shared" si="33"/>
        <v>78.133778916136691</v>
      </c>
      <c r="E490" s="42">
        <f t="shared" si="34"/>
        <v>3.4264436096205823E-2</v>
      </c>
      <c r="F490" s="39">
        <f t="shared" si="35"/>
        <v>2022.3310471491393</v>
      </c>
      <c r="J490" s="49"/>
    </row>
    <row r="491" spans="1:10" x14ac:dyDescent="0.35">
      <c r="A491" s="37">
        <v>37529</v>
      </c>
      <c r="B491" s="38">
        <v>3.63</v>
      </c>
      <c r="C491" s="38">
        <f t="shared" si="32"/>
        <v>8.3235761368294821</v>
      </c>
      <c r="D491" s="38">
        <f t="shared" si="33"/>
        <v>80.960710832929919</v>
      </c>
      <c r="E491" s="42">
        <f t="shared" si="34"/>
        <v>4.688934947781178E-2</v>
      </c>
      <c r="F491" s="39">
        <f t="shared" si="35"/>
        <v>2117.1568343787444</v>
      </c>
      <c r="J491" s="49"/>
    </row>
    <row r="492" spans="1:10" x14ac:dyDescent="0.35">
      <c r="A492" s="37">
        <v>37560</v>
      </c>
      <c r="B492" s="38">
        <v>3.93</v>
      </c>
      <c r="C492" s="38">
        <f t="shared" si="32"/>
        <v>8.2033983278842157</v>
      </c>
      <c r="D492" s="38">
        <f t="shared" si="33"/>
        <v>79.283336777644365</v>
      </c>
      <c r="E492" s="42">
        <f t="shared" si="34"/>
        <v>-2.127761124651455E-2</v>
      </c>
      <c r="F492" s="39">
        <f t="shared" si="35"/>
        <v>2072.1087943089324</v>
      </c>
      <c r="J492" s="49"/>
    </row>
    <row r="493" spans="1:10" x14ac:dyDescent="0.35">
      <c r="A493" s="37">
        <v>37590</v>
      </c>
      <c r="B493" s="38">
        <v>4.22</v>
      </c>
      <c r="C493" s="38">
        <f t="shared" si="32"/>
        <v>8.0895892155875142</v>
      </c>
      <c r="D493" s="38">
        <f t="shared" si="33"/>
        <v>77.701085160661762</v>
      </c>
      <c r="E493" s="42">
        <f t="shared" si="34"/>
        <v>-1.9915626614160742E-2</v>
      </c>
      <c r="F493" s="39">
        <f t="shared" si="35"/>
        <v>2030.8414492575571</v>
      </c>
      <c r="J493" s="49"/>
    </row>
    <row r="494" spans="1:10" x14ac:dyDescent="0.35">
      <c r="A494" s="37">
        <v>37621</v>
      </c>
      <c r="B494" s="38">
        <v>3.83</v>
      </c>
      <c r="C494" s="38">
        <f t="shared" si="32"/>
        <v>8.2431784259571508</v>
      </c>
      <c r="D494" s="38">
        <f t="shared" si="33"/>
        <v>79.837822664938756</v>
      </c>
      <c r="E494" s="42">
        <f t="shared" si="34"/>
        <v>3.6205990195016018E-2</v>
      </c>
      <c r="F494" s="39">
        <f t="shared" si="35"/>
        <v>2104.3700748570081</v>
      </c>
      <c r="J494" s="49"/>
    </row>
    <row r="495" spans="1:10" x14ac:dyDescent="0.35">
      <c r="A495" s="37">
        <v>37652</v>
      </c>
      <c r="B495" s="38">
        <v>4</v>
      </c>
      <c r="C495" s="38">
        <f t="shared" si="32"/>
        <v>8.1757166722985559</v>
      </c>
      <c r="D495" s="38">
        <f t="shared" si="33"/>
        <v>78.897925228624956</v>
      </c>
      <c r="E495" s="42">
        <f t="shared" si="34"/>
        <v>-1.0647737445056489E-2</v>
      </c>
      <c r="F495" s="39">
        <f t="shared" si="35"/>
        <v>2081.9632948126969</v>
      </c>
      <c r="J495" s="49"/>
    </row>
    <row r="496" spans="1:10" x14ac:dyDescent="0.35">
      <c r="A496" s="37">
        <v>37680</v>
      </c>
      <c r="B496" s="38">
        <v>3.71</v>
      </c>
      <c r="C496" s="38">
        <f t="shared" si="32"/>
        <v>8.2912822320530601</v>
      </c>
      <c r="D496" s="38">
        <f t="shared" si="33"/>
        <v>80.509313715712665</v>
      </c>
      <c r="E496" s="42">
        <f t="shared" si="34"/>
        <v>2.7656999919327359E-2</v>
      </c>
      <c r="F496" s="39">
        <f t="shared" si="35"/>
        <v>2139.5441534893744</v>
      </c>
      <c r="J496" s="49"/>
    </row>
    <row r="497" spans="1:10" x14ac:dyDescent="0.35">
      <c r="A497" s="37">
        <v>37711</v>
      </c>
      <c r="B497" s="38">
        <v>3.83</v>
      </c>
      <c r="C497" s="38">
        <f t="shared" si="32"/>
        <v>8.2431784259571508</v>
      </c>
      <c r="D497" s="38">
        <f t="shared" si="33"/>
        <v>79.837822664938756</v>
      </c>
      <c r="E497" s="42">
        <f t="shared" si="34"/>
        <v>-6.7940221020044503E-3</v>
      </c>
      <c r="F497" s="39">
        <f t="shared" si="35"/>
        <v>2125.0080432223531</v>
      </c>
      <c r="J497" s="49"/>
    </row>
    <row r="498" spans="1:10" x14ac:dyDescent="0.35">
      <c r="A498" s="37">
        <v>37741</v>
      </c>
      <c r="B498" s="38">
        <v>3.89</v>
      </c>
      <c r="C498" s="38">
        <f t="shared" si="32"/>
        <v>8.2192771072173176</v>
      </c>
      <c r="D498" s="38">
        <f t="shared" si="33"/>
        <v>79.504578955270176</v>
      </c>
      <c r="E498" s="42">
        <f t="shared" si="34"/>
        <v>-1.7802820442227767E-3</v>
      </c>
      <c r="F498" s="39">
        <f t="shared" si="35"/>
        <v>2121.2249295591755</v>
      </c>
      <c r="J498" s="49"/>
    </row>
    <row r="499" spans="1:10" x14ac:dyDescent="0.35">
      <c r="A499" s="37">
        <v>37772</v>
      </c>
      <c r="B499" s="38">
        <v>3.37</v>
      </c>
      <c r="C499" s="38">
        <f t="shared" si="32"/>
        <v>8.4297887566824397</v>
      </c>
      <c r="D499" s="38">
        <f t="shared" si="33"/>
        <v>82.448692541624553</v>
      </c>
      <c r="E499" s="42">
        <f t="shared" si="34"/>
        <v>4.8134875166191873E-2</v>
      </c>
      <c r="F499" s="39">
        <f t="shared" si="35"/>
        <v>2223.3298267429204</v>
      </c>
      <c r="J499" s="49"/>
    </row>
    <row r="500" spans="1:10" x14ac:dyDescent="0.35">
      <c r="A500" s="37">
        <v>37802</v>
      </c>
      <c r="B500" s="38">
        <v>3.54</v>
      </c>
      <c r="C500" s="38">
        <f t="shared" si="32"/>
        <v>8.3601233840759974</v>
      </c>
      <c r="D500" s="38">
        <f t="shared" si="33"/>
        <v>81.472137845837494</v>
      </c>
      <c r="E500" s="42">
        <f t="shared" si="34"/>
        <v>-1.1328614656937189E-2</v>
      </c>
      <c r="F500" s="39">
        <f t="shared" si="35"/>
        <v>2198.1425798804748</v>
      </c>
      <c r="J500" s="49"/>
    </row>
    <row r="501" spans="1:10" x14ac:dyDescent="0.35">
      <c r="A501" s="37">
        <v>37833</v>
      </c>
      <c r="B501" s="38">
        <v>4.49</v>
      </c>
      <c r="C501" s="38">
        <f t="shared" si="32"/>
        <v>7.9856679520693339</v>
      </c>
      <c r="D501" s="38">
        <f t="shared" si="33"/>
        <v>76.261693709949668</v>
      </c>
      <c r="E501" s="42">
        <f t="shared" si="34"/>
        <v>-6.9519345037004868E-2</v>
      </c>
      <c r="F501" s="39">
        <f t="shared" si="35"/>
        <v>2045.3291474292321</v>
      </c>
      <c r="J501" s="49"/>
    </row>
    <row r="502" spans="1:10" x14ac:dyDescent="0.35">
      <c r="A502" s="37">
        <v>37864</v>
      </c>
      <c r="B502" s="38">
        <v>4.45</v>
      </c>
      <c r="C502" s="38">
        <f t="shared" si="32"/>
        <v>8.0009414014959876</v>
      </c>
      <c r="D502" s="38">
        <f t="shared" si="33"/>
        <v>76.472916763582816</v>
      </c>
      <c r="E502" s="42">
        <f t="shared" si="34"/>
        <v>6.873299656952569E-3</v>
      </c>
      <c r="F502" s="39">
        <f t="shared" si="35"/>
        <v>2059.3873075566125</v>
      </c>
      <c r="J502" s="49"/>
    </row>
    <row r="503" spans="1:10" x14ac:dyDescent="0.35">
      <c r="A503" s="37">
        <v>37894</v>
      </c>
      <c r="B503" s="38">
        <v>3.96</v>
      </c>
      <c r="C503" s="38">
        <f t="shared" si="32"/>
        <v>8.1915182412962384</v>
      </c>
      <c r="D503" s="38">
        <f t="shared" si="33"/>
        <v>79.117886356564895</v>
      </c>
      <c r="E503" s="42">
        <f t="shared" si="34"/>
        <v>4.4723031297939392E-2</v>
      </c>
      <c r="F503" s="39">
        <f t="shared" si="35"/>
        <v>2151.4893505670461</v>
      </c>
      <c r="J503" s="49"/>
    </row>
    <row r="504" spans="1:10" x14ac:dyDescent="0.35">
      <c r="A504" s="37">
        <v>37925</v>
      </c>
      <c r="B504" s="38">
        <v>4.33</v>
      </c>
      <c r="C504" s="38">
        <f t="shared" si="32"/>
        <v>8.0470161966839093</v>
      </c>
      <c r="D504" s="38">
        <f t="shared" si="33"/>
        <v>77.110787501685422</v>
      </c>
      <c r="E504" s="42">
        <f t="shared" si="34"/>
        <v>-2.6004558684646979E-2</v>
      </c>
      <c r="F504" s="39">
        <f t="shared" si="35"/>
        <v>2095.5408194908323</v>
      </c>
      <c r="J504" s="49"/>
    </row>
    <row r="505" spans="1:10" x14ac:dyDescent="0.35">
      <c r="A505" s="37">
        <v>37955</v>
      </c>
      <c r="B505" s="38">
        <v>4.34</v>
      </c>
      <c r="C505" s="38">
        <f t="shared" si="32"/>
        <v>8.0431619924358984</v>
      </c>
      <c r="D505" s="38">
        <f t="shared" si="33"/>
        <v>77.057389775013007</v>
      </c>
      <c r="E505" s="42">
        <f t="shared" si="34"/>
        <v>2.7347125629710416E-3</v>
      </c>
      <c r="F505" s="39">
        <f t="shared" si="35"/>
        <v>2101.2715212961125</v>
      </c>
      <c r="J505" s="49"/>
    </row>
    <row r="506" spans="1:10" x14ac:dyDescent="0.35">
      <c r="A506" s="37">
        <v>37986</v>
      </c>
      <c r="B506" s="38">
        <v>4.2699999999999996</v>
      </c>
      <c r="C506" s="38">
        <f t="shared" si="32"/>
        <v>8.0701975903215999</v>
      </c>
      <c r="D506" s="38">
        <f t="shared" si="33"/>
        <v>77.43210236359073</v>
      </c>
      <c r="E506" s="42">
        <f t="shared" si="34"/>
        <v>9.2147680419179655E-3</v>
      </c>
      <c r="F506" s="39">
        <f t="shared" si="35"/>
        <v>2120.634250957944</v>
      </c>
      <c r="J506" s="49"/>
    </row>
    <row r="507" spans="1:10" x14ac:dyDescent="0.35">
      <c r="A507" s="37">
        <v>38017</v>
      </c>
      <c r="B507" s="38">
        <v>4.16</v>
      </c>
      <c r="C507" s="38">
        <f t="shared" si="32"/>
        <v>8.1129481386199309</v>
      </c>
      <c r="D507" s="38">
        <f t="shared" si="33"/>
        <v>78.025336725396244</v>
      </c>
      <c r="E507" s="42">
        <f t="shared" si="34"/>
        <v>1.2461984631951013E-2</v>
      </c>
      <c r="F507" s="39">
        <f t="shared" si="35"/>
        <v>2147.0615624033708</v>
      </c>
      <c r="J507" s="49"/>
    </row>
    <row r="508" spans="1:10" x14ac:dyDescent="0.35">
      <c r="A508" s="37">
        <v>38046</v>
      </c>
      <c r="B508" s="38">
        <v>3.99</v>
      </c>
      <c r="C508" s="38">
        <f t="shared" si="32"/>
        <v>8.1796629414176909</v>
      </c>
      <c r="D508" s="38">
        <f t="shared" si="33"/>
        <v>78.952847127114012</v>
      </c>
      <c r="E508" s="42">
        <f t="shared" si="34"/>
        <v>1.7421787877186484E-2</v>
      </c>
      <c r="F508" s="39">
        <f t="shared" si="35"/>
        <v>2184.4672135028231</v>
      </c>
      <c r="J508" s="49"/>
    </row>
    <row r="509" spans="1:10" x14ac:dyDescent="0.35">
      <c r="A509" s="37">
        <v>38077</v>
      </c>
      <c r="B509" s="38">
        <v>3.86</v>
      </c>
      <c r="C509" s="38">
        <f t="shared" si="32"/>
        <v>8.2312152699554062</v>
      </c>
      <c r="D509" s="38">
        <f t="shared" si="33"/>
        <v>79.670993294104221</v>
      </c>
      <c r="E509" s="42">
        <f t="shared" si="34"/>
        <v>1.4033602215765524E-2</v>
      </c>
      <c r="F509" s="39">
        <f t="shared" si="35"/>
        <v>2215.1231574305034</v>
      </c>
      <c r="J509" s="49"/>
    </row>
    <row r="510" spans="1:10" x14ac:dyDescent="0.35">
      <c r="A510" s="37">
        <v>38107</v>
      </c>
      <c r="B510" s="38">
        <v>4.53</v>
      </c>
      <c r="C510" s="38">
        <f t="shared" si="32"/>
        <v>7.9704366776151652</v>
      </c>
      <c r="D510" s="38">
        <f t="shared" si="33"/>
        <v>76.051166609315374</v>
      </c>
      <c r="E510" s="42">
        <f t="shared" si="34"/>
        <v>-4.8533833756577813E-2</v>
      </c>
      <c r="F510" s="39">
        <f t="shared" si="35"/>
        <v>2107.6147383574257</v>
      </c>
      <c r="J510" s="49"/>
    </row>
    <row r="511" spans="1:10" x14ac:dyDescent="0.35">
      <c r="A511" s="37">
        <v>38138</v>
      </c>
      <c r="B511" s="38">
        <v>4.66</v>
      </c>
      <c r="C511" s="38">
        <f t="shared" si="32"/>
        <v>7.9212246308868632</v>
      </c>
      <c r="D511" s="38">
        <f t="shared" si="33"/>
        <v>75.371728963217379</v>
      </c>
      <c r="E511" s="42">
        <f t="shared" si="34"/>
        <v>-6.535085308475682E-3</v>
      </c>
      <c r="F511" s="39">
        <f t="shared" si="35"/>
        <v>2093.8412962448592</v>
      </c>
      <c r="J511" s="49"/>
    </row>
    <row r="512" spans="1:10" x14ac:dyDescent="0.35">
      <c r="A512" s="37">
        <v>38168</v>
      </c>
      <c r="B512" s="38">
        <v>4.62</v>
      </c>
      <c r="C512" s="38">
        <f t="shared" si="32"/>
        <v>7.9363197935351248</v>
      </c>
      <c r="D512" s="38">
        <f t="shared" si="33"/>
        <v>75.580011914346301</v>
      </c>
      <c r="E512" s="42">
        <f t="shared" si="34"/>
        <v>6.9833545212809253E-3</v>
      </c>
      <c r="F512" s="39">
        <f t="shared" si="35"/>
        <v>2108.4633323278354</v>
      </c>
      <c r="J512" s="49"/>
    </row>
    <row r="513" spans="1:10" x14ac:dyDescent="0.35">
      <c r="A513" s="37">
        <v>38199</v>
      </c>
      <c r="B513" s="38">
        <v>4.5</v>
      </c>
      <c r="C513" s="38">
        <f t="shared" si="32"/>
        <v>7.9818561849879437</v>
      </c>
      <c r="D513" s="38">
        <f t="shared" si="33"/>
        <v>76.208996789774403</v>
      </c>
      <c r="E513" s="42">
        <f t="shared" si="34"/>
        <v>1.3403902223242855E-2</v>
      </c>
      <c r="F513" s="39">
        <f t="shared" si="35"/>
        <v>2136.7249686756504</v>
      </c>
      <c r="J513" s="49"/>
    </row>
    <row r="514" spans="1:10" x14ac:dyDescent="0.35">
      <c r="A514" s="37">
        <v>38230</v>
      </c>
      <c r="B514" s="38">
        <v>4.13</v>
      </c>
      <c r="C514" s="38">
        <f t="shared" ref="C514:C577" si="36">(1-(1/(1+0.5*B514/100)^(2*10)))/(B514/100)</f>
        <v>8.1246641388759979</v>
      </c>
      <c r="D514" s="38">
        <f t="shared" ref="D514:D577" si="37">(2/(B514/100)^2)*(1-(1/(1+B514/200)^(20)))-20/((B514/100)*(1+B514/200)^(21))</f>
        <v>78.188067386653188</v>
      </c>
      <c r="E514" s="42">
        <f t="shared" si="34"/>
        <v>3.4271264035539699E-2</v>
      </c>
      <c r="F514" s="39">
        <f t="shared" si="35"/>
        <v>2209.9532342484636</v>
      </c>
      <c r="J514" s="49"/>
    </row>
    <row r="515" spans="1:10" x14ac:dyDescent="0.35">
      <c r="A515" s="37">
        <v>38260</v>
      </c>
      <c r="B515" s="38">
        <v>4.1399999999999997</v>
      </c>
      <c r="C515" s="38">
        <f t="shared" si="36"/>
        <v>8.1207560929056992</v>
      </c>
      <c r="D515" s="38">
        <f t="shared" si="37"/>
        <v>78.133778916136691</v>
      </c>
      <c r="E515" s="42">
        <f t="shared" ref="E515:E578" si="38">-C515*(B515/100-B514/100)+0.5*D515*(B515/100-B514/100)^2+((1+B514/100)^(1/12)-1)</f>
        <v>2.5665026966104677E-3</v>
      </c>
      <c r="F515" s="39">
        <f t="shared" ref="F515:F578" si="39">F514*(1+E515)</f>
        <v>2215.6250851835453</v>
      </c>
      <c r="J515" s="49"/>
    </row>
    <row r="516" spans="1:10" x14ac:dyDescent="0.35">
      <c r="A516" s="37">
        <v>38291</v>
      </c>
      <c r="B516" s="38">
        <v>4.05</v>
      </c>
      <c r="C516" s="38">
        <f t="shared" si="36"/>
        <v>8.1560264555890338</v>
      </c>
      <c r="D516" s="38">
        <f t="shared" si="37"/>
        <v>78.62399766836478</v>
      </c>
      <c r="E516" s="42">
        <f t="shared" si="38"/>
        <v>1.0758483664684969E-2</v>
      </c>
      <c r="F516" s="39">
        <f t="shared" si="39"/>
        <v>2239.461851469559</v>
      </c>
      <c r="J516" s="49"/>
    </row>
    <row r="517" spans="1:10" x14ac:dyDescent="0.35">
      <c r="A517" s="37">
        <v>38321</v>
      </c>
      <c r="B517" s="38">
        <v>4.3600000000000003</v>
      </c>
      <c r="C517" s="38">
        <f t="shared" si="36"/>
        <v>8.0354615880861289</v>
      </c>
      <c r="D517" s="38">
        <f t="shared" si="37"/>
        <v>76.950726596524134</v>
      </c>
      <c r="E517" s="42">
        <f t="shared" si="38"/>
        <v>-2.1226256491970824E-2</v>
      </c>
      <c r="F517" s="39">
        <f t="shared" si="39"/>
        <v>2191.9264598062823</v>
      </c>
      <c r="J517" s="49"/>
    </row>
    <row r="518" spans="1:10" x14ac:dyDescent="0.35">
      <c r="A518" s="37">
        <v>38352</v>
      </c>
      <c r="B518" s="38">
        <v>4.24</v>
      </c>
      <c r="C518" s="38">
        <f t="shared" si="36"/>
        <v>8.0818244948879769</v>
      </c>
      <c r="D518" s="38">
        <f t="shared" si="37"/>
        <v>77.593358535468042</v>
      </c>
      <c r="E518" s="42">
        <f t="shared" si="38"/>
        <v>1.3316744139995495E-2</v>
      </c>
      <c r="F518" s="39">
        <f t="shared" si="39"/>
        <v>2221.1157836452089</v>
      </c>
      <c r="J518" s="49"/>
    </row>
    <row r="519" spans="1:10" x14ac:dyDescent="0.35">
      <c r="A519" s="37">
        <v>38383</v>
      </c>
      <c r="B519" s="38">
        <v>4.1399999999999997</v>
      </c>
      <c r="C519" s="38">
        <f t="shared" si="36"/>
        <v>8.1207560929056992</v>
      </c>
      <c r="D519" s="38">
        <f t="shared" si="37"/>
        <v>78.133778916136691</v>
      </c>
      <c r="E519" s="42">
        <f t="shared" si="38"/>
        <v>1.1626296254324256E-2</v>
      </c>
      <c r="F519" s="39">
        <f t="shared" si="39"/>
        <v>2246.9391337610236</v>
      </c>
      <c r="J519" s="49"/>
    </row>
    <row r="520" spans="1:10" x14ac:dyDescent="0.35">
      <c r="A520" s="37">
        <v>38411</v>
      </c>
      <c r="B520" s="38">
        <v>4.3600000000000003</v>
      </c>
      <c r="C520" s="38">
        <f t="shared" si="36"/>
        <v>8.0354615880861289</v>
      </c>
      <c r="D520" s="38">
        <f t="shared" si="37"/>
        <v>76.950726596524134</v>
      </c>
      <c r="E520" s="42">
        <f t="shared" si="38"/>
        <v>-1.4105577599826731E-2</v>
      </c>
      <c r="F520" s="39">
        <f t="shared" si="39"/>
        <v>2215.2447594476698</v>
      </c>
      <c r="J520" s="49"/>
    </row>
    <row r="521" spans="1:10" x14ac:dyDescent="0.35">
      <c r="A521" s="37">
        <v>38442</v>
      </c>
      <c r="B521" s="38">
        <v>4.5</v>
      </c>
      <c r="C521" s="38">
        <f t="shared" si="36"/>
        <v>7.9818561849879437</v>
      </c>
      <c r="D521" s="38">
        <f t="shared" si="37"/>
        <v>76.208996789774403</v>
      </c>
      <c r="E521" s="42">
        <f t="shared" si="38"/>
        <v>-7.5372263141447425E-3</v>
      </c>
      <c r="F521" s="39">
        <f t="shared" si="39"/>
        <v>2198.5479583544893</v>
      </c>
      <c r="J521" s="49"/>
    </row>
    <row r="522" spans="1:10" x14ac:dyDescent="0.35">
      <c r="A522" s="37">
        <v>38472</v>
      </c>
      <c r="B522" s="38">
        <v>4.21</v>
      </c>
      <c r="C522" s="38">
        <f t="shared" si="36"/>
        <v>8.0934756179143896</v>
      </c>
      <c r="D522" s="38">
        <f t="shared" si="37"/>
        <v>77.755015350317422</v>
      </c>
      <c r="E522" s="42">
        <f t="shared" si="38"/>
        <v>2.7472848531936666E-2</v>
      </c>
      <c r="F522" s="39">
        <f t="shared" si="39"/>
        <v>2258.9483334045608</v>
      </c>
      <c r="J522" s="49"/>
    </row>
    <row r="523" spans="1:10" x14ac:dyDescent="0.35">
      <c r="A523" s="37">
        <v>38503</v>
      </c>
      <c r="B523" s="38">
        <v>4</v>
      </c>
      <c r="C523" s="38">
        <f t="shared" si="36"/>
        <v>8.1757166722985559</v>
      </c>
      <c r="D523" s="38">
        <f t="shared" si="37"/>
        <v>78.897925228624956</v>
      </c>
      <c r="E523" s="42">
        <f t="shared" si="38"/>
        <v>2.0785378781105691E-2</v>
      </c>
      <c r="F523" s="39">
        <f t="shared" si="39"/>
        <v>2305.901430161322</v>
      </c>
      <c r="J523" s="49"/>
    </row>
    <row r="524" spans="1:10" x14ac:dyDescent="0.35">
      <c r="A524" s="37">
        <v>38533</v>
      </c>
      <c r="B524" s="38">
        <v>3.94</v>
      </c>
      <c r="C524" s="38">
        <f t="shared" si="36"/>
        <v>8.1994355411336635</v>
      </c>
      <c r="D524" s="38">
        <f t="shared" si="37"/>
        <v>79.228140878533623</v>
      </c>
      <c r="E524" s="42">
        <f t="shared" si="38"/>
        <v>8.2076621722372758E-3</v>
      </c>
      <c r="F524" s="39">
        <f t="shared" si="39"/>
        <v>2324.8274901025652</v>
      </c>
      <c r="J524" s="49"/>
    </row>
    <row r="525" spans="1:10" x14ac:dyDescent="0.35">
      <c r="A525" s="37">
        <v>38564</v>
      </c>
      <c r="B525" s="38">
        <v>4.28</v>
      </c>
      <c r="C525" s="38">
        <f t="shared" si="36"/>
        <v>8.0663273269687839</v>
      </c>
      <c r="D525" s="38">
        <f t="shared" si="37"/>
        <v>77.378439145673042</v>
      </c>
      <c r="E525" s="42">
        <f t="shared" si="38"/>
        <v>-2.3752772824614597E-2</v>
      </c>
      <c r="F525" s="39">
        <f t="shared" si="39"/>
        <v>2269.6063908737401</v>
      </c>
      <c r="J525" s="49"/>
    </row>
    <row r="526" spans="1:10" x14ac:dyDescent="0.35">
      <c r="A526" s="37">
        <v>38595</v>
      </c>
      <c r="B526" s="38">
        <v>4.0199999999999996</v>
      </c>
      <c r="C526" s="38">
        <f t="shared" si="36"/>
        <v>8.1678323666557695</v>
      </c>
      <c r="D526" s="38">
        <f t="shared" si="37"/>
        <v>78.7882179447422</v>
      </c>
      <c r="E526" s="42">
        <f t="shared" si="38"/>
        <v>2.5001224296683212E-2</v>
      </c>
      <c r="F526" s="39">
        <f t="shared" si="39"/>
        <v>2326.3493293171605</v>
      </c>
      <c r="J526" s="49"/>
    </row>
    <row r="527" spans="1:10" x14ac:dyDescent="0.35">
      <c r="A527" s="37">
        <v>38625</v>
      </c>
      <c r="B527" s="38">
        <v>4.34</v>
      </c>
      <c r="C527" s="38">
        <f t="shared" si="36"/>
        <v>8.0431619924358984</v>
      </c>
      <c r="D527" s="38">
        <f t="shared" si="37"/>
        <v>77.057389775013007</v>
      </c>
      <c r="E527" s="42">
        <f t="shared" si="38"/>
        <v>-2.2053768070110308E-2</v>
      </c>
      <c r="F527" s="39">
        <f t="shared" si="39"/>
        <v>2275.0445607583433</v>
      </c>
      <c r="J527" s="49"/>
    </row>
    <row r="528" spans="1:10" x14ac:dyDescent="0.35">
      <c r="A528" s="37">
        <v>38656</v>
      </c>
      <c r="B528" s="38">
        <v>4.57</v>
      </c>
      <c r="C528" s="38">
        <f t="shared" si="36"/>
        <v>7.955247439200102</v>
      </c>
      <c r="D528" s="38">
        <f t="shared" si="37"/>
        <v>75.841332891365369</v>
      </c>
      <c r="E528" s="42">
        <f t="shared" si="38"/>
        <v>-1.4549809921048883E-2</v>
      </c>
      <c r="F528" s="39">
        <f t="shared" si="39"/>
        <v>2241.9430948373933</v>
      </c>
      <c r="J528" s="49"/>
    </row>
    <row r="529" spans="1:10" x14ac:dyDescent="0.35">
      <c r="A529" s="37">
        <v>38686</v>
      </c>
      <c r="B529" s="38">
        <v>4.49</v>
      </c>
      <c r="C529" s="38">
        <f t="shared" si="36"/>
        <v>7.9856679520693339</v>
      </c>
      <c r="D529" s="38">
        <f t="shared" si="37"/>
        <v>76.261693709949668</v>
      </c>
      <c r="E529" s="42">
        <f t="shared" si="38"/>
        <v>1.0143756814829524E-2</v>
      </c>
      <c r="F529" s="39">
        <f t="shared" si="39"/>
        <v>2264.68482038411</v>
      </c>
      <c r="J529" s="49"/>
    </row>
    <row r="530" spans="1:10" x14ac:dyDescent="0.35">
      <c r="A530" s="37">
        <v>38717</v>
      </c>
      <c r="B530" s="38">
        <v>4.3899999999999997</v>
      </c>
      <c r="C530" s="38">
        <f t="shared" si="36"/>
        <v>8.0239309588943115</v>
      </c>
      <c r="D530" s="38">
        <f t="shared" si="37"/>
        <v>76.791061904037576</v>
      </c>
      <c r="E530" s="42">
        <f t="shared" si="38"/>
        <v>1.1729131752859499E-2</v>
      </c>
      <c r="F530" s="39">
        <f t="shared" si="39"/>
        <v>2291.247607021096</v>
      </c>
      <c r="J530" s="49"/>
    </row>
    <row r="531" spans="1:10" x14ac:dyDescent="0.35">
      <c r="A531" s="37">
        <v>38748</v>
      </c>
      <c r="B531" s="38">
        <v>4.53</v>
      </c>
      <c r="C531" s="38">
        <f t="shared" si="36"/>
        <v>7.9704366776151652</v>
      </c>
      <c r="D531" s="38">
        <f t="shared" si="37"/>
        <v>76.051166609315374</v>
      </c>
      <c r="E531" s="42">
        <f t="shared" si="38"/>
        <v>-7.4973559597172005E-3</v>
      </c>
      <c r="F531" s="39">
        <f t="shared" si="39"/>
        <v>2274.0693081194086</v>
      </c>
      <c r="J531" s="49"/>
    </row>
    <row r="532" spans="1:10" x14ac:dyDescent="0.35">
      <c r="A532" s="37">
        <v>38776</v>
      </c>
      <c r="B532" s="38">
        <v>4.55</v>
      </c>
      <c r="C532" s="38">
        <f t="shared" si="36"/>
        <v>7.9628368125660129</v>
      </c>
      <c r="D532" s="38">
        <f t="shared" si="37"/>
        <v>75.946163237744656</v>
      </c>
      <c r="E532" s="42">
        <f t="shared" si="38"/>
        <v>2.1077691614549031E-3</v>
      </c>
      <c r="F532" s="39">
        <f t="shared" si="39"/>
        <v>2278.8625212780735</v>
      </c>
      <c r="J532" s="49"/>
    </row>
    <row r="533" spans="1:10" x14ac:dyDescent="0.35">
      <c r="A533" s="37">
        <v>38807</v>
      </c>
      <c r="B533" s="38">
        <v>4.8600000000000003</v>
      </c>
      <c r="C533" s="38">
        <f t="shared" si="36"/>
        <v>7.8463699104232125</v>
      </c>
      <c r="D533" s="38">
        <f t="shared" si="37"/>
        <v>74.340540331354589</v>
      </c>
      <c r="E533" s="42">
        <f t="shared" si="38"/>
        <v>-2.0251720867188603E-2</v>
      </c>
      <c r="F533" s="39">
        <f t="shared" si="39"/>
        <v>2232.7116336024524</v>
      </c>
      <c r="J533" s="49"/>
    </row>
    <row r="534" spans="1:10" x14ac:dyDescent="0.35">
      <c r="A534" s="37">
        <v>38837</v>
      </c>
      <c r="B534" s="38">
        <v>5.07</v>
      </c>
      <c r="C534" s="38">
        <f t="shared" si="36"/>
        <v>7.768872894316134</v>
      </c>
      <c r="D534" s="38">
        <f t="shared" si="37"/>
        <v>73.275883555240569</v>
      </c>
      <c r="E534" s="42">
        <f t="shared" si="38"/>
        <v>-1.219056799871426E-2</v>
      </c>
      <c r="F534" s="39">
        <f t="shared" si="39"/>
        <v>2205.4936106115015</v>
      </c>
      <c r="J534" s="49"/>
    </row>
    <row r="535" spans="1:10" x14ac:dyDescent="0.35">
      <c r="A535" s="37">
        <v>38868</v>
      </c>
      <c r="B535" s="38">
        <v>5.12</v>
      </c>
      <c r="C535" s="38">
        <f t="shared" si="36"/>
        <v>7.7505852944189515</v>
      </c>
      <c r="D535" s="38">
        <f t="shared" si="37"/>
        <v>73.02508701836814</v>
      </c>
      <c r="E535" s="42">
        <f t="shared" si="38"/>
        <v>2.6372413086991203E-4</v>
      </c>
      <c r="F535" s="39">
        <f t="shared" si="39"/>
        <v>2206.075252497099</v>
      </c>
      <c r="J535" s="49"/>
    </row>
    <row r="536" spans="1:10" x14ac:dyDescent="0.35">
      <c r="A536" s="37">
        <v>38898</v>
      </c>
      <c r="B536" s="38">
        <v>5.15</v>
      </c>
      <c r="C536" s="38">
        <f t="shared" si="36"/>
        <v>7.7396427848618554</v>
      </c>
      <c r="D536" s="38">
        <f t="shared" si="37"/>
        <v>72.875101884755082</v>
      </c>
      <c r="E536" s="42">
        <f t="shared" si="38"/>
        <v>1.8510863814790697E-3</v>
      </c>
      <c r="F536" s="39">
        <f t="shared" si="39"/>
        <v>2210.1588883535146</v>
      </c>
      <c r="J536" s="49"/>
    </row>
    <row r="537" spans="1:10" x14ac:dyDescent="0.35">
      <c r="A537" s="37">
        <v>38929</v>
      </c>
      <c r="B537" s="38">
        <v>4.99</v>
      </c>
      <c r="C537" s="38">
        <f t="shared" si="36"/>
        <v>7.7982638435347358</v>
      </c>
      <c r="D537" s="38">
        <f t="shared" si="37"/>
        <v>73.679303945898965</v>
      </c>
      <c r="E537" s="42">
        <f t="shared" si="38"/>
        <v>1.676510988208188E-2</v>
      </c>
      <c r="F537" s="39">
        <f t="shared" si="39"/>
        <v>2247.2124449736211</v>
      </c>
      <c r="J537" s="49"/>
    </row>
    <row r="538" spans="1:10" x14ac:dyDescent="0.35">
      <c r="A538" s="37">
        <v>38960</v>
      </c>
      <c r="B538" s="38">
        <v>4.74</v>
      </c>
      <c r="C538" s="38">
        <f t="shared" si="36"/>
        <v>7.8911589329370155</v>
      </c>
      <c r="D538" s="38">
        <f t="shared" si="37"/>
        <v>74.957215835325883</v>
      </c>
      <c r="E538" s="42">
        <f t="shared" si="38"/>
        <v>2.4028293225356441E-2</v>
      </c>
      <c r="F538" s="39">
        <f t="shared" si="39"/>
        <v>2301.2091245411175</v>
      </c>
      <c r="J538" s="49"/>
    </row>
    <row r="539" spans="1:10" x14ac:dyDescent="0.35">
      <c r="A539" s="37">
        <v>38990</v>
      </c>
      <c r="B539" s="38">
        <v>4.6399999999999997</v>
      </c>
      <c r="C539" s="38">
        <f t="shared" si="36"/>
        <v>7.9287670051385826</v>
      </c>
      <c r="D539" s="38">
        <f t="shared" si="37"/>
        <v>75.475784642926328</v>
      </c>
      <c r="E539" s="42">
        <f t="shared" si="38"/>
        <v>1.1833203265785203E-2</v>
      </c>
      <c r="F539" s="39">
        <f t="shared" si="39"/>
        <v>2328.4397998688924</v>
      </c>
      <c r="J539" s="49"/>
    </row>
    <row r="540" spans="1:10" x14ac:dyDescent="0.35">
      <c r="A540" s="37">
        <v>39021</v>
      </c>
      <c r="B540" s="38">
        <v>4.6100000000000003</v>
      </c>
      <c r="C540" s="38">
        <f t="shared" si="36"/>
        <v>7.9401000984037777</v>
      </c>
      <c r="D540" s="38">
        <f t="shared" si="37"/>
        <v>75.632189996126272</v>
      </c>
      <c r="E540" s="42">
        <f t="shared" si="38"/>
        <v>6.1722271418865413E-3</v>
      </c>
      <c r="F540" s="39">
        <f t="shared" si="39"/>
        <v>2342.8114591998919</v>
      </c>
      <c r="J540" s="49"/>
    </row>
    <row r="541" spans="1:10" x14ac:dyDescent="0.35">
      <c r="A541" s="37">
        <v>39051</v>
      </c>
      <c r="B541" s="38">
        <v>4.46</v>
      </c>
      <c r="C541" s="38">
        <f t="shared" si="36"/>
        <v>7.9971190776183549</v>
      </c>
      <c r="D541" s="38">
        <f t="shared" si="37"/>
        <v>76.420045613624609</v>
      </c>
      <c r="E541" s="42">
        <f t="shared" si="38"/>
        <v>1.5844459770436387E-2</v>
      </c>
      <c r="F541" s="39">
        <f t="shared" si="39"/>
        <v>2379.9320411149019</v>
      </c>
      <c r="J541" s="49"/>
    </row>
    <row r="542" spans="1:10" x14ac:dyDescent="0.35">
      <c r="A542" s="37">
        <v>39082</v>
      </c>
      <c r="B542" s="38">
        <v>4.71</v>
      </c>
      <c r="C542" s="38">
        <f t="shared" si="36"/>
        <v>7.9024141447163823</v>
      </c>
      <c r="D542" s="38">
        <f t="shared" si="37"/>
        <v>75.112338400347824</v>
      </c>
      <c r="E542" s="42">
        <f t="shared" si="38"/>
        <v>-1.5878520667354651E-2</v>
      </c>
      <c r="F542" s="39">
        <f t="shared" si="39"/>
        <v>2342.1422410131595</v>
      </c>
      <c r="J542" s="49"/>
    </row>
    <row r="543" spans="1:10" x14ac:dyDescent="0.35">
      <c r="A543" s="37">
        <v>39113</v>
      </c>
      <c r="B543" s="38">
        <v>4.83</v>
      </c>
      <c r="C543" s="38">
        <f t="shared" si="36"/>
        <v>7.8575325066452573</v>
      </c>
      <c r="D543" s="38">
        <f t="shared" si="37"/>
        <v>74.49413910340229</v>
      </c>
      <c r="E543" s="42">
        <f t="shared" si="38"/>
        <v>-5.5326689254568181E-3</v>
      </c>
      <c r="F543" s="39">
        <f t="shared" si="39"/>
        <v>2329.1839434173062</v>
      </c>
      <c r="J543" s="49"/>
    </row>
    <row r="544" spans="1:10" x14ac:dyDescent="0.35">
      <c r="A544" s="37">
        <v>39141</v>
      </c>
      <c r="B544" s="38">
        <v>4.5599999999999996</v>
      </c>
      <c r="C544" s="38">
        <f t="shared" si="36"/>
        <v>7.9590408155037604</v>
      </c>
      <c r="D544" s="38">
        <f t="shared" si="37"/>
        <v>75.893726456397701</v>
      </c>
      <c r="E544" s="42">
        <f t="shared" si="38"/>
        <v>2.5704595668468624E-2</v>
      </c>
      <c r="F544" s="39">
        <f t="shared" si="39"/>
        <v>2389.0546749203377</v>
      </c>
      <c r="J544" s="49"/>
    </row>
    <row r="545" spans="1:10" x14ac:dyDescent="0.35">
      <c r="A545" s="37">
        <v>39172</v>
      </c>
      <c r="B545" s="38">
        <v>4.6500000000000004</v>
      </c>
      <c r="C545" s="38">
        <f t="shared" si="36"/>
        <v>7.9249945173167715</v>
      </c>
      <c r="D545" s="38">
        <f t="shared" si="37"/>
        <v>75.423735373919214</v>
      </c>
      <c r="E545" s="42">
        <f t="shared" si="38"/>
        <v>-3.3791289670923102E-3</v>
      </c>
      <c r="F545" s="39">
        <f t="shared" si="39"/>
        <v>2380.981751064347</v>
      </c>
      <c r="J545" s="49"/>
    </row>
    <row r="546" spans="1:10" x14ac:dyDescent="0.35">
      <c r="A546" s="37">
        <v>39202</v>
      </c>
      <c r="B546" s="38">
        <v>4.63</v>
      </c>
      <c r="C546" s="38">
        <f t="shared" si="36"/>
        <v>7.9325420964960367</v>
      </c>
      <c r="D546" s="38">
        <f t="shared" si="37"/>
        <v>75.527876809847044</v>
      </c>
      <c r="E546" s="42">
        <f t="shared" si="38"/>
        <v>5.3828062602797391E-3</v>
      </c>
      <c r="F546" s="39">
        <f t="shared" si="39"/>
        <v>2393.7981145395879</v>
      </c>
      <c r="J546" s="49"/>
    </row>
    <row r="547" spans="1:10" x14ac:dyDescent="0.35">
      <c r="A547" s="37">
        <v>39233</v>
      </c>
      <c r="B547" s="38">
        <v>4.9000000000000004</v>
      </c>
      <c r="C547" s="38">
        <f t="shared" si="36"/>
        <v>7.8315222345504099</v>
      </c>
      <c r="D547" s="38">
        <f t="shared" si="37"/>
        <v>74.13633028462246</v>
      </c>
      <c r="E547" s="42">
        <f t="shared" si="38"/>
        <v>-1.7096083765498649E-2</v>
      </c>
      <c r="F547" s="39">
        <f t="shared" si="39"/>
        <v>2352.8735414557264</v>
      </c>
      <c r="J547" s="49"/>
    </row>
    <row r="548" spans="1:10" x14ac:dyDescent="0.35">
      <c r="A548" s="37">
        <v>39263</v>
      </c>
      <c r="B548" s="38">
        <v>5.03</v>
      </c>
      <c r="C548" s="38">
        <f t="shared" si="36"/>
        <v>7.7835481979262227</v>
      </c>
      <c r="D548" s="38">
        <f t="shared" si="37"/>
        <v>73.477262694562057</v>
      </c>
      <c r="E548" s="42">
        <f t="shared" si="38"/>
        <v>-6.0621238150102355E-3</v>
      </c>
      <c r="F548" s="39">
        <f t="shared" si="39"/>
        <v>2338.6101307263602</v>
      </c>
      <c r="J548" s="49"/>
    </row>
    <row r="549" spans="1:10" x14ac:dyDescent="0.35">
      <c r="A549" s="37">
        <v>39294</v>
      </c>
      <c r="B549" s="38">
        <v>4.78</v>
      </c>
      <c r="C549" s="38">
        <f t="shared" si="36"/>
        <v>7.8761881246052834</v>
      </c>
      <c r="D549" s="38">
        <f t="shared" si="37"/>
        <v>74.750980615371105</v>
      </c>
      <c r="E549" s="42">
        <f t="shared" si="38"/>
        <v>2.4022094306296159E-2</v>
      </c>
      <c r="F549" s="39">
        <f t="shared" si="39"/>
        <v>2394.7884438323281</v>
      </c>
      <c r="J549" s="49"/>
    </row>
    <row r="550" spans="1:10" x14ac:dyDescent="0.35">
      <c r="A550" s="37">
        <v>39325</v>
      </c>
      <c r="B550" s="38">
        <v>4.54</v>
      </c>
      <c r="C550" s="38">
        <f t="shared" si="36"/>
        <v>7.9666354325485047</v>
      </c>
      <c r="D550" s="38">
        <f t="shared" si="37"/>
        <v>75.998643275374775</v>
      </c>
      <c r="E550" s="42">
        <f t="shared" si="38"/>
        <v>2.3237441801532088E-2</v>
      </c>
      <c r="F550" s="39">
        <f t="shared" si="39"/>
        <v>2450.4372009228637</v>
      </c>
      <c r="J550" s="49"/>
    </row>
    <row r="551" spans="1:10" x14ac:dyDescent="0.35">
      <c r="A551" s="37">
        <v>39355</v>
      </c>
      <c r="B551" s="38">
        <v>4.59</v>
      </c>
      <c r="C551" s="38">
        <f t="shared" si="36"/>
        <v>7.9476685402308807</v>
      </c>
      <c r="D551" s="38">
        <f t="shared" si="37"/>
        <v>75.736675250502174</v>
      </c>
      <c r="E551" s="42">
        <f t="shared" si="38"/>
        <v>-2.5754825515594132E-4</v>
      </c>
      <c r="F551" s="39">
        <f t="shared" si="39"/>
        <v>2449.8060950973968</v>
      </c>
      <c r="J551" s="49"/>
    </row>
    <row r="552" spans="1:10" x14ac:dyDescent="0.35">
      <c r="A552" s="37">
        <v>39386</v>
      </c>
      <c r="B552" s="38">
        <v>4.4800000000000004</v>
      </c>
      <c r="C552" s="38">
        <f t="shared" si="36"/>
        <v>7.9894823550838794</v>
      </c>
      <c r="D552" s="38">
        <f t="shared" si="37"/>
        <v>76.3144341271298</v>
      </c>
      <c r="E552" s="42">
        <f t="shared" si="38"/>
        <v>1.2581415882037357E-2</v>
      </c>
      <c r="F552" s="39">
        <f t="shared" si="39"/>
        <v>2480.6281244101674</v>
      </c>
      <c r="J552" s="49"/>
    </row>
    <row r="553" spans="1:10" x14ac:dyDescent="0.35">
      <c r="A553" s="37">
        <v>39416</v>
      </c>
      <c r="B553" s="38">
        <v>3.97</v>
      </c>
      <c r="C553" s="38">
        <f t="shared" si="36"/>
        <v>8.1875637236363872</v>
      </c>
      <c r="D553" s="38">
        <f t="shared" si="37"/>
        <v>79.062827648715199</v>
      </c>
      <c r="E553" s="42">
        <f t="shared" si="38"/>
        <v>4.6443587487491368E-2</v>
      </c>
      <c r="F553" s="39">
        <f t="shared" si="39"/>
        <v>2595.8373937301426</v>
      </c>
      <c r="J553" s="49"/>
    </row>
    <row r="554" spans="1:10" x14ac:dyDescent="0.35">
      <c r="A554" s="37">
        <v>39447</v>
      </c>
      <c r="B554" s="38">
        <v>4.04</v>
      </c>
      <c r="C554" s="38">
        <f t="shared" si="36"/>
        <v>8.1599590226517442</v>
      </c>
      <c r="D554" s="38">
        <f t="shared" si="37"/>
        <v>78.678692396783674</v>
      </c>
      <c r="E554" s="42">
        <f t="shared" si="38"/>
        <v>-2.443075600380545E-3</v>
      </c>
      <c r="F554" s="39">
        <f t="shared" si="39"/>
        <v>2589.495566730965</v>
      </c>
      <c r="J554" s="49"/>
    </row>
    <row r="555" spans="1:10" x14ac:dyDescent="0.35">
      <c r="A555" s="37">
        <v>39478</v>
      </c>
      <c r="B555" s="38">
        <v>3.67</v>
      </c>
      <c r="C555" s="38">
        <f t="shared" si="36"/>
        <v>8.3074066146087731</v>
      </c>
      <c r="D555" s="38">
        <f t="shared" si="37"/>
        <v>80.734636774761668</v>
      </c>
      <c r="E555" s="42">
        <f t="shared" si="38"/>
        <v>3.4595923387412963E-2</v>
      </c>
      <c r="F555" s="39">
        <f t="shared" si="39"/>
        <v>2679.0815569696347</v>
      </c>
      <c r="J555" s="49"/>
    </row>
    <row r="556" spans="1:10" x14ac:dyDescent="0.35">
      <c r="A556" s="37">
        <v>39507</v>
      </c>
      <c r="B556" s="38">
        <v>3.53</v>
      </c>
      <c r="C556" s="38">
        <f t="shared" si="36"/>
        <v>8.3641984173247668</v>
      </c>
      <c r="D556" s="38">
        <f t="shared" si="37"/>
        <v>81.529200027792285</v>
      </c>
      <c r="E556" s="42">
        <f t="shared" si="38"/>
        <v>1.4797840852711856E-2</v>
      </c>
      <c r="F556" s="39">
        <f t="shared" si="39"/>
        <v>2718.726179481107</v>
      </c>
      <c r="J556" s="49"/>
    </row>
    <row r="557" spans="1:10" x14ac:dyDescent="0.35">
      <c r="A557" s="37">
        <v>39538</v>
      </c>
      <c r="B557" s="38">
        <v>3.45</v>
      </c>
      <c r="C557" s="38">
        <f t="shared" si="36"/>
        <v>8.3969016381337127</v>
      </c>
      <c r="D557" s="38">
        <f t="shared" si="37"/>
        <v>81.987413154826982</v>
      </c>
      <c r="E557" s="42">
        <f t="shared" si="38"/>
        <v>9.6388767189849976E-3</v>
      </c>
      <c r="F557" s="39">
        <f t="shared" si="39"/>
        <v>2744.9316459578026</v>
      </c>
      <c r="J557" s="49"/>
    </row>
    <row r="558" spans="1:10" x14ac:dyDescent="0.35">
      <c r="A558" s="37">
        <v>39568</v>
      </c>
      <c r="B558" s="38">
        <v>3.77</v>
      </c>
      <c r="C558" s="38">
        <f t="shared" si="36"/>
        <v>8.2671799672931598</v>
      </c>
      <c r="D558" s="38">
        <f t="shared" si="37"/>
        <v>80.17273114503331</v>
      </c>
      <c r="E558" s="42">
        <f t="shared" si="38"/>
        <v>-2.3213974959466095E-2</v>
      </c>
      <c r="F558" s="39">
        <f t="shared" si="39"/>
        <v>2681.2108714630922</v>
      </c>
      <c r="J558" s="49"/>
    </row>
    <row r="559" spans="1:10" x14ac:dyDescent="0.35">
      <c r="A559" s="37">
        <v>39599</v>
      </c>
      <c r="B559" s="38">
        <v>4.0599999999999996</v>
      </c>
      <c r="C559" s="38">
        <f t="shared" si="36"/>
        <v>8.152096622129779</v>
      </c>
      <c r="D559" s="38">
        <f t="shared" si="37"/>
        <v>78.569348247506696</v>
      </c>
      <c r="E559" s="42">
        <f t="shared" si="38"/>
        <v>-2.0222042199929804E-2</v>
      </c>
      <c r="F559" s="39">
        <f t="shared" si="39"/>
        <v>2626.991312073455</v>
      </c>
      <c r="J559" s="49"/>
    </row>
    <row r="560" spans="1:10" x14ac:dyDescent="0.35">
      <c r="A560" s="37">
        <v>39629</v>
      </c>
      <c r="B560" s="38">
        <v>3.99</v>
      </c>
      <c r="C560" s="38">
        <f t="shared" si="36"/>
        <v>8.1796629414176909</v>
      </c>
      <c r="D560" s="38">
        <f t="shared" si="37"/>
        <v>78.952847127114012</v>
      </c>
      <c r="E560" s="42">
        <f t="shared" si="38"/>
        <v>9.0670688535832294E-3</v>
      </c>
      <c r="F560" s="39">
        <f t="shared" si="39"/>
        <v>2650.8104231777897</v>
      </c>
      <c r="J560" s="49"/>
    </row>
    <row r="561" spans="1:10" x14ac:dyDescent="0.35">
      <c r="A561" s="37">
        <v>39660</v>
      </c>
      <c r="B561" s="38">
        <v>3.99</v>
      </c>
      <c r="C561" s="38">
        <f t="shared" si="36"/>
        <v>8.1796629414176909</v>
      </c>
      <c r="D561" s="38">
        <f t="shared" si="37"/>
        <v>78.952847127114012</v>
      </c>
      <c r="E561" s="42">
        <f t="shared" si="38"/>
        <v>3.2657003754898994E-3</v>
      </c>
      <c r="F561" s="39">
        <f t="shared" si="39"/>
        <v>2659.4671757721139</v>
      </c>
      <c r="J561" s="49"/>
    </row>
    <row r="562" spans="1:10" x14ac:dyDescent="0.35">
      <c r="A562" s="37">
        <v>39691</v>
      </c>
      <c r="B562" s="38">
        <v>3.83</v>
      </c>
      <c r="C562" s="38">
        <f t="shared" si="36"/>
        <v>8.2431784259571508</v>
      </c>
      <c r="D562" s="38">
        <f t="shared" si="37"/>
        <v>79.837822664938756</v>
      </c>
      <c r="E562" s="42">
        <f t="shared" si="38"/>
        <v>1.6556978270032496E-2</v>
      </c>
      <c r="F562" s="39">
        <f t="shared" si="39"/>
        <v>2703.4999160112375</v>
      </c>
      <c r="J562" s="49"/>
    </row>
    <row r="563" spans="1:10" x14ac:dyDescent="0.35">
      <c r="A563" s="37">
        <v>39721</v>
      </c>
      <c r="B563" s="38">
        <v>3.85</v>
      </c>
      <c r="C563" s="38">
        <f t="shared" si="36"/>
        <v>8.2352002085182878</v>
      </c>
      <c r="D563" s="38">
        <f t="shared" si="37"/>
        <v>79.726556912514866</v>
      </c>
      <c r="E563" s="42">
        <f t="shared" si="38"/>
        <v>1.4915278853302951E-3</v>
      </c>
      <c r="F563" s="39">
        <f t="shared" si="39"/>
        <v>2707.5322615239561</v>
      </c>
      <c r="J563" s="49"/>
    </row>
    <row r="564" spans="1:10" x14ac:dyDescent="0.35">
      <c r="A564" s="37">
        <v>39752</v>
      </c>
      <c r="B564" s="38">
        <v>4.01</v>
      </c>
      <c r="C564" s="38">
        <f t="shared" si="36"/>
        <v>8.1717731481361593</v>
      </c>
      <c r="D564" s="38">
        <f t="shared" si="37"/>
        <v>78.84304884858534</v>
      </c>
      <c r="E564" s="42">
        <f t="shared" si="38"/>
        <v>-9.8208437260176498E-3</v>
      </c>
      <c r="F564" s="39">
        <f t="shared" si="39"/>
        <v>2680.9420103003781</v>
      </c>
      <c r="J564" s="49"/>
    </row>
    <row r="565" spans="1:10" x14ac:dyDescent="0.35">
      <c r="A565" s="37">
        <v>39782</v>
      </c>
      <c r="B565" s="38">
        <v>2.93</v>
      </c>
      <c r="C565" s="38">
        <f t="shared" si="36"/>
        <v>8.6140105620760057</v>
      </c>
      <c r="D565" s="38">
        <f t="shared" si="37"/>
        <v>85.04157515595773</v>
      </c>
      <c r="E565" s="42">
        <f t="shared" si="38"/>
        <v>0.10127271721385388</v>
      </c>
      <c r="F565" s="39">
        <f t="shared" si="39"/>
        <v>2952.4482923762694</v>
      </c>
      <c r="J565" s="49"/>
    </row>
    <row r="566" spans="1:10" x14ac:dyDescent="0.35">
      <c r="A566" s="37">
        <v>39813</v>
      </c>
      <c r="B566" s="38">
        <v>2.25</v>
      </c>
      <c r="C566" s="38">
        <f t="shared" si="36"/>
        <v>8.9102242272422583</v>
      </c>
      <c r="D566" s="38">
        <f t="shared" si="37"/>
        <v>89.241781155620743</v>
      </c>
      <c r="E566" s="42">
        <f t="shared" si="38"/>
        <v>6.5062272826055312E-2</v>
      </c>
      <c r="F566" s="39">
        <f t="shared" si="39"/>
        <v>3144.5412886796753</v>
      </c>
      <c r="J566" s="49"/>
    </row>
    <row r="567" spans="1:10" x14ac:dyDescent="0.35">
      <c r="A567" s="37">
        <v>39844</v>
      </c>
      <c r="B567" s="38">
        <v>2.87</v>
      </c>
      <c r="C567" s="38">
        <f t="shared" si="36"/>
        <v>8.6395771438742504</v>
      </c>
      <c r="D567" s="38">
        <f t="shared" si="37"/>
        <v>85.40260613374096</v>
      </c>
      <c r="E567" s="42">
        <f t="shared" si="38"/>
        <v>-5.0068002666793662E-2</v>
      </c>
      <c r="F567" s="39">
        <f t="shared" si="39"/>
        <v>2987.1003870522186</v>
      </c>
      <c r="J567" s="49"/>
    </row>
    <row r="568" spans="1:10" x14ac:dyDescent="0.35">
      <c r="A568" s="37">
        <v>39872</v>
      </c>
      <c r="B568" s="38">
        <v>3.02</v>
      </c>
      <c r="C568" s="38">
        <f t="shared" si="36"/>
        <v>8.5758630901659298</v>
      </c>
      <c r="D568" s="38">
        <f t="shared" si="37"/>
        <v>84.503420604341045</v>
      </c>
      <c r="E568" s="42">
        <f t="shared" si="38"/>
        <v>-1.0407956948139932E-2</v>
      </c>
      <c r="F568" s="39">
        <f t="shared" si="39"/>
        <v>2956.0107748240071</v>
      </c>
      <c r="J568" s="49"/>
    </row>
    <row r="569" spans="1:10" x14ac:dyDescent="0.35">
      <c r="A569" s="37">
        <v>39903</v>
      </c>
      <c r="B569" s="38">
        <v>2.71</v>
      </c>
      <c r="C569" s="38">
        <f t="shared" si="36"/>
        <v>8.7082870308317215</v>
      </c>
      <c r="D569" s="38">
        <f t="shared" si="37"/>
        <v>86.37428565847074</v>
      </c>
      <c r="E569" s="42">
        <f t="shared" si="38"/>
        <v>2.9893207704072541E-2</v>
      </c>
      <c r="F569" s="39">
        <f t="shared" si="39"/>
        <v>3044.3754188912976</v>
      </c>
      <c r="J569" s="49"/>
    </row>
    <row r="570" spans="1:10" x14ac:dyDescent="0.35">
      <c r="A570" s="37">
        <v>39933</v>
      </c>
      <c r="B570" s="38">
        <v>3.16</v>
      </c>
      <c r="C570" s="38">
        <f t="shared" si="36"/>
        <v>8.5170014514028889</v>
      </c>
      <c r="D570" s="38">
        <f t="shared" si="37"/>
        <v>83.674308768194692</v>
      </c>
      <c r="E570" s="42">
        <f t="shared" si="38"/>
        <v>-3.524854494001492E-2</v>
      </c>
      <c r="F570" s="39">
        <f t="shared" si="39"/>
        <v>2937.065615124231</v>
      </c>
      <c r="J570" s="49"/>
    </row>
    <row r="571" spans="1:10" x14ac:dyDescent="0.35">
      <c r="A571" s="37">
        <v>39964</v>
      </c>
      <c r="B571" s="38">
        <v>3.47</v>
      </c>
      <c r="C571" s="38">
        <f t="shared" si="36"/>
        <v>8.3887086404062483</v>
      </c>
      <c r="D571" s="38">
        <f t="shared" si="37"/>
        <v>81.872573304932644</v>
      </c>
      <c r="E571" s="42">
        <f t="shared" si="38"/>
        <v>-2.3015652502461102E-2</v>
      </c>
      <c r="F571" s="39">
        <f t="shared" si="39"/>
        <v>2869.4671335496046</v>
      </c>
      <c r="J571" s="49"/>
    </row>
    <row r="572" spans="1:10" x14ac:dyDescent="0.35">
      <c r="A572" s="37">
        <v>39994</v>
      </c>
      <c r="B572" s="38">
        <v>3.53</v>
      </c>
      <c r="C572" s="38">
        <f t="shared" si="36"/>
        <v>8.3641984173247668</v>
      </c>
      <c r="D572" s="38">
        <f t="shared" si="37"/>
        <v>81.529200027792285</v>
      </c>
      <c r="E572" s="42">
        <f t="shared" si="38"/>
        <v>-2.1571722288165496E-3</v>
      </c>
      <c r="F572" s="39">
        <f t="shared" si="39"/>
        <v>2863.2771987376095</v>
      </c>
      <c r="J572" s="49"/>
    </row>
    <row r="573" spans="1:10" x14ac:dyDescent="0.35">
      <c r="A573" s="37">
        <v>40025</v>
      </c>
      <c r="B573" s="38">
        <v>3.52</v>
      </c>
      <c r="C573" s="38">
        <f t="shared" si="36"/>
        <v>8.3682763048713369</v>
      </c>
      <c r="D573" s="38">
        <f t="shared" si="37"/>
        <v>81.586309763602742</v>
      </c>
      <c r="E573" s="42">
        <f t="shared" si="38"/>
        <v>3.7323549983044402E-3</v>
      </c>
      <c r="F573" s="39">
        <f t="shared" si="39"/>
        <v>2873.9639657018488</v>
      </c>
      <c r="J573" s="49"/>
    </row>
    <row r="574" spans="1:10" x14ac:dyDescent="0.35">
      <c r="A574" s="37">
        <v>40056</v>
      </c>
      <c r="B574" s="38">
        <v>3.4</v>
      </c>
      <c r="C574" s="38">
        <f t="shared" si="36"/>
        <v>8.4174344587652516</v>
      </c>
      <c r="D574" s="38">
        <f t="shared" si="37"/>
        <v>82.275351989383296</v>
      </c>
      <c r="E574" s="42">
        <f t="shared" si="38"/>
        <v>1.3047206182746893E-2</v>
      </c>
      <c r="F574" s="39">
        <f t="shared" si="39"/>
        <v>2911.4611661241456</v>
      </c>
      <c r="J574" s="49"/>
    </row>
    <row r="575" spans="1:10" x14ac:dyDescent="0.35">
      <c r="A575" s="37">
        <v>40086</v>
      </c>
      <c r="B575" s="38">
        <v>3.31</v>
      </c>
      <c r="C575" s="38">
        <f t="shared" si="36"/>
        <v>8.4545755187196328</v>
      </c>
      <c r="D575" s="38">
        <f t="shared" si="37"/>
        <v>82.796678134020453</v>
      </c>
      <c r="E575" s="42">
        <f t="shared" si="38"/>
        <v>1.043276711202417E-2</v>
      </c>
      <c r="F575" s="39">
        <f t="shared" si="39"/>
        <v>2941.8357624260211</v>
      </c>
      <c r="J575" s="49"/>
    </row>
    <row r="576" spans="1:10" x14ac:dyDescent="0.35">
      <c r="A576" s="37">
        <v>40117</v>
      </c>
      <c r="B576" s="38">
        <v>3.41</v>
      </c>
      <c r="C576" s="38">
        <f t="shared" si="36"/>
        <v>8.4133221334627084</v>
      </c>
      <c r="D576" s="38">
        <f t="shared" si="37"/>
        <v>82.217668133631435</v>
      </c>
      <c r="E576" s="42">
        <f t="shared" si="38"/>
        <v>-5.6548620691402735E-3</v>
      </c>
      <c r="F576" s="39">
        <f t="shared" si="39"/>
        <v>2925.2000869594381</v>
      </c>
      <c r="J576" s="49"/>
    </row>
    <row r="577" spans="1:10" x14ac:dyDescent="0.35">
      <c r="A577" s="37">
        <v>40147</v>
      </c>
      <c r="B577" s="38">
        <v>3.21</v>
      </c>
      <c r="C577" s="38">
        <f t="shared" si="36"/>
        <v>8.4961196206081269</v>
      </c>
      <c r="D577" s="38">
        <f t="shared" si="37"/>
        <v>83.380542218520134</v>
      </c>
      <c r="E577" s="42">
        <f t="shared" si="38"/>
        <v>1.9957198260973745E-2</v>
      </c>
      <c r="F577" s="39">
        <f t="shared" si="39"/>
        <v>2983.5788850479048</v>
      </c>
      <c r="J577" s="49"/>
    </row>
    <row r="578" spans="1:10" x14ac:dyDescent="0.35">
      <c r="A578" s="37">
        <v>40178</v>
      </c>
      <c r="B578" s="38">
        <v>3.85</v>
      </c>
      <c r="C578" s="38">
        <f t="shared" ref="C578:C641" si="40">(1-(1/(1+0.5*B578/100)^(2*10)))/(B578/100)</f>
        <v>8.2352002085182878</v>
      </c>
      <c r="D578" s="38">
        <f t="shared" ref="D578:D641" si="41">(2/(B578/100)^2)*(1-(1/(1+B578/200)^(20)))-20/((B578/100)*(1+B578/200)^(21))</f>
        <v>79.726556912514866</v>
      </c>
      <c r="E578" s="42">
        <f t="shared" si="38"/>
        <v>-4.8436048690658144E-2</v>
      </c>
      <c r="F578" s="39">
        <f t="shared" si="39"/>
        <v>2839.0661128993052</v>
      </c>
      <c r="J578" s="49"/>
    </row>
    <row r="579" spans="1:10" x14ac:dyDescent="0.35">
      <c r="A579" s="37">
        <v>40209</v>
      </c>
      <c r="B579" s="38">
        <v>3.63</v>
      </c>
      <c r="C579" s="38">
        <f t="shared" si="40"/>
        <v>8.3235761368294821</v>
      </c>
      <c r="D579" s="38">
        <f t="shared" si="41"/>
        <v>80.960710832929919</v>
      </c>
      <c r="E579" s="42">
        <f t="shared" ref="E579:E642" si="42">-C579*(B579/100-B578/100)+0.5*D579*(B579/100-B578/100)^2+((1+B578/100)^(1/12)-1)</f>
        <v>2.1660866629714552E-2</v>
      </c>
      <c r="F579" s="39">
        <f t="shared" ref="F579:F642" si="43">F578*(1+E579)</f>
        <v>2900.5627453237589</v>
      </c>
      <c r="J579" s="49"/>
    </row>
    <row r="580" spans="1:10" x14ac:dyDescent="0.35">
      <c r="A580" s="37">
        <v>40237</v>
      </c>
      <c r="B580" s="38">
        <v>3.61</v>
      </c>
      <c r="C580" s="38">
        <f t="shared" si="40"/>
        <v>8.3316778723173694</v>
      </c>
      <c r="D580" s="38">
        <f t="shared" si="41"/>
        <v>81.07403036244358</v>
      </c>
      <c r="E580" s="42">
        <f t="shared" si="42"/>
        <v>4.6437657767094305E-3</v>
      </c>
      <c r="F580" s="39">
        <f t="shared" si="43"/>
        <v>2914.0322793336913</v>
      </c>
      <c r="J580" s="49"/>
    </row>
    <row r="581" spans="1:10" x14ac:dyDescent="0.35">
      <c r="A581" s="37">
        <v>40268</v>
      </c>
      <c r="B581" s="38">
        <v>3.84</v>
      </c>
      <c r="C581" s="38">
        <f t="shared" si="40"/>
        <v>8.2391879264159584</v>
      </c>
      <c r="D581" s="38">
        <f t="shared" si="41"/>
        <v>79.7821666884808</v>
      </c>
      <c r="E581" s="42">
        <f t="shared" si="42"/>
        <v>-1.5779431823657986E-2</v>
      </c>
      <c r="F581" s="39">
        <f t="shared" si="43"/>
        <v>2868.0505056500069</v>
      </c>
      <c r="J581" s="49"/>
    </row>
    <row r="582" spans="1:10" x14ac:dyDescent="0.35">
      <c r="A582" s="37">
        <v>40298</v>
      </c>
      <c r="B582" s="38">
        <v>3.69</v>
      </c>
      <c r="C582" s="38">
        <f t="shared" si="40"/>
        <v>8.2993387902559075</v>
      </c>
      <c r="D582" s="38">
        <f t="shared" si="41"/>
        <v>80.621881545143026</v>
      </c>
      <c r="E582" s="42">
        <f t="shared" si="42"/>
        <v>1.5684731959639153E-2</v>
      </c>
      <c r="F582" s="39">
        <f t="shared" si="43"/>
        <v>2913.0351090778349</v>
      </c>
      <c r="J582" s="49"/>
    </row>
    <row r="583" spans="1:10" x14ac:dyDescent="0.35">
      <c r="A583" s="37">
        <v>40329</v>
      </c>
      <c r="B583" s="38">
        <v>3.31</v>
      </c>
      <c r="C583" s="38">
        <f t="shared" si="40"/>
        <v>8.4545755187196328</v>
      </c>
      <c r="D583" s="38">
        <f t="shared" si="41"/>
        <v>82.796678134020453</v>
      </c>
      <c r="E583" s="42">
        <f t="shared" si="42"/>
        <v>3.5749367027162283E-2</v>
      </c>
      <c r="F583" s="39">
        <f t="shared" si="43"/>
        <v>3017.1742703552682</v>
      </c>
      <c r="J583" s="49"/>
    </row>
    <row r="584" spans="1:10" x14ac:dyDescent="0.35">
      <c r="A584" s="37">
        <v>40359</v>
      </c>
      <c r="B584" s="38">
        <v>2.97</v>
      </c>
      <c r="C584" s="38">
        <f t="shared" si="40"/>
        <v>8.597026228506202</v>
      </c>
      <c r="D584" s="38">
        <f t="shared" si="41"/>
        <v>84.801894417785718</v>
      </c>
      <c r="E584" s="42">
        <f t="shared" si="42"/>
        <v>3.2437395356911487E-2</v>
      </c>
      <c r="F584" s="39">
        <f t="shared" si="43"/>
        <v>3115.0435450234831</v>
      </c>
      <c r="J584" s="49"/>
    </row>
    <row r="585" spans="1:10" x14ac:dyDescent="0.35">
      <c r="A585" s="37">
        <v>40390</v>
      </c>
      <c r="B585" s="38">
        <v>2.94</v>
      </c>
      <c r="C585" s="38">
        <f t="shared" si="40"/>
        <v>8.6097599834154401</v>
      </c>
      <c r="D585" s="38">
        <f t="shared" si="41"/>
        <v>84.981579642908116</v>
      </c>
      <c r="E585" s="42">
        <f t="shared" si="42"/>
        <v>5.0286869840659807E-3</v>
      </c>
      <c r="F585" s="39">
        <f t="shared" si="43"/>
        <v>3130.7081239531412</v>
      </c>
      <c r="J585" s="49"/>
    </row>
    <row r="586" spans="1:10" x14ac:dyDescent="0.35">
      <c r="A586" s="37">
        <v>40421</v>
      </c>
      <c r="B586" s="38">
        <v>2.4700000000000002</v>
      </c>
      <c r="C586" s="38">
        <f t="shared" si="40"/>
        <v>8.8128225193563523</v>
      </c>
      <c r="D586" s="38">
        <f t="shared" si="41"/>
        <v>87.856513735641897</v>
      </c>
      <c r="E586" s="42">
        <f t="shared" si="42"/>
        <v>4.4808234398838867E-2</v>
      </c>
      <c r="F586" s="39">
        <f t="shared" si="43"/>
        <v>3270.9896274055832</v>
      </c>
      <c r="J586" s="49"/>
    </row>
    <row r="587" spans="1:10" x14ac:dyDescent="0.35">
      <c r="A587" s="37">
        <v>40451</v>
      </c>
      <c r="B587" s="38">
        <v>2.5299999999999998</v>
      </c>
      <c r="C587" s="38">
        <f t="shared" si="40"/>
        <v>8.7865216173371667</v>
      </c>
      <c r="D587" s="38">
        <f t="shared" si="41"/>
        <v>87.483147276500517</v>
      </c>
      <c r="E587" s="42">
        <f t="shared" si="42"/>
        <v>-3.2207734970758845E-3</v>
      </c>
      <c r="F587" s="39">
        <f t="shared" si="43"/>
        <v>3260.4545107044255</v>
      </c>
      <c r="J587" s="49"/>
    </row>
    <row r="588" spans="1:10" x14ac:dyDescent="0.35">
      <c r="A588" s="37">
        <v>40482</v>
      </c>
      <c r="B588" s="38">
        <v>2.63</v>
      </c>
      <c r="C588" s="38">
        <f t="shared" si="40"/>
        <v>8.7429347864912881</v>
      </c>
      <c r="D588" s="38">
        <f t="shared" si="41"/>
        <v>86.865042394478905</v>
      </c>
      <c r="E588" s="42">
        <f t="shared" si="42"/>
        <v>-6.6152287896281917E-3</v>
      </c>
      <c r="F588" s="39">
        <f t="shared" si="43"/>
        <v>3238.8858581579407</v>
      </c>
      <c r="J588" s="49"/>
    </row>
    <row r="589" spans="1:10" x14ac:dyDescent="0.35">
      <c r="A589" s="37">
        <v>40512</v>
      </c>
      <c r="B589" s="38">
        <v>2.81</v>
      </c>
      <c r="C589" s="38">
        <f t="shared" si="40"/>
        <v>8.6652523078487445</v>
      </c>
      <c r="D589" s="38">
        <f t="shared" si="41"/>
        <v>85.765458039071518</v>
      </c>
      <c r="E589" s="42">
        <f t="shared" si="42"/>
        <v>-1.3292830594088947E-2</v>
      </c>
      <c r="F589" s="39">
        <f t="shared" si="43"/>
        <v>3195.8318971318567</v>
      </c>
      <c r="J589" s="49"/>
    </row>
    <row r="590" spans="1:10" x14ac:dyDescent="0.35">
      <c r="A590" s="37">
        <v>40543</v>
      </c>
      <c r="B590" s="38">
        <v>3.3</v>
      </c>
      <c r="C590" s="38">
        <f t="shared" si="40"/>
        <v>8.4587168066046061</v>
      </c>
      <c r="D590" s="38">
        <f t="shared" si="41"/>
        <v>82.854845360229035</v>
      </c>
      <c r="E590" s="42">
        <f t="shared" si="42"/>
        <v>-3.8141001404742338E-2</v>
      </c>
      <c r="F590" s="39">
        <f t="shared" si="43"/>
        <v>3073.9396682540305</v>
      </c>
      <c r="J590" s="49"/>
    </row>
    <row r="591" spans="1:10" x14ac:dyDescent="0.35">
      <c r="A591" s="37">
        <v>40574</v>
      </c>
      <c r="B591" s="38">
        <v>3.42</v>
      </c>
      <c r="C591" s="38">
        <f t="shared" si="40"/>
        <v>8.4092126911503886</v>
      </c>
      <c r="D591" s="38">
        <f t="shared" si="41"/>
        <v>82.16003236713567</v>
      </c>
      <c r="E591" s="42">
        <f t="shared" si="42"/>
        <v>-7.3226373913094552E-3</v>
      </c>
      <c r="F591" s="39">
        <f t="shared" si="43"/>
        <v>3051.430322700644</v>
      </c>
      <c r="J591" s="49"/>
    </row>
    <row r="592" spans="1:10" x14ac:dyDescent="0.35">
      <c r="A592" s="37">
        <v>40602</v>
      </c>
      <c r="B592" s="38">
        <v>3.42</v>
      </c>
      <c r="C592" s="38">
        <f t="shared" si="40"/>
        <v>8.4092126911503886</v>
      </c>
      <c r="D592" s="38">
        <f t="shared" si="41"/>
        <v>82.16003236713567</v>
      </c>
      <c r="E592" s="42">
        <f t="shared" si="42"/>
        <v>2.8062786637694792E-3</v>
      </c>
      <c r="F592" s="39">
        <f t="shared" si="43"/>
        <v>3059.9934865092182</v>
      </c>
      <c r="J592" s="49"/>
    </row>
    <row r="593" spans="1:10" x14ac:dyDescent="0.35">
      <c r="A593" s="37">
        <v>40633</v>
      </c>
      <c r="B593" s="38">
        <v>3.47</v>
      </c>
      <c r="C593" s="38">
        <f t="shared" si="40"/>
        <v>8.3887086404062483</v>
      </c>
      <c r="D593" s="38">
        <f t="shared" si="41"/>
        <v>81.872573304932644</v>
      </c>
      <c r="E593" s="42">
        <f t="shared" si="42"/>
        <v>-1.3778415847705318E-3</v>
      </c>
      <c r="F593" s="39">
        <f t="shared" si="43"/>
        <v>3055.7773002343788</v>
      </c>
      <c r="J593" s="49"/>
    </row>
    <row r="594" spans="1:10" x14ac:dyDescent="0.35">
      <c r="A594" s="37">
        <v>40663</v>
      </c>
      <c r="B594" s="38">
        <v>3.32</v>
      </c>
      <c r="C594" s="38">
        <f t="shared" si="40"/>
        <v>8.4504371379821581</v>
      </c>
      <c r="D594" s="38">
        <f t="shared" si="41"/>
        <v>82.738559448263459</v>
      </c>
      <c r="E594" s="42">
        <f t="shared" si="42"/>
        <v>1.5615408151925823E-2</v>
      </c>
      <c r="F594" s="39">
        <f t="shared" si="43"/>
        <v>3103.4945099989282</v>
      </c>
      <c r="J594" s="49"/>
    </row>
    <row r="595" spans="1:10" x14ac:dyDescent="0.35">
      <c r="A595" s="37">
        <v>40694</v>
      </c>
      <c r="B595" s="38">
        <v>3.05</v>
      </c>
      <c r="C595" s="38">
        <f t="shared" si="40"/>
        <v>8.5632009690842334</v>
      </c>
      <c r="D595" s="38">
        <f t="shared" si="41"/>
        <v>84.324935192960538</v>
      </c>
      <c r="E595" s="42">
        <f t="shared" si="42"/>
        <v>2.6153446133381771E-2</v>
      </c>
      <c r="F595" s="39">
        <f t="shared" si="43"/>
        <v>3184.6615864914306</v>
      </c>
      <c r="J595" s="49"/>
    </row>
    <row r="596" spans="1:10" x14ac:dyDescent="0.35">
      <c r="A596" s="37">
        <v>40724</v>
      </c>
      <c r="B596" s="38">
        <v>3.18</v>
      </c>
      <c r="C596" s="38">
        <f t="shared" si="40"/>
        <v>8.5086399048641894</v>
      </c>
      <c r="D596" s="38">
        <f t="shared" si="41"/>
        <v>83.556654792469146</v>
      </c>
      <c r="E596" s="42">
        <f t="shared" si="42"/>
        <v>-8.4838129079739359E-3</v>
      </c>
      <c r="F596" s="39">
        <f t="shared" si="43"/>
        <v>3157.6435134164258</v>
      </c>
      <c r="J596" s="49"/>
    </row>
    <row r="597" spans="1:10" x14ac:dyDescent="0.35">
      <c r="A597" s="37">
        <v>40755</v>
      </c>
      <c r="B597" s="38">
        <v>2.82</v>
      </c>
      <c r="C597" s="38">
        <f t="shared" si="40"/>
        <v>8.6609655502138754</v>
      </c>
      <c r="D597" s="38">
        <f t="shared" si="41"/>
        <v>85.704855832912358</v>
      </c>
      <c r="E597" s="42">
        <f t="shared" si="42"/>
        <v>3.4346986648799156E-2</v>
      </c>
      <c r="F597" s="39">
        <f t="shared" si="43"/>
        <v>3266.0990530134068</v>
      </c>
      <c r="J597" s="49"/>
    </row>
    <row r="598" spans="1:10" x14ac:dyDescent="0.35">
      <c r="A598" s="37">
        <v>40786</v>
      </c>
      <c r="B598" s="38">
        <v>2.23</v>
      </c>
      <c r="C598" s="38">
        <f t="shared" si="40"/>
        <v>8.9191547641772555</v>
      </c>
      <c r="D598" s="38">
        <f t="shared" si="41"/>
        <v>89.368993321714925</v>
      </c>
      <c r="E598" s="42">
        <f t="shared" si="42"/>
        <v>5.6498642911603114E-2</v>
      </c>
      <c r="F598" s="39">
        <f t="shared" si="43"/>
        <v>3450.6292171235359</v>
      </c>
      <c r="J598" s="49"/>
    </row>
    <row r="599" spans="1:10" x14ac:dyDescent="0.35">
      <c r="A599" s="37">
        <v>40816</v>
      </c>
      <c r="B599" s="38">
        <v>1.92</v>
      </c>
      <c r="C599" s="38">
        <f t="shared" si="40"/>
        <v>9.0592195637157449</v>
      </c>
      <c r="D599" s="38">
        <f t="shared" si="41"/>
        <v>91.368511019302332</v>
      </c>
      <c r="E599" s="42">
        <f t="shared" si="42"/>
        <v>3.0362212243996291E-2</v>
      </c>
      <c r="F599" s="39">
        <f t="shared" si="43"/>
        <v>3555.397953789176</v>
      </c>
      <c r="J599" s="49"/>
    </row>
    <row r="600" spans="1:10" x14ac:dyDescent="0.35">
      <c r="A600" s="37">
        <v>40847</v>
      </c>
      <c r="B600" s="38">
        <v>2.17</v>
      </c>
      <c r="C600" s="38">
        <f t="shared" si="40"/>
        <v>8.9460228527935524</v>
      </c>
      <c r="D600" s="38">
        <f t="shared" si="41"/>
        <v>89.75192067474029</v>
      </c>
      <c r="E600" s="42">
        <f t="shared" si="42"/>
        <v>-2.0498492047410187E-2</v>
      </c>
      <c r="F600" s="39">
        <f t="shared" si="43"/>
        <v>3482.5176571080501</v>
      </c>
      <c r="J600" s="49"/>
    </row>
    <row r="601" spans="1:10" x14ac:dyDescent="0.35">
      <c r="A601" s="37">
        <v>40877</v>
      </c>
      <c r="B601" s="38">
        <v>2.08</v>
      </c>
      <c r="C601" s="38">
        <f t="shared" si="40"/>
        <v>8.9865411115345015</v>
      </c>
      <c r="D601" s="38">
        <f t="shared" si="41"/>
        <v>90.329961695828274</v>
      </c>
      <c r="E601" s="42">
        <f t="shared" si="42"/>
        <v>9.9150640540858204E-3</v>
      </c>
      <c r="F601" s="39">
        <f t="shared" si="43"/>
        <v>3517.0470427477617</v>
      </c>
      <c r="J601" s="49"/>
    </row>
    <row r="602" spans="1:10" x14ac:dyDescent="0.35">
      <c r="A602" s="37">
        <v>40908</v>
      </c>
      <c r="B602" s="38">
        <v>1.89</v>
      </c>
      <c r="C602" s="38">
        <f t="shared" si="40"/>
        <v>9.0729395564861033</v>
      </c>
      <c r="D602" s="38">
        <f t="shared" si="41"/>
        <v>91.564809006818564</v>
      </c>
      <c r="E602" s="42">
        <f t="shared" si="42"/>
        <v>1.9120884840860324E-2</v>
      </c>
      <c r="F602" s="39">
        <f t="shared" si="43"/>
        <v>3584.2960942320301</v>
      </c>
      <c r="J602" s="49"/>
    </row>
    <row r="603" spans="1:10" x14ac:dyDescent="0.35">
      <c r="A603" s="37">
        <v>40939</v>
      </c>
      <c r="B603" s="38">
        <v>1.83</v>
      </c>
      <c r="C603" s="38">
        <f t="shared" si="40"/>
        <v>9.100468063385879</v>
      </c>
      <c r="D603" s="38">
        <f t="shared" si="41"/>
        <v>91.958904089382713</v>
      </c>
      <c r="E603" s="42">
        <f t="shared" si="42"/>
        <v>7.038352510490742E-3</v>
      </c>
      <c r="F603" s="39">
        <f t="shared" si="43"/>
        <v>3609.5236336452099</v>
      </c>
      <c r="J603" s="49"/>
    </row>
    <row r="604" spans="1:10" x14ac:dyDescent="0.35">
      <c r="A604" s="37">
        <v>40968</v>
      </c>
      <c r="B604" s="38">
        <v>1.98</v>
      </c>
      <c r="C604" s="38">
        <f t="shared" si="40"/>
        <v>9.0318677256410176</v>
      </c>
      <c r="D604" s="38">
        <f t="shared" si="41"/>
        <v>90.977407084188144</v>
      </c>
      <c r="E604" s="42">
        <f t="shared" si="42"/>
        <v>-1.193309536295367E-2</v>
      </c>
      <c r="F604" s="39">
        <f t="shared" si="43"/>
        <v>3566.4508439100869</v>
      </c>
      <c r="J604" s="49"/>
    </row>
    <row r="605" spans="1:10" x14ac:dyDescent="0.35">
      <c r="A605" s="37">
        <v>40999</v>
      </c>
      <c r="B605" s="38">
        <v>2.23</v>
      </c>
      <c r="C605" s="38">
        <f t="shared" si="40"/>
        <v>8.9191547641772555</v>
      </c>
      <c r="D605" s="38">
        <f t="shared" si="41"/>
        <v>89.368993321714925</v>
      </c>
      <c r="E605" s="42">
        <f t="shared" si="42"/>
        <v>-2.0383395831358186E-2</v>
      </c>
      <c r="F605" s="39">
        <f t="shared" si="43"/>
        <v>3493.7544646455863</v>
      </c>
      <c r="J605" s="49"/>
    </row>
    <row r="606" spans="1:10" x14ac:dyDescent="0.35">
      <c r="A606" s="37">
        <v>41029</v>
      </c>
      <c r="B606" s="38">
        <v>1.95</v>
      </c>
      <c r="C606" s="38">
        <f t="shared" si="40"/>
        <v>9.0455289782895569</v>
      </c>
      <c r="D606" s="38">
        <f t="shared" si="41"/>
        <v>91.172710848137626</v>
      </c>
      <c r="E606" s="42">
        <f t="shared" si="42"/>
        <v>2.7524484066765179E-2</v>
      </c>
      <c r="F606" s="39">
        <f t="shared" si="43"/>
        <v>3589.9182537409138</v>
      </c>
      <c r="J606" s="49"/>
    </row>
    <row r="607" spans="1:10" x14ac:dyDescent="0.35">
      <c r="A607" s="37">
        <v>41060</v>
      </c>
      <c r="B607" s="38">
        <v>1.59</v>
      </c>
      <c r="C607" s="38">
        <f t="shared" si="40"/>
        <v>9.2117734450119748</v>
      </c>
      <c r="D607" s="38">
        <f t="shared" si="41"/>
        <v>93.555481925824779</v>
      </c>
      <c r="E607" s="42">
        <f t="shared" si="42"/>
        <v>3.5379278891218648E-2</v>
      </c>
      <c r="F607" s="39">
        <f t="shared" si="43"/>
        <v>3716.9269728366899</v>
      </c>
      <c r="J607" s="49"/>
    </row>
    <row r="608" spans="1:10" x14ac:dyDescent="0.35">
      <c r="A608" s="37">
        <v>41090</v>
      </c>
      <c r="B608" s="38">
        <v>1.67</v>
      </c>
      <c r="C608" s="38">
        <f t="shared" si="40"/>
        <v>9.1744585351770045</v>
      </c>
      <c r="D608" s="38">
        <f t="shared" si="41"/>
        <v>93.0196736674269</v>
      </c>
      <c r="E608" s="42">
        <f t="shared" si="42"/>
        <v>-5.9943595050648757E-3</v>
      </c>
      <c r="F608" s="39">
        <f t="shared" si="43"/>
        <v>3694.6463763074344</v>
      </c>
      <c r="J608" s="49"/>
    </row>
    <row r="609" spans="1:10" x14ac:dyDescent="0.35">
      <c r="A609" s="37">
        <v>41121</v>
      </c>
      <c r="B609" s="38">
        <v>1.51</v>
      </c>
      <c r="C609" s="38">
        <f t="shared" si="40"/>
        <v>9.2493034076946152</v>
      </c>
      <c r="D609" s="38">
        <f t="shared" si="41"/>
        <v>94.094942519684764</v>
      </c>
      <c r="E609" s="42">
        <f t="shared" si="42"/>
        <v>1.6300453882149981E-2</v>
      </c>
      <c r="F609" s="39">
        <f t="shared" si="43"/>
        <v>3754.8707891752865</v>
      </c>
      <c r="J609" s="49"/>
    </row>
    <row r="610" spans="1:10" x14ac:dyDescent="0.35">
      <c r="A610" s="37">
        <v>41152</v>
      </c>
      <c r="B610" s="38">
        <v>1.57</v>
      </c>
      <c r="C610" s="38">
        <f t="shared" si="40"/>
        <v>9.2211357173835022</v>
      </c>
      <c r="D610" s="38">
        <f t="shared" si="41"/>
        <v>93.690003585758859</v>
      </c>
      <c r="E610" s="42">
        <f t="shared" si="42"/>
        <v>-4.2661095110487863E-3</v>
      </c>
      <c r="F610" s="39">
        <f t="shared" si="43"/>
        <v>3738.8520991888267</v>
      </c>
      <c r="J610" s="49"/>
    </row>
    <row r="611" spans="1:10" x14ac:dyDescent="0.35">
      <c r="A611" s="37">
        <v>41182</v>
      </c>
      <c r="B611" s="38">
        <v>1.65</v>
      </c>
      <c r="C611" s="38">
        <f t="shared" si="40"/>
        <v>9.1837671812126533</v>
      </c>
      <c r="D611" s="38">
        <f t="shared" si="41"/>
        <v>93.153284837393926</v>
      </c>
      <c r="E611" s="42">
        <f t="shared" si="42"/>
        <v>-6.0181925438833727E-3</v>
      </c>
      <c r="F611" s="39">
        <f t="shared" si="43"/>
        <v>3716.3509673628059</v>
      </c>
      <c r="J611" s="49"/>
    </row>
    <row r="612" spans="1:10" x14ac:dyDescent="0.35">
      <c r="A612" s="37">
        <v>41213</v>
      </c>
      <c r="B612" s="38">
        <v>1.72</v>
      </c>
      <c r="C612" s="38">
        <f t="shared" si="40"/>
        <v>9.1512452759036904</v>
      </c>
      <c r="D612" s="38">
        <f t="shared" si="41"/>
        <v>92.686635946199544</v>
      </c>
      <c r="E612" s="42">
        <f t="shared" si="42"/>
        <v>-5.018453589973158E-3</v>
      </c>
      <c r="F612" s="39">
        <f t="shared" si="43"/>
        <v>3697.7006325090442</v>
      </c>
      <c r="J612" s="49"/>
    </row>
    <row r="613" spans="1:10" x14ac:dyDescent="0.35">
      <c r="A613" s="37">
        <v>41243</v>
      </c>
      <c r="B613" s="38">
        <v>1.62</v>
      </c>
      <c r="C613" s="38">
        <f t="shared" si="40"/>
        <v>9.1977552307305785</v>
      </c>
      <c r="D613" s="38">
        <f t="shared" si="41"/>
        <v>93.354127306821056</v>
      </c>
      <c r="E613" s="42">
        <f t="shared" si="42"/>
        <v>1.066658881502467E-2</v>
      </c>
      <c r="F613" s="39">
        <f t="shared" si="43"/>
        <v>3737.1424847170747</v>
      </c>
      <c r="J613" s="49"/>
    </row>
    <row r="614" spans="1:10" x14ac:dyDescent="0.35">
      <c r="A614" s="37">
        <v>41274</v>
      </c>
      <c r="B614" s="38">
        <v>1.78</v>
      </c>
      <c r="C614" s="38">
        <f t="shared" si="40"/>
        <v>9.1234990035581571</v>
      </c>
      <c r="D614" s="38">
        <f t="shared" si="41"/>
        <v>92.288850280055271</v>
      </c>
      <c r="E614" s="42">
        <f t="shared" si="42"/>
        <v>-1.3139389891671554E-2</v>
      </c>
      <c r="F614" s="39">
        <f t="shared" si="43"/>
        <v>3688.038712529647</v>
      </c>
      <c r="J614" s="49"/>
    </row>
    <row r="615" spans="1:10" x14ac:dyDescent="0.35">
      <c r="A615" s="37">
        <v>41305</v>
      </c>
      <c r="B615" s="38">
        <v>2.02</v>
      </c>
      <c r="C615" s="38">
        <f t="shared" si="40"/>
        <v>9.0136982223888644</v>
      </c>
      <c r="D615" s="38">
        <f t="shared" si="41"/>
        <v>90.717771827075694</v>
      </c>
      <c r="E615" s="42">
        <f t="shared" si="42"/>
        <v>-1.9900240885714082E-2</v>
      </c>
      <c r="F615" s="39">
        <f t="shared" si="43"/>
        <v>3614.6458537544681</v>
      </c>
      <c r="J615" s="49"/>
    </row>
    <row r="616" spans="1:10" x14ac:dyDescent="0.35">
      <c r="A616" s="37">
        <v>41333</v>
      </c>
      <c r="B616" s="38">
        <v>1.89</v>
      </c>
      <c r="C616" s="38">
        <f t="shared" si="40"/>
        <v>9.0729395564861033</v>
      </c>
      <c r="D616" s="38">
        <f t="shared" si="41"/>
        <v>91.564809006818564</v>
      </c>
      <c r="E616" s="42">
        <f t="shared" si="42"/>
        <v>1.3540140374173237E-2</v>
      </c>
      <c r="F616" s="39">
        <f t="shared" si="43"/>
        <v>3663.5886660172268</v>
      </c>
      <c r="J616" s="49"/>
    </row>
    <row r="617" spans="1:10" x14ac:dyDescent="0.35">
      <c r="A617" s="37">
        <v>41364</v>
      </c>
      <c r="B617" s="38">
        <v>1.87</v>
      </c>
      <c r="C617" s="38">
        <f t="shared" si="40"/>
        <v>9.0821025926654979</v>
      </c>
      <c r="D617" s="38">
        <f t="shared" si="41"/>
        <v>91.695951594343683</v>
      </c>
      <c r="E617" s="42">
        <f t="shared" si="42"/>
        <v>3.379773507288103E-3</v>
      </c>
      <c r="F617" s="39">
        <f t="shared" si="43"/>
        <v>3675.9707659322326</v>
      </c>
      <c r="J617" s="49"/>
    </row>
    <row r="618" spans="1:10" x14ac:dyDescent="0.35">
      <c r="A618" s="37">
        <v>41394</v>
      </c>
      <c r="B618" s="38">
        <v>1.7</v>
      </c>
      <c r="C618" s="38">
        <f t="shared" si="40"/>
        <v>9.1605205898979722</v>
      </c>
      <c r="D618" s="38">
        <f t="shared" si="41"/>
        <v>92.819681553239889</v>
      </c>
      <c r="E618" s="42">
        <f t="shared" si="42"/>
        <v>1.7252143985990488E-2</v>
      </c>
      <c r="F618" s="39">
        <f t="shared" si="43"/>
        <v>3739.3891428743873</v>
      </c>
      <c r="J618" s="49"/>
    </row>
    <row r="619" spans="1:10" x14ac:dyDescent="0.35">
      <c r="A619" s="37">
        <v>41425</v>
      </c>
      <c r="B619" s="38">
        <v>2.16</v>
      </c>
      <c r="C619" s="38">
        <f t="shared" si="40"/>
        <v>8.9505120488522003</v>
      </c>
      <c r="D619" s="38">
        <f t="shared" si="41"/>
        <v>89.815930683055967</v>
      </c>
      <c r="E619" s="42">
        <f t="shared" si="42"/>
        <v>-3.8816355985396706E-2</v>
      </c>
      <c r="F619" s="39">
        <f t="shared" si="43"/>
        <v>3594.2396827366479</v>
      </c>
      <c r="J619" s="49"/>
    </row>
    <row r="620" spans="1:10" x14ac:dyDescent="0.35">
      <c r="A620" s="37">
        <v>41455</v>
      </c>
      <c r="B620" s="38">
        <v>2.52</v>
      </c>
      <c r="C620" s="38">
        <f t="shared" si="40"/>
        <v>8.790897326905732</v>
      </c>
      <c r="D620" s="38">
        <f t="shared" si="41"/>
        <v>87.545244177724726</v>
      </c>
      <c r="E620" s="42">
        <f t="shared" si="42"/>
        <v>-2.929751508737095E-2</v>
      </c>
      <c r="F620" s="39">
        <f t="shared" si="43"/>
        <v>3488.9373914040434</v>
      </c>
      <c r="J620" s="49"/>
    </row>
    <row r="621" spans="1:10" x14ac:dyDescent="0.35">
      <c r="A621" s="37">
        <v>41486</v>
      </c>
      <c r="B621" s="38">
        <v>2.6</v>
      </c>
      <c r="C621" s="38">
        <f t="shared" si="40"/>
        <v>8.7559784034756252</v>
      </c>
      <c r="D621" s="38">
        <f t="shared" si="41"/>
        <v>87.049928439856444</v>
      </c>
      <c r="E621" s="42">
        <f t="shared" si="42"/>
        <v>-4.9007982769372653E-3</v>
      </c>
      <c r="F621" s="39">
        <f t="shared" si="43"/>
        <v>3471.8388130479084</v>
      </c>
      <c r="J621" s="49"/>
    </row>
    <row r="622" spans="1:10" x14ac:dyDescent="0.35">
      <c r="A622" s="37">
        <v>41517</v>
      </c>
      <c r="B622" s="38">
        <v>2.78</v>
      </c>
      <c r="C622" s="38">
        <f t="shared" si="40"/>
        <v>8.6781307792247926</v>
      </c>
      <c r="D622" s="38">
        <f t="shared" si="41"/>
        <v>85.947570048307625</v>
      </c>
      <c r="E622" s="42">
        <f t="shared" si="42"/>
        <v>-1.3340132196127027E-2</v>
      </c>
      <c r="F622" s="39">
        <f t="shared" si="43"/>
        <v>3425.5240243182043</v>
      </c>
      <c r="J622" s="49"/>
    </row>
    <row r="623" spans="1:10" x14ac:dyDescent="0.35">
      <c r="A623" s="37">
        <v>41547</v>
      </c>
      <c r="B623" s="38">
        <v>2.64</v>
      </c>
      <c r="C623" s="38">
        <f t="shared" si="40"/>
        <v>8.7385930727158492</v>
      </c>
      <c r="D623" s="38">
        <f t="shared" si="41"/>
        <v>86.803517244544992</v>
      </c>
      <c r="E623" s="42">
        <f t="shared" si="42"/>
        <v>1.4606760095625953E-2</v>
      </c>
      <c r="F623" s="39">
        <f t="shared" si="43"/>
        <v>3475.5598319432233</v>
      </c>
      <c r="J623" s="49"/>
    </row>
    <row r="624" spans="1:10" x14ac:dyDescent="0.35">
      <c r="A624" s="37">
        <v>41578</v>
      </c>
      <c r="B624" s="38">
        <v>2.57</v>
      </c>
      <c r="C624" s="38">
        <f t="shared" si="40"/>
        <v>8.769049788369033</v>
      </c>
      <c r="D624" s="38">
        <f t="shared" si="41"/>
        <v>87.235281401340444</v>
      </c>
      <c r="E624" s="42">
        <f t="shared" si="42"/>
        <v>8.3335280183544462E-3</v>
      </c>
      <c r="F624" s="39">
        <f t="shared" si="43"/>
        <v>3504.5235071821899</v>
      </c>
      <c r="J624" s="49"/>
    </row>
    <row r="625" spans="1:10" x14ac:dyDescent="0.35">
      <c r="A625" s="37">
        <v>41608</v>
      </c>
      <c r="B625" s="38">
        <v>2.75</v>
      </c>
      <c r="C625" s="38">
        <f t="shared" si="40"/>
        <v>8.6910366018177747</v>
      </c>
      <c r="D625" s="38">
        <f t="shared" si="41"/>
        <v>86.130141147775021</v>
      </c>
      <c r="E625" s="42">
        <f t="shared" si="42"/>
        <v>-1.3387488831588964E-2</v>
      </c>
      <c r="F625" s="39">
        <f t="shared" si="43"/>
        <v>3457.6067378697476</v>
      </c>
      <c r="J625" s="49"/>
    </row>
    <row r="626" spans="1:10" x14ac:dyDescent="0.35">
      <c r="A626" s="37">
        <v>41639</v>
      </c>
      <c r="B626" s="38">
        <v>3.04</v>
      </c>
      <c r="C626" s="38">
        <f t="shared" si="40"/>
        <v>8.5674187017701389</v>
      </c>
      <c r="D626" s="38">
        <f t="shared" si="41"/>
        <v>84.384380532690386</v>
      </c>
      <c r="E626" s="42">
        <f t="shared" si="42"/>
        <v>-2.2227398273223349E-2</v>
      </c>
      <c r="F626" s="39">
        <f t="shared" si="43"/>
        <v>3380.7531358349361</v>
      </c>
      <c r="J626" s="49"/>
    </row>
    <row r="627" spans="1:10" x14ac:dyDescent="0.35">
      <c r="A627" s="37">
        <v>41670</v>
      </c>
      <c r="B627" s="38">
        <v>2.67</v>
      </c>
      <c r="C627" s="38">
        <f t="shared" si="40"/>
        <v>8.7255863708505288</v>
      </c>
      <c r="D627" s="38">
        <f t="shared" si="41"/>
        <v>86.619251710154458</v>
      </c>
      <c r="E627" s="42">
        <f t="shared" si="42"/>
        <v>3.5376284623426693E-2</v>
      </c>
      <c r="F627" s="39">
        <f t="shared" si="43"/>
        <v>3500.351621009775</v>
      </c>
      <c r="J627" s="49"/>
    </row>
    <row r="628" spans="1:10" x14ac:dyDescent="0.35">
      <c r="A628" s="37">
        <v>41698</v>
      </c>
      <c r="B628" s="38">
        <v>2.66</v>
      </c>
      <c r="C628" s="38">
        <f t="shared" si="40"/>
        <v>8.7299188674773127</v>
      </c>
      <c r="D628" s="38">
        <f t="shared" si="41"/>
        <v>86.680621950889872</v>
      </c>
      <c r="E628" s="42">
        <f t="shared" si="42"/>
        <v>3.0716524665168566E-3</v>
      </c>
      <c r="F628" s="39">
        <f t="shared" si="43"/>
        <v>3511.103484700126</v>
      </c>
      <c r="J628" s="49"/>
    </row>
    <row r="629" spans="1:10" x14ac:dyDescent="0.35">
      <c r="A629" s="37">
        <v>41729</v>
      </c>
      <c r="B629" s="38">
        <v>2.73</v>
      </c>
      <c r="C629" s="38">
        <f t="shared" si="40"/>
        <v>8.6996557127136018</v>
      </c>
      <c r="D629" s="38">
        <f t="shared" si="41"/>
        <v>86.252110903237167</v>
      </c>
      <c r="E629" s="42">
        <f t="shared" si="42"/>
        <v>-3.8785348799891626E-3</v>
      </c>
      <c r="F629" s="39">
        <f t="shared" si="43"/>
        <v>3497.4855473674652</v>
      </c>
      <c r="J629" s="49"/>
    </row>
    <row r="630" spans="1:10" x14ac:dyDescent="0.35">
      <c r="A630" s="37">
        <v>41759</v>
      </c>
      <c r="B630" s="38">
        <v>2.67</v>
      </c>
      <c r="C630" s="38">
        <f t="shared" si="40"/>
        <v>8.7255863708505288</v>
      </c>
      <c r="D630" s="38">
        <f t="shared" si="41"/>
        <v>86.619251710154458</v>
      </c>
      <c r="E630" s="42">
        <f t="shared" si="42"/>
        <v>7.4979641671230135E-3</v>
      </c>
      <c r="F630" s="39">
        <f t="shared" si="43"/>
        <v>3523.7095686766575</v>
      </c>
      <c r="J630" s="49"/>
    </row>
    <row r="631" spans="1:10" x14ac:dyDescent="0.35">
      <c r="A631" s="37">
        <v>41790</v>
      </c>
      <c r="B631" s="38">
        <v>2.48</v>
      </c>
      <c r="C631" s="38">
        <f t="shared" si="40"/>
        <v>8.8084312528569129</v>
      </c>
      <c r="D631" s="38">
        <f t="shared" si="41"/>
        <v>87.794154986302942</v>
      </c>
      <c r="E631" s="42">
        <f t="shared" si="42"/>
        <v>1.9092715006837808E-2</v>
      </c>
      <c r="F631" s="39">
        <f t="shared" si="43"/>
        <v>3590.9867512382684</v>
      </c>
      <c r="J631" s="49"/>
    </row>
    <row r="632" spans="1:10" x14ac:dyDescent="0.35">
      <c r="A632" s="37">
        <v>41820</v>
      </c>
      <c r="B632" s="38">
        <v>2.5299999999999998</v>
      </c>
      <c r="C632" s="38">
        <f t="shared" si="40"/>
        <v>8.7865216173371667</v>
      </c>
      <c r="D632" s="38">
        <f t="shared" si="41"/>
        <v>87.483147276500517</v>
      </c>
      <c r="E632" s="42">
        <f t="shared" si="42"/>
        <v>-2.3387842586283895E-3</v>
      </c>
      <c r="F632" s="39">
        <f t="shared" si="43"/>
        <v>3582.5882079515291</v>
      </c>
      <c r="J632" s="49"/>
    </row>
    <row r="633" spans="1:10" x14ac:dyDescent="0.35">
      <c r="A633" s="37">
        <v>41851</v>
      </c>
      <c r="B633" s="38">
        <v>2.58</v>
      </c>
      <c r="C633" s="38">
        <f t="shared" si="40"/>
        <v>8.7646895704226555</v>
      </c>
      <c r="D633" s="38">
        <f t="shared" si="41"/>
        <v>87.173445119979647</v>
      </c>
      <c r="E633" s="42">
        <f t="shared" si="42"/>
        <v>-2.2871746289054688E-3</v>
      </c>
      <c r="F633" s="39">
        <f t="shared" si="43"/>
        <v>3574.3942030964863</v>
      </c>
      <c r="J633" s="49"/>
    </row>
    <row r="634" spans="1:10" x14ac:dyDescent="0.35">
      <c r="A634" s="37">
        <v>41882</v>
      </c>
      <c r="B634" s="38">
        <v>2.35</v>
      </c>
      <c r="C634" s="38">
        <f t="shared" si="40"/>
        <v>8.8657617719895345</v>
      </c>
      <c r="D634" s="38">
        <f t="shared" si="41"/>
        <v>88.608929270682552</v>
      </c>
      <c r="E634" s="42">
        <f t="shared" si="42"/>
        <v>2.2750610283956533E-2</v>
      </c>
      <c r="F634" s="39">
        <f t="shared" si="43"/>
        <v>3655.7138526123676</v>
      </c>
      <c r="J634" s="49"/>
    </row>
    <row r="635" spans="1:10" x14ac:dyDescent="0.35">
      <c r="A635" s="37">
        <v>41912</v>
      </c>
      <c r="B635" s="38">
        <v>2.52</v>
      </c>
      <c r="C635" s="38">
        <f t="shared" si="40"/>
        <v>8.790897326905732</v>
      </c>
      <c r="D635" s="38">
        <f t="shared" si="41"/>
        <v>87.545244177724726</v>
      </c>
      <c r="E635" s="42">
        <f t="shared" si="42"/>
        <v>-1.2880470768870387E-2</v>
      </c>
      <c r="F635" s="39">
        <f t="shared" si="43"/>
        <v>3608.6265371944396</v>
      </c>
      <c r="J635" s="49"/>
    </row>
    <row r="636" spans="1:10" x14ac:dyDescent="0.35">
      <c r="A636" s="37">
        <v>41943</v>
      </c>
      <c r="B636" s="38">
        <v>2.35</v>
      </c>
      <c r="C636" s="38">
        <f t="shared" si="40"/>
        <v>8.8657617719895345</v>
      </c>
      <c r="D636" s="38">
        <f t="shared" si="41"/>
        <v>88.608929270682552</v>
      </c>
      <c r="E636" s="42">
        <f t="shared" si="42"/>
        <v>1.7275963383920845E-2</v>
      </c>
      <c r="F636" s="39">
        <f t="shared" si="43"/>
        <v>3670.9690371172555</v>
      </c>
      <c r="J636" s="49"/>
    </row>
    <row r="637" spans="1:10" x14ac:dyDescent="0.35">
      <c r="A637" s="37">
        <v>41973</v>
      </c>
      <c r="B637" s="38">
        <v>2.1800000000000002</v>
      </c>
      <c r="C637" s="38">
        <f t="shared" si="40"/>
        <v>8.941536855884392</v>
      </c>
      <c r="D637" s="38">
        <f t="shared" si="41"/>
        <v>89.687964689138653</v>
      </c>
      <c r="E637" s="42">
        <f t="shared" si="42"/>
        <v>1.7267763573011817E-2</v>
      </c>
      <c r="F637" s="39">
        <f t="shared" si="43"/>
        <v>3734.3584625340432</v>
      </c>
      <c r="J637" s="49"/>
    </row>
    <row r="638" spans="1:10" x14ac:dyDescent="0.35">
      <c r="A638" s="37">
        <v>42004</v>
      </c>
      <c r="B638" s="38">
        <v>2.17</v>
      </c>
      <c r="C638" s="38">
        <f t="shared" si="40"/>
        <v>8.9460228527935524</v>
      </c>
      <c r="D638" s="38">
        <f t="shared" si="41"/>
        <v>89.75192067474029</v>
      </c>
      <c r="E638" s="42">
        <f t="shared" si="42"/>
        <v>2.6938150430052335E-3</v>
      </c>
      <c r="F638" s="39">
        <f t="shared" si="43"/>
        <v>3744.418133536391</v>
      </c>
      <c r="J638" s="49"/>
    </row>
    <row r="639" spans="1:10" x14ac:dyDescent="0.35">
      <c r="A639" s="37">
        <v>42035</v>
      </c>
      <c r="B639" s="38">
        <v>1.68</v>
      </c>
      <c r="C639" s="38">
        <f t="shared" si="40"/>
        <v>9.1698092197444829</v>
      </c>
      <c r="D639" s="38">
        <f t="shared" si="41"/>
        <v>92.952953064190524</v>
      </c>
      <c r="E639" s="42">
        <f t="shared" si="42"/>
        <v>4.7838558797501533E-2</v>
      </c>
      <c r="F639" s="39">
        <f t="shared" si="43"/>
        <v>3923.5457005800022</v>
      </c>
      <c r="J639" s="49"/>
    </row>
    <row r="640" spans="1:10" x14ac:dyDescent="0.35">
      <c r="A640" s="37">
        <v>42063</v>
      </c>
      <c r="B640" s="38">
        <v>2</v>
      </c>
      <c r="C640" s="38">
        <f t="shared" si="40"/>
        <v>9.02277648313523</v>
      </c>
      <c r="D640" s="38">
        <f t="shared" si="41"/>
        <v>90.847479662735509</v>
      </c>
      <c r="E640" s="42">
        <f t="shared" si="42"/>
        <v>-2.7018411343816849E-2</v>
      </c>
      <c r="F640" s="39">
        <f t="shared" si="43"/>
        <v>3817.5377289154676</v>
      </c>
      <c r="J640" s="49"/>
    </row>
    <row r="641" spans="1:10" x14ac:dyDescent="0.35">
      <c r="A641" s="37">
        <v>42094</v>
      </c>
      <c r="B641" s="38">
        <v>1.94</v>
      </c>
      <c r="C641" s="38">
        <f t="shared" si="40"/>
        <v>9.0500892438895413</v>
      </c>
      <c r="D641" s="38">
        <f t="shared" si="41"/>
        <v>91.237922346010919</v>
      </c>
      <c r="E641" s="42">
        <f t="shared" si="42"/>
        <v>7.09805767427623E-3</v>
      </c>
      <c r="F641" s="39">
        <f t="shared" si="43"/>
        <v>3844.6348318890355</v>
      </c>
      <c r="J641" s="49"/>
    </row>
    <row r="642" spans="1:10" x14ac:dyDescent="0.35">
      <c r="A642" s="37">
        <v>42124</v>
      </c>
      <c r="B642" s="38">
        <v>2.0499999999999998</v>
      </c>
      <c r="C642" s="38">
        <f t="shared" ref="C642:C705" si="44">(1-(1/(1+0.5*B642/100)^(2*10)))/(B642/100)</f>
        <v>9.0001051240906413</v>
      </c>
      <c r="D642" s="38">
        <f t="shared" ref="D642:D705" si="45">(2/(B642/100)^2)*(1-(1/(1+B642/200)^(20)))-20/((B642/100)*(1+B642/200)^(21))</f>
        <v>90.523620890859092</v>
      </c>
      <c r="E642" s="42">
        <f t="shared" si="42"/>
        <v>-8.2428813545267383E-3</v>
      </c>
      <c r="F642" s="39">
        <f t="shared" si="43"/>
        <v>3812.9439631182931</v>
      </c>
      <c r="J642" s="49"/>
    </row>
    <row r="643" spans="1:10" x14ac:dyDescent="0.35">
      <c r="A643" s="37">
        <v>42155</v>
      </c>
      <c r="B643" s="38">
        <v>2.12</v>
      </c>
      <c r="C643" s="38">
        <f t="shared" si="44"/>
        <v>8.968500878670028</v>
      </c>
      <c r="D643" s="38">
        <f t="shared" si="45"/>
        <v>90.07251196393463</v>
      </c>
      <c r="E643" s="42">
        <f t="shared" ref="E643:E706" si="46">-C643*(B643/100-B642/100)+0.5*D643*(B643/100-B642/100)^2+((1+B642/100)^(1/12)-1)</f>
        <v>-4.5633935980654858E-3</v>
      </c>
      <c r="F643" s="39">
        <f t="shared" ref="F643:F706" si="47">F642*(1+E643)</f>
        <v>3795.5439990472169</v>
      </c>
      <c r="J643" s="49"/>
    </row>
    <row r="644" spans="1:10" x14ac:dyDescent="0.35">
      <c r="A644" s="37">
        <v>42185</v>
      </c>
      <c r="B644" s="38">
        <v>2.35</v>
      </c>
      <c r="C644" s="38">
        <f t="shared" si="44"/>
        <v>8.8657617719895345</v>
      </c>
      <c r="D644" s="38">
        <f t="shared" si="45"/>
        <v>88.608929270682552</v>
      </c>
      <c r="E644" s="42">
        <f t="shared" si="46"/>
        <v>-1.8407151932139643E-2</v>
      </c>
      <c r="F644" s="39">
        <f t="shared" si="47"/>
        <v>3725.678843991634</v>
      </c>
      <c r="J644" s="49"/>
    </row>
    <row r="645" spans="1:10" x14ac:dyDescent="0.35">
      <c r="A645" s="37">
        <v>42216</v>
      </c>
      <c r="B645" s="38">
        <v>2.2000000000000002</v>
      </c>
      <c r="C645" s="38">
        <f t="shared" si="44"/>
        <v>8.9325744487181744</v>
      </c>
      <c r="D645" s="38">
        <f t="shared" si="45"/>
        <v>89.560214582507911</v>
      </c>
      <c r="E645" s="42">
        <f t="shared" si="46"/>
        <v>1.5437168723515108E-2</v>
      </c>
      <c r="F645" s="39">
        <f t="shared" si="47"/>
        <v>3783.1927769159633</v>
      </c>
      <c r="J645" s="49"/>
    </row>
    <row r="646" spans="1:10" x14ac:dyDescent="0.35">
      <c r="A646" s="37">
        <v>42247</v>
      </c>
      <c r="B646" s="38">
        <v>2.21</v>
      </c>
      <c r="C646" s="38">
        <f t="shared" si="44"/>
        <v>8.9280980330690216</v>
      </c>
      <c r="D646" s="38">
        <f t="shared" si="45"/>
        <v>89.496420359792523</v>
      </c>
      <c r="E646" s="42">
        <f t="shared" si="46"/>
        <v>9.2274063599137926E-4</v>
      </c>
      <c r="F646" s="39">
        <f t="shared" si="47"/>
        <v>3786.6836826250124</v>
      </c>
      <c r="J646" s="49"/>
    </row>
    <row r="647" spans="1:10" x14ac:dyDescent="0.35">
      <c r="A647" s="37">
        <v>42277</v>
      </c>
      <c r="B647" s="38">
        <v>2.06</v>
      </c>
      <c r="C647" s="38">
        <f t="shared" si="44"/>
        <v>8.9955805584643844</v>
      </c>
      <c r="D647" s="38">
        <f t="shared" si="45"/>
        <v>90.45901325668251</v>
      </c>
      <c r="E647" s="42">
        <f t="shared" si="46"/>
        <v>1.5418408565250811E-2</v>
      </c>
      <c r="F647" s="39">
        <f t="shared" si="47"/>
        <v>3845.0683187510936</v>
      </c>
      <c r="J647" s="49"/>
    </row>
    <row r="648" spans="1:10" x14ac:dyDescent="0.35">
      <c r="A648" s="37">
        <v>42308</v>
      </c>
      <c r="B648" s="38">
        <v>2.16</v>
      </c>
      <c r="C648" s="38">
        <f t="shared" si="44"/>
        <v>8.9505120488522003</v>
      </c>
      <c r="D648" s="38">
        <f t="shared" si="45"/>
        <v>89.815930683055967</v>
      </c>
      <c r="E648" s="42">
        <f t="shared" si="46"/>
        <v>-7.2049354468048648E-3</v>
      </c>
      <c r="F648" s="39">
        <f t="shared" si="47"/>
        <v>3817.3648497259373</v>
      </c>
      <c r="J648" s="49"/>
    </row>
    <row r="649" spans="1:10" x14ac:dyDescent="0.35">
      <c r="A649" s="37">
        <v>42338</v>
      </c>
      <c r="B649" s="38">
        <v>2.21</v>
      </c>
      <c r="C649" s="38">
        <f t="shared" si="44"/>
        <v>8.9280980330690216</v>
      </c>
      <c r="D649" s="38">
        <f t="shared" si="45"/>
        <v>89.496420359792523</v>
      </c>
      <c r="E649" s="42">
        <f t="shared" si="46"/>
        <v>-2.6704398567714924E-3</v>
      </c>
      <c r="F649" s="39">
        <f t="shared" si="47"/>
        <v>3807.1708064833906</v>
      </c>
      <c r="J649" s="49"/>
    </row>
    <row r="650" spans="1:10" x14ac:dyDescent="0.35">
      <c r="A650" s="37">
        <v>42369</v>
      </c>
      <c r="B650" s="38">
        <v>2.27</v>
      </c>
      <c r="C650" s="38">
        <f t="shared" si="44"/>
        <v>8.9013064007971945</v>
      </c>
      <c r="D650" s="38">
        <f t="shared" si="45"/>
        <v>89.114783456857708</v>
      </c>
      <c r="E650" s="42">
        <f t="shared" si="46"/>
        <v>-3.5014718418156249E-3</v>
      </c>
      <c r="F650" s="39">
        <f t="shared" si="47"/>
        <v>3793.8401051075066</v>
      </c>
      <c r="J650" s="49"/>
    </row>
    <row r="651" spans="1:10" x14ac:dyDescent="0.35">
      <c r="A651" s="37">
        <v>42400</v>
      </c>
      <c r="B651" s="38">
        <v>1.94</v>
      </c>
      <c r="C651" s="38">
        <f t="shared" si="44"/>
        <v>9.0500892438895413</v>
      </c>
      <c r="D651" s="38">
        <f t="shared" si="45"/>
        <v>91.237922346010919</v>
      </c>
      <c r="E651" s="42">
        <f t="shared" si="46"/>
        <v>3.2234351233667011E-2</v>
      </c>
      <c r="F651" s="39">
        <f t="shared" si="47"/>
        <v>3916.1320795799138</v>
      </c>
      <c r="J651" s="49"/>
    </row>
    <row r="652" spans="1:10" x14ac:dyDescent="0.35">
      <c r="A652" s="37">
        <v>42429</v>
      </c>
      <c r="B652" s="38">
        <v>1.74</v>
      </c>
      <c r="C652" s="38">
        <f t="shared" si="44"/>
        <v>9.1419832551928355</v>
      </c>
      <c r="D652" s="38">
        <f t="shared" si="45"/>
        <v>92.553815815800931</v>
      </c>
      <c r="E652" s="42">
        <f t="shared" si="46"/>
        <v>2.0071541633351259E-2</v>
      </c>
      <c r="F652" s="39">
        <f t="shared" si="47"/>
        <v>3994.7348876569044</v>
      </c>
      <c r="J652" s="49"/>
    </row>
    <row r="653" spans="1:10" x14ac:dyDescent="0.35">
      <c r="A653" s="37">
        <v>42460</v>
      </c>
      <c r="B653" s="38">
        <v>1.78</v>
      </c>
      <c r="C653" s="38">
        <f t="shared" si="44"/>
        <v>9.1234990035581571</v>
      </c>
      <c r="D653" s="38">
        <f t="shared" si="45"/>
        <v>92.288850280055271</v>
      </c>
      <c r="E653" s="42">
        <f t="shared" si="46"/>
        <v>-2.2034533021114354E-3</v>
      </c>
      <c r="F653" s="39">
        <f t="shared" si="47"/>
        <v>3985.9326758776369</v>
      </c>
      <c r="J653" s="49"/>
    </row>
    <row r="654" spans="1:10" x14ac:dyDescent="0.35">
      <c r="A654" s="37">
        <v>42490</v>
      </c>
      <c r="B654" s="38">
        <v>1.83</v>
      </c>
      <c r="C654" s="38">
        <f t="shared" si="44"/>
        <v>9.100468063385879</v>
      </c>
      <c r="D654" s="38">
        <f t="shared" si="45"/>
        <v>91.958904089382713</v>
      </c>
      <c r="E654" s="42">
        <f t="shared" si="46"/>
        <v>-3.0673715035245625E-3</v>
      </c>
      <c r="F654" s="39">
        <f t="shared" si="47"/>
        <v>3973.7063395726827</v>
      </c>
      <c r="J654" s="49"/>
    </row>
    <row r="655" spans="1:10" x14ac:dyDescent="0.35">
      <c r="A655" s="37">
        <v>42521</v>
      </c>
      <c r="B655" s="38">
        <v>1.84</v>
      </c>
      <c r="C655" s="38">
        <f t="shared" si="44"/>
        <v>9.0958717639555786</v>
      </c>
      <c r="D655" s="38">
        <f t="shared" si="45"/>
        <v>91.893082419113398</v>
      </c>
      <c r="E655" s="42">
        <f t="shared" si="46"/>
        <v>6.0322893155466948E-4</v>
      </c>
      <c r="F655" s="39">
        <f t="shared" si="47"/>
        <v>3976.1033942022154</v>
      </c>
      <c r="J655" s="49"/>
    </row>
    <row r="656" spans="1:10" x14ac:dyDescent="0.35">
      <c r="A656" s="37">
        <v>42551</v>
      </c>
      <c r="B656" s="38">
        <v>1.49</v>
      </c>
      <c r="C656" s="38">
        <f t="shared" si="44"/>
        <v>9.2587196719819751</v>
      </c>
      <c r="D656" s="38">
        <f t="shared" si="45"/>
        <v>94.23038159850762</v>
      </c>
      <c r="E656" s="42">
        <f t="shared" si="46"/>
        <v>3.4503232163304871E-2</v>
      </c>
      <c r="F656" s="39">
        <f t="shared" si="47"/>
        <v>4113.291812717679</v>
      </c>
      <c r="J656" s="49"/>
    </row>
    <row r="657" spans="1:10" x14ac:dyDescent="0.35">
      <c r="A657" s="37">
        <v>42582</v>
      </c>
      <c r="B657" s="38">
        <v>1.46</v>
      </c>
      <c r="C657" s="38">
        <f t="shared" si="44"/>
        <v>9.2728694920443253</v>
      </c>
      <c r="D657" s="38">
        <f t="shared" si="45"/>
        <v>94.433972436110025</v>
      </c>
      <c r="E657" s="42">
        <f t="shared" si="46"/>
        <v>4.0193773481374349E-3</v>
      </c>
      <c r="F657" s="39">
        <f t="shared" si="47"/>
        <v>4129.824684655995</v>
      </c>
      <c r="J657" s="49"/>
    </row>
    <row r="658" spans="1:10" x14ac:dyDescent="0.35">
      <c r="A658" s="37">
        <v>42613</v>
      </c>
      <c r="B658" s="38">
        <v>1.58</v>
      </c>
      <c r="C658" s="38">
        <f t="shared" si="44"/>
        <v>9.2164528996771899</v>
      </c>
      <c r="D658" s="38">
        <f t="shared" si="45"/>
        <v>93.622714195028493</v>
      </c>
      <c r="E658" s="42">
        <f t="shared" si="46"/>
        <v>-9.783734843474173E-3</v>
      </c>
      <c r="F658" s="39">
        <f t="shared" si="47"/>
        <v>4089.4195749912865</v>
      </c>
      <c r="J658" s="49"/>
    </row>
    <row r="659" spans="1:10" x14ac:dyDescent="0.35">
      <c r="A659" s="37">
        <v>42643</v>
      </c>
      <c r="B659" s="38">
        <v>1.6</v>
      </c>
      <c r="C659" s="38">
        <f t="shared" si="44"/>
        <v>9.207097350533509</v>
      </c>
      <c r="D659" s="38">
        <f t="shared" si="45"/>
        <v>93.48830672409963</v>
      </c>
      <c r="E659" s="42">
        <f t="shared" si="46"/>
        <v>-5.3232274461228915E-4</v>
      </c>
      <c r="F659" s="39">
        <f t="shared" si="47"/>
        <v>4087.242683939256</v>
      </c>
      <c r="J659" s="49"/>
    </row>
    <row r="660" spans="1:10" x14ac:dyDescent="0.35">
      <c r="A660" s="37">
        <v>42674</v>
      </c>
      <c r="B660" s="38">
        <v>1.84</v>
      </c>
      <c r="C660" s="38">
        <f t="shared" si="44"/>
        <v>9.0958717639555786</v>
      </c>
      <c r="D660" s="38">
        <f t="shared" si="45"/>
        <v>91.893082419113398</v>
      </c>
      <c r="E660" s="42">
        <f t="shared" si="46"/>
        <v>-2.0241785801618017E-2</v>
      </c>
      <c r="F660" s="39">
        <f t="shared" si="47"/>
        <v>4004.5095930117272</v>
      </c>
      <c r="J660" s="49"/>
    </row>
    <row r="661" spans="1:10" x14ac:dyDescent="0.35">
      <c r="A661" s="37">
        <v>42704</v>
      </c>
      <c r="B661" s="38">
        <v>2.37</v>
      </c>
      <c r="C661" s="38">
        <f t="shared" si="44"/>
        <v>8.8569071774013715</v>
      </c>
      <c r="D661" s="38">
        <f t="shared" si="45"/>
        <v>88.482997867481458</v>
      </c>
      <c r="E661" s="42">
        <f t="shared" si="46"/>
        <v>-4.417831211110141E-2</v>
      </c>
      <c r="F661" s="39">
        <f t="shared" si="47"/>
        <v>3827.5971183597553</v>
      </c>
      <c r="J661" s="49"/>
    </row>
    <row r="662" spans="1:10" x14ac:dyDescent="0.35">
      <c r="A662" s="37">
        <v>42735</v>
      </c>
      <c r="B662" s="38">
        <v>2.4500000000000002</v>
      </c>
      <c r="C662" s="38">
        <f t="shared" si="44"/>
        <v>8.8216144127327087</v>
      </c>
      <c r="D662" s="38">
        <f t="shared" si="45"/>
        <v>87.981388836402857</v>
      </c>
      <c r="E662" s="42">
        <f t="shared" si="46"/>
        <v>-5.0752715938808795E-3</v>
      </c>
      <c r="F662" s="39">
        <f t="shared" si="47"/>
        <v>3808.1710234321235</v>
      </c>
      <c r="J662" s="49"/>
    </row>
    <row r="663" spans="1:10" x14ac:dyDescent="0.35">
      <c r="A663" s="37">
        <v>42766</v>
      </c>
      <c r="B663" s="38">
        <v>2.4500000000000002</v>
      </c>
      <c r="C663" s="38">
        <f t="shared" si="44"/>
        <v>8.8216144127327087</v>
      </c>
      <c r="D663" s="38">
        <f t="shared" si="45"/>
        <v>87.981388836402857</v>
      </c>
      <c r="E663" s="42">
        <f t="shared" si="46"/>
        <v>2.0190930200914003E-3</v>
      </c>
      <c r="F663" s="39">
        <f t="shared" si="47"/>
        <v>3815.8600749648494</v>
      </c>
      <c r="J663" s="49"/>
    </row>
    <row r="664" spans="1:10" x14ac:dyDescent="0.35">
      <c r="A664" s="37">
        <v>42794</v>
      </c>
      <c r="B664" s="38">
        <v>2.36</v>
      </c>
      <c r="C664" s="38">
        <f t="shared" si="44"/>
        <v>8.8613329005531103</v>
      </c>
      <c r="D664" s="38">
        <f t="shared" si="45"/>
        <v>88.545937037045178</v>
      </c>
      <c r="E664" s="42">
        <f t="shared" si="46"/>
        <v>1.0030153735089217E-2</v>
      </c>
      <c r="F664" s="39">
        <f t="shared" si="47"/>
        <v>3854.1337381483363</v>
      </c>
      <c r="J664" s="49"/>
    </row>
    <row r="665" spans="1:10" x14ac:dyDescent="0.35">
      <c r="A665" s="37">
        <v>42825</v>
      </c>
      <c r="B665" s="38">
        <v>2.4</v>
      </c>
      <c r="C665" s="38">
        <f t="shared" si="44"/>
        <v>8.8436488711487691</v>
      </c>
      <c r="D665" s="38">
        <f t="shared" si="45"/>
        <v>88.29449824425717</v>
      </c>
      <c r="E665" s="42">
        <f t="shared" si="46"/>
        <v>-1.5846867729001671E-3</v>
      </c>
      <c r="F665" s="39">
        <f t="shared" si="47"/>
        <v>3848.0261433925043</v>
      </c>
      <c r="J665" s="49"/>
    </row>
    <row r="666" spans="1:10" x14ac:dyDescent="0.35">
      <c r="A666" s="37">
        <v>42855</v>
      </c>
      <c r="B666" s="38">
        <v>2.29</v>
      </c>
      <c r="C666" s="38">
        <f t="shared" si="44"/>
        <v>8.8924012634154099</v>
      </c>
      <c r="D666" s="38">
        <f t="shared" si="45"/>
        <v>88.987999821575272</v>
      </c>
      <c r="E666" s="42">
        <f t="shared" si="46"/>
        <v>1.1813810668492309E-2</v>
      </c>
      <c r="F666" s="39">
        <f t="shared" si="47"/>
        <v>3893.4859956979521</v>
      </c>
      <c r="J666" s="49"/>
    </row>
    <row r="667" spans="1:10" x14ac:dyDescent="0.35">
      <c r="A667" s="37">
        <v>42886</v>
      </c>
      <c r="B667" s="38">
        <v>2.21</v>
      </c>
      <c r="C667" s="38">
        <f t="shared" si="44"/>
        <v>8.9280980330690216</v>
      </c>
      <c r="D667" s="38">
        <f t="shared" si="45"/>
        <v>89.496420359792523</v>
      </c>
      <c r="E667" s="42">
        <f t="shared" si="46"/>
        <v>9.0597093020619648E-3</v>
      </c>
      <c r="F667" s="39">
        <f t="shared" si="47"/>
        <v>3928.7598469906247</v>
      </c>
      <c r="J667" s="49"/>
    </row>
    <row r="668" spans="1:10" x14ac:dyDescent="0.35">
      <c r="A668" s="37">
        <v>42916</v>
      </c>
      <c r="B668" s="38">
        <v>2.31</v>
      </c>
      <c r="C668" s="38">
        <f t="shared" si="44"/>
        <v>8.8835087937108206</v>
      </c>
      <c r="D668" s="38">
        <f t="shared" si="45"/>
        <v>88.861429846774513</v>
      </c>
      <c r="E668" s="42">
        <f t="shared" si="46"/>
        <v>-7.015806741146954E-3</v>
      </c>
      <c r="F668" s="39">
        <f t="shared" si="47"/>
        <v>3901.1964271717602</v>
      </c>
      <c r="J668" s="49"/>
    </row>
    <row r="669" spans="1:10" x14ac:dyDescent="0.35">
      <c r="A669" s="37">
        <v>42947</v>
      </c>
      <c r="B669" s="38">
        <v>2.2999999999999998</v>
      </c>
      <c r="C669" s="38">
        <f t="shared" si="44"/>
        <v>8.8879534464386438</v>
      </c>
      <c r="D669" s="38">
        <f t="shared" si="45"/>
        <v>88.924688151782902</v>
      </c>
      <c r="E669" s="42">
        <f t="shared" si="46"/>
        <v>2.79415484281916E-3</v>
      </c>
      <c r="F669" s="39">
        <f t="shared" si="47"/>
        <v>3912.096974061531</v>
      </c>
      <c r="J669" s="49"/>
    </row>
    <row r="670" spans="1:10" x14ac:dyDescent="0.35">
      <c r="A670" s="37">
        <v>42978</v>
      </c>
      <c r="B670" s="38">
        <v>2.12</v>
      </c>
      <c r="C670" s="38">
        <f t="shared" si="44"/>
        <v>8.968500878670028</v>
      </c>
      <c r="D670" s="38">
        <f t="shared" si="45"/>
        <v>90.07251196393463</v>
      </c>
      <c r="E670" s="42">
        <f t="shared" si="46"/>
        <v>1.8185972864555974E-2</v>
      </c>
      <c r="F670" s="39">
        <f t="shared" si="47"/>
        <v>3983.2422634753252</v>
      </c>
      <c r="J670" s="49"/>
    </row>
    <row r="671" spans="1:10" x14ac:dyDescent="0.35">
      <c r="A671" s="37">
        <v>43008</v>
      </c>
      <c r="B671" s="38">
        <v>2.33</v>
      </c>
      <c r="C671" s="38">
        <f t="shared" si="44"/>
        <v>8.8746289703374739</v>
      </c>
      <c r="D671" s="38">
        <f t="shared" si="45"/>
        <v>88.735073130267324</v>
      </c>
      <c r="E671" s="42">
        <f t="shared" si="46"/>
        <v>-1.6691330475941134E-2</v>
      </c>
      <c r="F671" s="39">
        <f t="shared" si="47"/>
        <v>3916.7566504899228</v>
      </c>
      <c r="J671" s="49"/>
    </row>
    <row r="672" spans="1:10" x14ac:dyDescent="0.35">
      <c r="A672" s="37">
        <v>43039</v>
      </c>
      <c r="B672" s="38">
        <v>2.38</v>
      </c>
      <c r="C672" s="38">
        <f t="shared" si="44"/>
        <v>8.8524845998828106</v>
      </c>
      <c r="D672" s="38">
        <f t="shared" si="45"/>
        <v>88.420111712098674</v>
      </c>
      <c r="E672" s="42">
        <f t="shared" si="46"/>
        <v>-2.4939549822941415E-3</v>
      </c>
      <c r="F672" s="39">
        <f t="shared" si="47"/>
        <v>3906.9884357269998</v>
      </c>
      <c r="J672" s="49"/>
    </row>
    <row r="673" spans="1:10" x14ac:dyDescent="0.35">
      <c r="A673" s="37">
        <v>43069</v>
      </c>
      <c r="B673" s="38">
        <v>2.42</v>
      </c>
      <c r="C673" s="38">
        <f t="shared" si="44"/>
        <v>8.8348256931852909</v>
      </c>
      <c r="D673" s="38">
        <f t="shared" si="45"/>
        <v>88.16909623503318</v>
      </c>
      <c r="E673" s="42">
        <f t="shared" si="46"/>
        <v>-1.5648549118723247E-3</v>
      </c>
      <c r="F673" s="39">
        <f t="shared" si="47"/>
        <v>3900.8745656827241</v>
      </c>
      <c r="J673" s="49"/>
    </row>
    <row r="674" spans="1:10" x14ac:dyDescent="0.35">
      <c r="A674" s="37">
        <v>43100</v>
      </c>
      <c r="B674" s="38">
        <v>2.4</v>
      </c>
      <c r="C674" s="38">
        <f t="shared" si="44"/>
        <v>8.8436488711487691</v>
      </c>
      <c r="D674" s="38">
        <f t="shared" si="45"/>
        <v>88.29449824425717</v>
      </c>
      <c r="E674" s="42">
        <f t="shared" si="46"/>
        <v>3.765133984408477E-3</v>
      </c>
      <c r="F674" s="39">
        <f t="shared" si="47"/>
        <v>3915.5618810788906</v>
      </c>
      <c r="J674" s="49"/>
    </row>
    <row r="675" spans="1:10" x14ac:dyDescent="0.35">
      <c r="A675" s="37">
        <v>43131</v>
      </c>
      <c r="B675" s="38">
        <v>2.72</v>
      </c>
      <c r="C675" s="38">
        <f t="shared" si="44"/>
        <v>8.7039698445883378</v>
      </c>
      <c r="D675" s="38">
        <f t="shared" si="45"/>
        <v>86.313172631822454</v>
      </c>
      <c r="E675" s="42">
        <f t="shared" si="46"/>
        <v>-2.543244851996446E-2</v>
      </c>
      <c r="F675" s="39">
        <f t="shared" si="47"/>
        <v>3815.9795551116163</v>
      </c>
      <c r="J675" s="49"/>
    </row>
    <row r="676" spans="1:10" x14ac:dyDescent="0.35">
      <c r="A676" s="37">
        <v>43159</v>
      </c>
      <c r="B676" s="38">
        <v>2.87</v>
      </c>
      <c r="C676" s="38">
        <f t="shared" si="44"/>
        <v>8.6395771438742504</v>
      </c>
      <c r="D676" s="38">
        <f t="shared" si="45"/>
        <v>85.40260613374096</v>
      </c>
      <c r="E676" s="42">
        <f t="shared" si="46"/>
        <v>-1.0624397373953171E-2</v>
      </c>
      <c r="F676" s="39">
        <f t="shared" si="47"/>
        <v>3775.4370719472295</v>
      </c>
      <c r="J676" s="49"/>
    </row>
    <row r="677" spans="1:10" x14ac:dyDescent="0.35">
      <c r="A677" s="37">
        <v>43190</v>
      </c>
      <c r="B677" s="38">
        <v>2.74</v>
      </c>
      <c r="C677" s="38">
        <f t="shared" si="44"/>
        <v>8.6953446326438737</v>
      </c>
      <c r="D677" s="38">
        <f t="shared" si="45"/>
        <v>86.191100424585898</v>
      </c>
      <c r="E677" s="42">
        <f t="shared" si="46"/>
        <v>1.3737550841224893E-2</v>
      </c>
      <c r="F677" s="39">
        <f t="shared" si="47"/>
        <v>3827.3023306709501</v>
      </c>
      <c r="J677" s="49"/>
    </row>
    <row r="678" spans="1:10" x14ac:dyDescent="0.35">
      <c r="A678" s="37">
        <v>43220</v>
      </c>
      <c r="B678" s="38">
        <v>2.95</v>
      </c>
      <c r="C678" s="38">
        <f t="shared" si="44"/>
        <v>8.6055124032742292</v>
      </c>
      <c r="D678" s="38">
        <f t="shared" si="45"/>
        <v>84.92163438024204</v>
      </c>
      <c r="E678" s="42">
        <f t="shared" si="46"/>
        <v>-1.5629173219870313E-2</v>
      </c>
      <c r="F678" s="39">
        <f t="shared" si="47"/>
        <v>3767.4847595800802</v>
      </c>
      <c r="J678" s="49"/>
    </row>
    <row r="679" spans="1:10" x14ac:dyDescent="0.35">
      <c r="A679" s="37">
        <v>43251</v>
      </c>
      <c r="B679" s="38">
        <v>2.83</v>
      </c>
      <c r="C679" s="38">
        <f t="shared" si="44"/>
        <v>8.6566818214185535</v>
      </c>
      <c r="D679" s="38">
        <f t="shared" si="45"/>
        <v>85.64430444566824</v>
      </c>
      <c r="E679" s="42">
        <f t="shared" si="46"/>
        <v>1.2875389989099637E-2</v>
      </c>
      <c r="F679" s="39">
        <f t="shared" si="47"/>
        <v>3815.9925951376631</v>
      </c>
      <c r="J679" s="49"/>
    </row>
    <row r="680" spans="1:10" x14ac:dyDescent="0.35">
      <c r="A680" s="37">
        <v>43281</v>
      </c>
      <c r="B680" s="38">
        <v>2.85</v>
      </c>
      <c r="C680" s="38">
        <f t="shared" si="44"/>
        <v>8.6481234401902025</v>
      </c>
      <c r="D680" s="38">
        <f t="shared" si="45"/>
        <v>85.523353937417824</v>
      </c>
      <c r="E680" s="42">
        <f t="shared" si="46"/>
        <v>6.0037147411753315E-4</v>
      </c>
      <c r="F680" s="39">
        <f t="shared" si="47"/>
        <v>3818.2836082372278</v>
      </c>
      <c r="J680" s="49"/>
    </row>
    <row r="681" spans="1:10" x14ac:dyDescent="0.35">
      <c r="A681" s="37">
        <v>43312</v>
      </c>
      <c r="B681" s="38">
        <v>2.96</v>
      </c>
      <c r="C681" s="38">
        <f t="shared" si="44"/>
        <v>8.6012678191407108</v>
      </c>
      <c r="D681" s="38">
        <f t="shared" si="45"/>
        <v>84.861739320864956</v>
      </c>
      <c r="E681" s="42">
        <f t="shared" si="46"/>
        <v>-7.0655232840958326E-3</v>
      </c>
      <c r="F681" s="39">
        <f t="shared" si="47"/>
        <v>3791.3054364979462</v>
      </c>
      <c r="J681" s="49"/>
    </row>
    <row r="682" spans="1:10" x14ac:dyDescent="0.35">
      <c r="A682" s="37">
        <v>43343</v>
      </c>
      <c r="B682" s="38">
        <v>2.86</v>
      </c>
      <c r="C682" s="38">
        <f t="shared" si="44"/>
        <v>8.6438487826847155</v>
      </c>
      <c r="D682" s="38">
        <f t="shared" si="45"/>
        <v>85.462954721257915</v>
      </c>
      <c r="E682" s="42">
        <f t="shared" si="46"/>
        <v>1.112040198229839E-2</v>
      </c>
      <c r="F682" s="39">
        <f t="shared" si="47"/>
        <v>3833.4662769894767</v>
      </c>
      <c r="J682" s="49"/>
    </row>
    <row r="683" spans="1:10" x14ac:dyDescent="0.35">
      <c r="A683" s="37">
        <v>43373</v>
      </c>
      <c r="B683" s="38">
        <v>3.05</v>
      </c>
      <c r="C683" s="38">
        <f t="shared" si="44"/>
        <v>8.5632009690842334</v>
      </c>
      <c r="D683" s="38">
        <f t="shared" si="45"/>
        <v>84.324935192960538</v>
      </c>
      <c r="E683" s="42">
        <f t="shared" si="46"/>
        <v>-1.3765224319588064E-2</v>
      </c>
      <c r="F683" s="39">
        <f t="shared" si="47"/>
        <v>3780.6977537651405</v>
      </c>
      <c r="J683" s="49"/>
    </row>
    <row r="684" spans="1:10" x14ac:dyDescent="0.35">
      <c r="A684" s="37">
        <v>43404</v>
      </c>
      <c r="B684" s="38">
        <v>3.15</v>
      </c>
      <c r="C684" s="38">
        <f t="shared" si="44"/>
        <v>8.5211866391561628</v>
      </c>
      <c r="D684" s="38">
        <f t="shared" si="45"/>
        <v>83.733209571912937</v>
      </c>
      <c r="E684" s="42">
        <f t="shared" si="46"/>
        <v>-5.9725064393203187E-3</v>
      </c>
      <c r="F684" s="39">
        <f t="shared" si="47"/>
        <v>3758.1175120856542</v>
      </c>
      <c r="J684" s="49"/>
    </row>
    <row r="685" spans="1:10" x14ac:dyDescent="0.35">
      <c r="A685" s="37">
        <v>43434</v>
      </c>
      <c r="B685" s="38">
        <v>3.01</v>
      </c>
      <c r="C685" s="38">
        <f t="shared" si="44"/>
        <v>8.5800897508588854</v>
      </c>
      <c r="D685" s="38">
        <f t="shared" si="45"/>
        <v>84.56301542960091</v>
      </c>
      <c r="E685" s="42">
        <f t="shared" si="46"/>
        <v>1.4682844577871385E-2</v>
      </c>
      <c r="F685" s="39">
        <f t="shared" si="47"/>
        <v>3813.2973674209843</v>
      </c>
      <c r="J685" s="49"/>
    </row>
    <row r="686" spans="1:10" x14ac:dyDescent="0.35">
      <c r="A686" s="37">
        <v>43465</v>
      </c>
      <c r="B686" s="38">
        <v>2.69</v>
      </c>
      <c r="C686" s="38">
        <f t="shared" si="44"/>
        <v>8.7169305766914214</v>
      </c>
      <c r="D686" s="38">
        <f t="shared" si="45"/>
        <v>86.496665798755089</v>
      </c>
      <c r="E686" s="42">
        <f t="shared" si="46"/>
        <v>3.0811420754246643E-2</v>
      </c>
      <c r="F686" s="39">
        <f t="shared" si="47"/>
        <v>3930.7904770696537</v>
      </c>
      <c r="J686" s="49"/>
    </row>
    <row r="687" spans="1:10" x14ac:dyDescent="0.35">
      <c r="A687" s="37">
        <v>43496</v>
      </c>
      <c r="B687" s="38">
        <v>2.63</v>
      </c>
      <c r="C687" s="38">
        <f t="shared" si="44"/>
        <v>8.7429347864912881</v>
      </c>
      <c r="D687" s="38">
        <f t="shared" si="45"/>
        <v>86.865042394478905</v>
      </c>
      <c r="E687" s="42">
        <f t="shared" si="46"/>
        <v>7.4758912273588532E-3</v>
      </c>
      <c r="F687" s="39">
        <f t="shared" si="47"/>
        <v>3960.1766391137648</v>
      </c>
    </row>
    <row r="688" spans="1:10" x14ac:dyDescent="0.35">
      <c r="A688" s="37">
        <v>43524</v>
      </c>
      <c r="B688" s="38">
        <v>2.73</v>
      </c>
      <c r="C688" s="38">
        <f t="shared" si="44"/>
        <v>8.6996557127136018</v>
      </c>
      <c r="D688" s="38">
        <f t="shared" si="45"/>
        <v>86.252110903237167</v>
      </c>
      <c r="E688" s="42">
        <f t="shared" si="46"/>
        <v>-6.4908461392464978E-3</v>
      </c>
      <c r="F688" s="39">
        <f t="shared" si="47"/>
        <v>3934.4717418650389</v>
      </c>
    </row>
    <row r="689" spans="1:6" x14ac:dyDescent="0.35">
      <c r="A689" s="37">
        <v>43555</v>
      </c>
      <c r="B689" s="38">
        <v>2.41</v>
      </c>
      <c r="C689" s="38">
        <f t="shared" si="44"/>
        <v>8.8392357146419602</v>
      </c>
      <c r="D689" s="38">
        <f t="shared" si="45"/>
        <v>88.231770832186498</v>
      </c>
      <c r="E689" s="42">
        <f t="shared" si="46"/>
        <v>3.0984321832819919E-2</v>
      </c>
      <c r="F689" s="39">
        <f t="shared" si="47"/>
        <v>4056.3786805571208</v>
      </c>
    </row>
    <row r="690" spans="1:6" x14ac:dyDescent="0.35">
      <c r="A690" s="37">
        <v>43585</v>
      </c>
      <c r="B690" s="38">
        <v>2.5099999999999998</v>
      </c>
      <c r="C690" s="38">
        <f t="shared" si="44"/>
        <v>8.7952761426261272</v>
      </c>
      <c r="D690" s="38">
        <f t="shared" si="45"/>
        <v>87.607393350128632</v>
      </c>
      <c r="E690" s="42">
        <f t="shared" si="46"/>
        <v>-6.7649871515194689E-3</v>
      </c>
      <c r="F690" s="39">
        <f t="shared" si="47"/>
        <v>4028.9373309014541</v>
      </c>
    </row>
    <row r="691" spans="1:6" x14ac:dyDescent="0.35">
      <c r="A691" s="37">
        <v>43616</v>
      </c>
      <c r="B691" s="38">
        <v>2.14</v>
      </c>
      <c r="C691" s="38">
        <f t="shared" si="44"/>
        <v>8.9595000492308525</v>
      </c>
      <c r="D691" s="38">
        <f t="shared" si="45"/>
        <v>89.944112971857521</v>
      </c>
      <c r="E691" s="42">
        <f t="shared" si="46"/>
        <v>3.5833800368960188E-2</v>
      </c>
      <c r="F691" s="39">
        <f t="shared" si="47"/>
        <v>4173.3094669160282</v>
      </c>
    </row>
    <row r="692" spans="1:6" x14ac:dyDescent="0.35">
      <c r="A692" s="37">
        <v>43646</v>
      </c>
      <c r="B692" s="38">
        <v>2</v>
      </c>
      <c r="C692" s="38">
        <f t="shared" si="44"/>
        <v>9.02277648313523</v>
      </c>
      <c r="D692" s="38">
        <f t="shared" si="45"/>
        <v>90.847479662735509</v>
      </c>
      <c r="E692" s="42">
        <f t="shared" si="46"/>
        <v>1.4486994889841337E-2</v>
      </c>
      <c r="F692" s="39">
        <f t="shared" si="47"/>
        <v>4233.7681798369676</v>
      </c>
    </row>
    <row r="693" spans="1:6" x14ac:dyDescent="0.35">
      <c r="A693" s="37">
        <v>43677</v>
      </c>
      <c r="B693" s="38">
        <v>2.02</v>
      </c>
      <c r="C693" s="38">
        <f t="shared" si="44"/>
        <v>9.0136982223888644</v>
      </c>
      <c r="D693" s="38">
        <f t="shared" si="45"/>
        <v>90.717771827075694</v>
      </c>
      <c r="E693" s="42">
        <f t="shared" si="46"/>
        <v>-1.493439871209964E-4</v>
      </c>
      <c r="F693" s="39">
        <f t="shared" si="47"/>
        <v>4233.1358920164448</v>
      </c>
    </row>
    <row r="694" spans="1:6" x14ac:dyDescent="0.35">
      <c r="A694" s="37">
        <v>43708</v>
      </c>
      <c r="B694" s="38">
        <v>1.5</v>
      </c>
      <c r="C694" s="38">
        <f t="shared" si="44"/>
        <v>9.2540098468500904</v>
      </c>
      <c r="D694" s="38">
        <f t="shared" si="45"/>
        <v>94.162633280923501</v>
      </c>
      <c r="E694" s="42">
        <f t="shared" si="46"/>
        <v>5.1061876692709104E-2</v>
      </c>
      <c r="F694" s="39">
        <f t="shared" si="47"/>
        <v>4449.2877549580699</v>
      </c>
    </row>
    <row r="695" spans="1:6" x14ac:dyDescent="0.35">
      <c r="A695" s="37">
        <v>43738</v>
      </c>
      <c r="B695" s="38">
        <v>1.68</v>
      </c>
      <c r="C695" s="38">
        <f t="shared" si="44"/>
        <v>9.1698092197444829</v>
      </c>
      <c r="D695" s="38">
        <f t="shared" si="45"/>
        <v>92.952953064190524</v>
      </c>
      <c r="E695" s="42">
        <f t="shared" si="46"/>
        <v>-1.5113585095126801E-2</v>
      </c>
      <c r="F695" s="39">
        <f t="shared" si="47"/>
        <v>4382.0430658608057</v>
      </c>
    </row>
    <row r="696" spans="1:6" x14ac:dyDescent="0.35">
      <c r="A696" s="37">
        <v>43769</v>
      </c>
      <c r="B696" s="38">
        <v>1.69</v>
      </c>
      <c r="C696" s="38">
        <f t="shared" si="44"/>
        <v>9.1651632389275495</v>
      </c>
      <c r="D696" s="38">
        <f t="shared" si="45"/>
        <v>92.886289043997635</v>
      </c>
      <c r="E696" s="42">
        <f t="shared" si="46"/>
        <v>4.7328241389516391E-4</v>
      </c>
      <c r="F696" s="39">
        <f t="shared" si="47"/>
        <v>4384.117009780809</v>
      </c>
    </row>
    <row r="697" spans="1:6" x14ac:dyDescent="0.35">
      <c r="A697" s="37">
        <v>43799</v>
      </c>
      <c r="B697" s="38">
        <v>1.78</v>
      </c>
      <c r="C697" s="38">
        <f t="shared" si="44"/>
        <v>9.1234990035581571</v>
      </c>
      <c r="D697" s="38">
        <f t="shared" si="45"/>
        <v>92.288850280055271</v>
      </c>
      <c r="E697" s="42">
        <f t="shared" si="46"/>
        <v>-6.7762311494482235E-3</v>
      </c>
      <c r="F697" s="39">
        <f t="shared" si="47"/>
        <v>4354.4092195363064</v>
      </c>
    </row>
    <row r="698" spans="1:6" x14ac:dyDescent="0.35">
      <c r="A698" s="37">
        <v>43830</v>
      </c>
      <c r="B698" s="38">
        <v>1.92</v>
      </c>
      <c r="C698" s="38">
        <f t="shared" si="44"/>
        <v>9.0592195637157449</v>
      </c>
      <c r="D698" s="38">
        <f t="shared" si="45"/>
        <v>91.368511019302332</v>
      </c>
      <c r="E698" s="42">
        <f t="shared" si="46"/>
        <v>-1.1121998583245904E-2</v>
      </c>
      <c r="F698" s="39">
        <f t="shared" si="47"/>
        <v>4305.9794863657507</v>
      </c>
    </row>
    <row r="699" spans="1:6" x14ac:dyDescent="0.35">
      <c r="A699" s="37">
        <v>43861</v>
      </c>
      <c r="B699" s="38">
        <v>1.51</v>
      </c>
      <c r="C699" s="38">
        <f t="shared" si="44"/>
        <v>9.2493034076946152</v>
      </c>
      <c r="D699" s="38">
        <f t="shared" si="45"/>
        <v>94.094942519684764</v>
      </c>
      <c r="E699" s="42">
        <f t="shared" si="46"/>
        <v>4.0299102295891003E-2</v>
      </c>
      <c r="F699" s="39">
        <f t="shared" si="47"/>
        <v>4479.5065941708117</v>
      </c>
    </row>
    <row r="700" spans="1:6" x14ac:dyDescent="0.35">
      <c r="A700" s="37">
        <v>43890</v>
      </c>
      <c r="B700" s="38">
        <v>1.1299999999999999</v>
      </c>
      <c r="C700" s="38">
        <f t="shared" si="44"/>
        <v>9.4305529291196848</v>
      </c>
      <c r="D700" s="38">
        <f t="shared" si="45"/>
        <v>96.708118451058454</v>
      </c>
      <c r="E700" s="42">
        <f t="shared" si="46"/>
        <v>3.778404146460735E-2</v>
      </c>
      <c r="F700" s="39">
        <f t="shared" si="47"/>
        <v>4648.7604570659432</v>
      </c>
    </row>
    <row r="701" spans="1:6" x14ac:dyDescent="0.35">
      <c r="A701" s="37">
        <v>43921</v>
      </c>
      <c r="B701" s="38">
        <v>0.7</v>
      </c>
      <c r="C701" s="38">
        <f t="shared" si="44"/>
        <v>9.6417458141552554</v>
      </c>
      <c r="D701" s="38">
        <f t="shared" si="45"/>
        <v>99.769131324838781</v>
      </c>
      <c r="E701" s="42">
        <f t="shared" si="46"/>
        <v>4.3318697160034891E-2</v>
      </c>
      <c r="F701" s="39">
        <f t="shared" si="47"/>
        <v>4850.1387034751278</v>
      </c>
    </row>
    <row r="702" spans="1:6" x14ac:dyDescent="0.35">
      <c r="A702" s="37">
        <v>43951</v>
      </c>
      <c r="B702" s="38">
        <v>0.64</v>
      </c>
      <c r="C702" s="38">
        <f t="shared" si="44"/>
        <v>9.6717419187507954</v>
      </c>
      <c r="D702" s="38">
        <f t="shared" si="45"/>
        <v>100.20527302969504</v>
      </c>
      <c r="E702" s="42">
        <f t="shared" si="46"/>
        <v>6.4025522333509876E-3</v>
      </c>
      <c r="F702" s="39">
        <f t="shared" si="47"/>
        <v>4881.1919698631245</v>
      </c>
    </row>
    <row r="703" spans="1:6" x14ac:dyDescent="0.35">
      <c r="A703" s="37">
        <v>43982</v>
      </c>
      <c r="B703" s="38">
        <v>0.65</v>
      </c>
      <c r="C703" s="38">
        <f t="shared" si="44"/>
        <v>9.6667334765117019</v>
      </c>
      <c r="D703" s="38">
        <f t="shared" si="45"/>
        <v>100.13242693051461</v>
      </c>
      <c r="E703" s="42">
        <f t="shared" si="46"/>
        <v>-4.3439742949108494E-4</v>
      </c>
      <c r="F703" s="39">
        <f t="shared" si="47"/>
        <v>4879.071592618563</v>
      </c>
    </row>
    <row r="704" spans="1:6" x14ac:dyDescent="0.35">
      <c r="A704" s="37">
        <v>44012</v>
      </c>
      <c r="B704" s="38">
        <v>0.66</v>
      </c>
      <c r="C704" s="38">
        <f t="shared" si="44"/>
        <v>9.6617286750177165</v>
      </c>
      <c r="D704" s="38">
        <f t="shared" si="45"/>
        <v>100.05964323684748</v>
      </c>
      <c r="E704" s="42">
        <f t="shared" si="46"/>
        <v>-4.2561294809672181E-4</v>
      </c>
      <c r="F704" s="39">
        <f t="shared" si="47"/>
        <v>4876.9949965740534</v>
      </c>
    </row>
    <row r="705" spans="1:6" x14ac:dyDescent="0.35">
      <c r="A705" s="37">
        <v>44043</v>
      </c>
      <c r="B705" s="38">
        <v>0.55000000000000004</v>
      </c>
      <c r="C705" s="38">
        <f t="shared" si="44"/>
        <v>9.7169822484819015</v>
      </c>
      <c r="D705" s="38">
        <f t="shared" si="45"/>
        <v>100.86370601998351</v>
      </c>
      <c r="E705" s="42">
        <f t="shared" si="46"/>
        <v>1.1298046247362857E-2</v>
      </c>
      <c r="F705" s="39">
        <f t="shared" si="47"/>
        <v>4932.0955115935039</v>
      </c>
    </row>
    <row r="706" spans="1:6" x14ac:dyDescent="0.35">
      <c r="A706" s="37">
        <v>44074</v>
      </c>
      <c r="B706" s="38">
        <v>0.72</v>
      </c>
      <c r="C706" s="38">
        <f t="shared" ref="C706:C753" si="48">(1-(1/(1+0.5*B706/100)^(2*10)))/(B706/100)</f>
        <v>9.6317761472447536</v>
      </c>
      <c r="D706" s="38">
        <f t="shared" ref="D706:D734" si="49">(2/(B706/100)^2)*(1-(1/(1+B706/200)^(20)))-20/((B706/100)*(1+B706/200)^(21))</f>
        <v>99.624248255297061</v>
      </c>
      <c r="E706" s="42">
        <f t="shared" si="46"/>
        <v>-1.5772880416526438E-2</v>
      </c>
      <c r="F706" s="39">
        <f t="shared" si="47"/>
        <v>4854.302158886253</v>
      </c>
    </row>
    <row r="707" spans="1:6" x14ac:dyDescent="0.35">
      <c r="A707" s="37">
        <v>44104</v>
      </c>
      <c r="B707" s="38">
        <v>0.69</v>
      </c>
      <c r="C707" s="38">
        <f t="shared" si="48"/>
        <v>9.6467360838291381</v>
      </c>
      <c r="D707" s="38">
        <f t="shared" si="49"/>
        <v>99.841665992199069</v>
      </c>
      <c r="E707" s="42">
        <f t="shared" ref="E707:E753" si="50">-C707*(B707/100-B706/100)+0.5*D707*(B707/100-B706/100)^2+((1+B706/100)^(1/12)-1)</f>
        <v>3.4965427605694226E-3</v>
      </c>
      <c r="F707" s="39">
        <f t="shared" ref="F707:F753" si="51">F706*(1+E707)</f>
        <v>4871.2754339575231</v>
      </c>
    </row>
    <row r="708" spans="1:6" x14ac:dyDescent="0.35">
      <c r="A708" s="37">
        <v>44135</v>
      </c>
      <c r="B708" s="38">
        <v>0.88</v>
      </c>
      <c r="C708" s="38">
        <f t="shared" si="48"/>
        <v>9.5525378696119496</v>
      </c>
      <c r="D708" s="38">
        <f t="shared" si="49"/>
        <v>98.474070626537468</v>
      </c>
      <c r="E708" s="42">
        <f t="shared" si="50"/>
        <v>-1.7398886716118223E-2</v>
      </c>
      <c r="F708" s="39">
        <f t="shared" si="51"/>
        <v>4786.5206645190865</v>
      </c>
    </row>
    <row r="709" spans="1:6" x14ac:dyDescent="0.35">
      <c r="A709" s="37">
        <v>44165</v>
      </c>
      <c r="B709" s="38">
        <v>0.84</v>
      </c>
      <c r="C709" s="38">
        <f t="shared" si="48"/>
        <v>9.5722612744093105</v>
      </c>
      <c r="D709" s="38">
        <f t="shared" si="49"/>
        <v>98.760140460592083</v>
      </c>
      <c r="E709" s="42">
        <f t="shared" si="50"/>
        <v>4.5671973998658542E-3</v>
      </c>
      <c r="F709" s="39">
        <f t="shared" si="51"/>
        <v>4808.381649252482</v>
      </c>
    </row>
    <row r="710" spans="1:6" x14ac:dyDescent="0.35">
      <c r="A710" s="37">
        <v>44196</v>
      </c>
      <c r="B710" s="38">
        <v>0.93</v>
      </c>
      <c r="C710" s="38">
        <f t="shared" si="48"/>
        <v>9.5279639104371885</v>
      </c>
      <c r="D710" s="38">
        <f t="shared" si="49"/>
        <v>98.117856545853328</v>
      </c>
      <c r="E710" s="42">
        <f t="shared" si="50"/>
        <v>-7.8381104123337025E-3</v>
      </c>
      <c r="F710" s="39">
        <f t="shared" si="51"/>
        <v>4770.6930229810014</v>
      </c>
    </row>
    <row r="711" spans="1:6" x14ac:dyDescent="0.35">
      <c r="A711" s="37">
        <v>44227</v>
      </c>
      <c r="B711" s="38">
        <v>1.1100000000000001</v>
      </c>
      <c r="C711" s="38">
        <f t="shared" si="48"/>
        <v>9.4402307336366</v>
      </c>
      <c r="D711" s="38">
        <f t="shared" si="49"/>
        <v>96.848011668921572</v>
      </c>
      <c r="E711" s="42">
        <f t="shared" si="50"/>
        <v>-1.6063805483357257E-2</v>
      </c>
      <c r="F711" s="39">
        <f t="shared" si="51"/>
        <v>4694.0575382390252</v>
      </c>
    </row>
    <row r="712" spans="1:6" x14ac:dyDescent="0.35">
      <c r="A712" s="37">
        <v>44255</v>
      </c>
      <c r="B712" s="38">
        <v>1.44</v>
      </c>
      <c r="C712" s="38">
        <f t="shared" si="48"/>
        <v>9.2823196881607224</v>
      </c>
      <c r="D712" s="38">
        <f t="shared" si="49"/>
        <v>94.569988445776971</v>
      </c>
      <c r="E712" s="42">
        <f t="shared" si="50"/>
        <v>-2.9196394216187676E-2</v>
      </c>
      <c r="F712" s="39">
        <f t="shared" si="51"/>
        <v>4557.0079838791307</v>
      </c>
    </row>
    <row r="713" spans="1:6" x14ac:dyDescent="0.35">
      <c r="A713" s="37">
        <v>44286</v>
      </c>
      <c r="B713" s="38">
        <v>1.74</v>
      </c>
      <c r="C713" s="38">
        <f t="shared" si="48"/>
        <v>9.1419832551928355</v>
      </c>
      <c r="D713" s="38">
        <f t="shared" si="49"/>
        <v>92.553815815800931</v>
      </c>
      <c r="E713" s="42">
        <f t="shared" si="50"/>
        <v>-2.5817305486950017E-2</v>
      </c>
      <c r="F713" s="39">
        <f t="shared" si="51"/>
        <v>4439.3583166528533</v>
      </c>
    </row>
    <row r="714" spans="1:6" x14ac:dyDescent="0.35">
      <c r="A714" s="37">
        <v>44316</v>
      </c>
      <c r="B714" s="38">
        <v>1.65</v>
      </c>
      <c r="C714" s="38">
        <f t="shared" si="48"/>
        <v>9.1837671812126533</v>
      </c>
      <c r="D714" s="38">
        <f t="shared" si="49"/>
        <v>93.153284837393926</v>
      </c>
      <c r="E714" s="42">
        <f t="shared" si="50"/>
        <v>9.7416807347399468E-3</v>
      </c>
      <c r="F714" s="39">
        <f t="shared" si="51"/>
        <v>4482.6051280407983</v>
      </c>
    </row>
    <row r="715" spans="1:6" x14ac:dyDescent="0.35">
      <c r="A715" s="37">
        <v>44347</v>
      </c>
      <c r="B715" s="23">
        <v>1.58</v>
      </c>
      <c r="C715" s="38">
        <f t="shared" si="48"/>
        <v>9.2164528996771899</v>
      </c>
      <c r="D715" s="38">
        <f t="shared" si="49"/>
        <v>93.622714195028493</v>
      </c>
      <c r="E715" s="42">
        <f t="shared" si="50"/>
        <v>7.8391644721044068E-3</v>
      </c>
      <c r="F715" s="39">
        <f t="shared" si="51"/>
        <v>4517.7450069030083</v>
      </c>
    </row>
    <row r="716" spans="1:6" x14ac:dyDescent="0.35">
      <c r="A716" s="37">
        <v>44377</v>
      </c>
      <c r="B716" s="38">
        <v>1.45</v>
      </c>
      <c r="C716" s="38">
        <f t="shared" si="48"/>
        <v>9.2775928899024258</v>
      </c>
      <c r="D716" s="38">
        <f t="shared" si="49"/>
        <v>94.501951525929826</v>
      </c>
      <c r="E716" s="42">
        <f t="shared" si="50"/>
        <v>1.3447951865272508E-2</v>
      </c>
      <c r="F716" s="39">
        <f t="shared" si="51"/>
        <v>4578.4994242954153</v>
      </c>
    </row>
    <row r="717" spans="1:6" x14ac:dyDescent="0.35">
      <c r="A717" s="37">
        <v>44408</v>
      </c>
      <c r="B717" s="38">
        <v>1.24</v>
      </c>
      <c r="C717" s="38">
        <f t="shared" si="48"/>
        <v>9.3775742125117247</v>
      </c>
      <c r="D717" s="38">
        <f t="shared" si="49"/>
        <v>95.942956088501433</v>
      </c>
      <c r="E717" s="42">
        <f t="shared" si="50"/>
        <v>2.1104836630687376E-2</v>
      </c>
      <c r="F717" s="39">
        <f t="shared" si="51"/>
        <v>4675.1279066588668</v>
      </c>
    </row>
    <row r="718" spans="1:6" x14ac:dyDescent="0.35">
      <c r="A718" s="37">
        <v>44439</v>
      </c>
      <c r="B718" s="38">
        <v>1.3</v>
      </c>
      <c r="C718" s="38">
        <f t="shared" si="48"/>
        <v>9.348853530795175</v>
      </c>
      <c r="D718" s="38">
        <f t="shared" si="49"/>
        <v>95.528608314986059</v>
      </c>
      <c r="E718" s="42">
        <f t="shared" si="50"/>
        <v>-4.5646103045969737E-3</v>
      </c>
      <c r="F718" s="39">
        <f t="shared" si="51"/>
        <v>4653.7877696408232</v>
      </c>
    </row>
    <row r="719" spans="1:6" x14ac:dyDescent="0.35">
      <c r="A719" s="37">
        <v>44469</v>
      </c>
      <c r="B719" s="38">
        <v>1.52</v>
      </c>
      <c r="C719" s="38">
        <f t="shared" si="48"/>
        <v>9.2446003516397308</v>
      </c>
      <c r="D719" s="38">
        <f t="shared" si="49"/>
        <v>94.027309260335869</v>
      </c>
      <c r="E719" s="42">
        <f t="shared" si="50"/>
        <v>-1.9033643104836677E-2</v>
      </c>
      <c r="F719" s="39">
        <f t="shared" si="51"/>
        <v>4565.2092341478256</v>
      </c>
    </row>
    <row r="720" spans="1:6" x14ac:dyDescent="0.35">
      <c r="A720" s="37">
        <v>44500</v>
      </c>
      <c r="B720" s="38">
        <v>1.55</v>
      </c>
      <c r="C720" s="38">
        <f t="shared" si="48"/>
        <v>9.230511453352559</v>
      </c>
      <c r="D720" s="38">
        <f t="shared" si="49"/>
        <v>93.824753948600119</v>
      </c>
      <c r="E720" s="42">
        <f t="shared" si="50"/>
        <v>-1.5070043433136012E-3</v>
      </c>
      <c r="F720" s="39">
        <f t="shared" si="51"/>
        <v>4558.3294440038289</v>
      </c>
    </row>
    <row r="721" spans="1:6" x14ac:dyDescent="0.35">
      <c r="A721" s="37">
        <v>44530</v>
      </c>
      <c r="B721" s="38">
        <v>1.43</v>
      </c>
      <c r="C721" s="38">
        <f t="shared" si="48"/>
        <v>9.2870498897116303</v>
      </c>
      <c r="D721" s="38">
        <f t="shared" si="49"/>
        <v>94.638083250469663</v>
      </c>
      <c r="E721" s="42">
        <f t="shared" si="50"/>
        <v>1.2495179594296765E-2</v>
      </c>
      <c r="F721" s="39">
        <f t="shared" si="51"/>
        <v>4615.2865890566272</v>
      </c>
    </row>
    <row r="722" spans="1:6" x14ac:dyDescent="0.35">
      <c r="A722" s="37">
        <v>44561</v>
      </c>
      <c r="B722" s="38">
        <v>1.52</v>
      </c>
      <c r="C722" s="38">
        <f t="shared" si="48"/>
        <v>9.2446003516397308</v>
      </c>
      <c r="D722" s="38">
        <f t="shared" si="49"/>
        <v>94.027309260335869</v>
      </c>
      <c r="E722" s="42">
        <f t="shared" si="50"/>
        <v>-7.0981323507880931E-3</v>
      </c>
      <c r="F722" s="39">
        <f t="shared" si="51"/>
        <v>4582.5266740106863</v>
      </c>
    </row>
    <row r="723" spans="1:6" x14ac:dyDescent="0.35">
      <c r="A723" s="37">
        <v>44592</v>
      </c>
      <c r="B723" s="38">
        <v>1.79</v>
      </c>
      <c r="C723" s="38">
        <f t="shared" si="48"/>
        <v>9.11888621380578</v>
      </c>
      <c r="D723" s="38">
        <f t="shared" si="49"/>
        <v>92.222749153797281</v>
      </c>
      <c r="E723" s="42">
        <f t="shared" si="50"/>
        <v>-2.3026913877845528E-2</v>
      </c>
      <c r="F723" s="39">
        <f t="shared" si="51"/>
        <v>4477.0052269453126</v>
      </c>
    </row>
    <row r="724" spans="1:6" x14ac:dyDescent="0.35">
      <c r="A724" s="37">
        <v>44620</v>
      </c>
      <c r="B724" s="38">
        <v>1.83</v>
      </c>
      <c r="C724" s="38">
        <f t="shared" si="48"/>
        <v>9.100468063385879</v>
      </c>
      <c r="D724" s="38">
        <f t="shared" si="49"/>
        <v>91.958904089382713</v>
      </c>
      <c r="E724" s="42">
        <f t="shared" si="50"/>
        <v>-2.1532635759725664E-3</v>
      </c>
      <c r="F724" s="39">
        <f t="shared" si="51"/>
        <v>4467.3650546606923</v>
      </c>
    </row>
    <row r="725" spans="1:6" x14ac:dyDescent="0.35">
      <c r="A725" s="37">
        <v>44651</v>
      </c>
      <c r="B725" s="38">
        <v>2.3199999999999998</v>
      </c>
      <c r="C725" s="38">
        <f t="shared" si="48"/>
        <v>8.8790673025653497</v>
      </c>
      <c r="D725" s="38">
        <f t="shared" si="49"/>
        <v>88.798224856344746</v>
      </c>
      <c r="E725" s="42">
        <f t="shared" si="50"/>
        <v>-4.0929050450631652E-2</v>
      </c>
      <c r="F725" s="39">
        <f t="shared" si="51"/>
        <v>4284.5200449570957</v>
      </c>
    </row>
    <row r="726" spans="1:6" x14ac:dyDescent="0.35">
      <c r="A726" s="37">
        <v>44681</v>
      </c>
      <c r="B726" s="38">
        <v>2.89</v>
      </c>
      <c r="C726" s="38">
        <f t="shared" si="48"/>
        <v>8.6310429122192645</v>
      </c>
      <c r="D726" s="38">
        <f t="shared" si="49"/>
        <v>85.28206065483198</v>
      </c>
      <c r="E726" s="42">
        <f t="shared" si="50"/>
        <v>-4.5898462319584922E-2</v>
      </c>
      <c r="F726" s="39">
        <f t="shared" si="51"/>
        <v>4087.867163116126</v>
      </c>
    </row>
    <row r="727" spans="1:6" x14ac:dyDescent="0.35">
      <c r="A727" s="37">
        <v>44712</v>
      </c>
      <c r="B727" s="38">
        <v>2.85</v>
      </c>
      <c r="C727" s="38">
        <f t="shared" si="48"/>
        <v>8.6481234401902025</v>
      </c>
      <c r="D727" s="38">
        <f t="shared" si="49"/>
        <v>85.523353937417824</v>
      </c>
      <c r="E727" s="42">
        <f t="shared" si="50"/>
        <v>5.8431010633246006E-3</v>
      </c>
      <c r="F727" s="39">
        <f t="shared" si="51"/>
        <v>4111.7529840836596</v>
      </c>
    </row>
    <row r="728" spans="1:6" x14ac:dyDescent="0.35">
      <c r="A728" s="37">
        <v>44742</v>
      </c>
      <c r="B728" s="38">
        <v>2.98</v>
      </c>
      <c r="C728" s="38">
        <f t="shared" si="48"/>
        <v>8.5927876288638103</v>
      </c>
      <c r="D728" s="38">
        <f t="shared" si="49"/>
        <v>84.742099624011246</v>
      </c>
      <c r="E728" s="42">
        <f t="shared" si="50"/>
        <v>-8.7544868786708276E-3</v>
      </c>
      <c r="F728" s="39">
        <f t="shared" si="51"/>
        <v>4075.7566965361634</v>
      </c>
    </row>
    <row r="729" spans="1:6" x14ac:dyDescent="0.35">
      <c r="A729" s="37">
        <v>44773</v>
      </c>
      <c r="B729" s="38">
        <v>2.67</v>
      </c>
      <c r="C729" s="38">
        <f t="shared" si="48"/>
        <v>8.7255863708505288</v>
      </c>
      <c r="D729" s="38">
        <f t="shared" si="49"/>
        <v>86.619251710154458</v>
      </c>
      <c r="E729" s="42">
        <f t="shared" si="50"/>
        <v>2.9915570445548323E-2</v>
      </c>
      <c r="F729" s="39">
        <f t="shared" si="51"/>
        <v>4197.685283110306</v>
      </c>
    </row>
    <row r="730" spans="1:6" x14ac:dyDescent="0.35">
      <c r="A730" s="37">
        <v>44804</v>
      </c>
      <c r="B730" s="38">
        <v>3.15</v>
      </c>
      <c r="C730" s="38">
        <f t="shared" si="48"/>
        <v>8.5211866391561628</v>
      </c>
      <c r="D730" s="38">
        <f t="shared" si="49"/>
        <v>83.733209571912937</v>
      </c>
      <c r="E730" s="42">
        <f t="shared" si="50"/>
        <v>-3.7738862117021758E-2</v>
      </c>
      <c r="F730" s="39">
        <f t="shared" si="51"/>
        <v>4039.2694170003551</v>
      </c>
    </row>
    <row r="731" spans="1:6" x14ac:dyDescent="0.35">
      <c r="A731" s="37">
        <v>44834</v>
      </c>
      <c r="B731" s="38">
        <v>3.83</v>
      </c>
      <c r="C731" s="38">
        <f t="shared" si="48"/>
        <v>8.2431784259571508</v>
      </c>
      <c r="D731" s="38">
        <f t="shared" si="49"/>
        <v>79.837822664938756</v>
      </c>
      <c r="E731" s="42">
        <f t="shared" si="50"/>
        <v>-5.1619915664947329E-2</v>
      </c>
      <c r="F731" s="39">
        <f t="shared" si="51"/>
        <v>3830.7626703467959</v>
      </c>
    </row>
    <row r="732" spans="1:6" x14ac:dyDescent="0.35">
      <c r="A732" s="37">
        <v>44865</v>
      </c>
      <c r="B732" s="38">
        <v>4.0999999999999996</v>
      </c>
      <c r="C732" s="38">
        <f t="shared" si="48"/>
        <v>8.136404579073476</v>
      </c>
      <c r="D732" s="38">
        <f t="shared" si="49"/>
        <v>78.351202799421969</v>
      </c>
      <c r="E732" s="42">
        <f t="shared" si="50"/>
        <v>-1.854572883339875E-2</v>
      </c>
      <c r="F732" s="39">
        <f t="shared" si="51"/>
        <v>3759.7183846374378</v>
      </c>
    </row>
    <row r="733" spans="1:6" x14ac:dyDescent="0.35">
      <c r="A733" s="37">
        <v>44895</v>
      </c>
      <c r="B733" s="38">
        <v>3.68</v>
      </c>
      <c r="C733" s="38">
        <f t="shared" si="48"/>
        <v>8.303371292992038</v>
      </c>
      <c r="D733" s="38">
        <f t="shared" si="49"/>
        <v>80.678235713104868</v>
      </c>
      <c r="E733" s="42">
        <f t="shared" si="50"/>
        <v>3.8939836369008926E-2</v>
      </c>
      <c r="F733" s="39">
        <f t="shared" si="51"/>
        <v>3906.1212033287743</v>
      </c>
    </row>
    <row r="734" spans="1:6" ht="15" thickBot="1" x14ac:dyDescent="0.4">
      <c r="A734" s="37">
        <v>44926</v>
      </c>
      <c r="B734" s="38">
        <v>3.88</v>
      </c>
      <c r="C734" s="38">
        <f t="shared" si="48"/>
        <v>8.2232537216085113</v>
      </c>
      <c r="D734" s="38">
        <f t="shared" si="49"/>
        <v>79.560004358325898</v>
      </c>
      <c r="E734" s="50">
        <f t="shared" si="50"/>
        <v>-1.3271260831951591E-2</v>
      </c>
      <c r="F734" s="39">
        <f t="shared" si="51"/>
        <v>3854.2820499981813</v>
      </c>
    </row>
    <row r="735" spans="1:6" ht="15" thickBot="1" x14ac:dyDescent="0.4">
      <c r="A735" s="37">
        <v>44957</v>
      </c>
      <c r="B735" s="38">
        <v>3.52</v>
      </c>
      <c r="C735" s="38">
        <f t="shared" si="48"/>
        <v>8.3682763048713369</v>
      </c>
      <c r="D735" s="38">
        <f t="shared" ref="D735:D753" si="52">(2/(B735/100)^2)*(1-(1/(1+B735/200)^(20)))-20/((B735/100)*(1+B735/200)^(21))</f>
        <v>81.586309763602742</v>
      </c>
      <c r="E735" s="50">
        <f t="shared" si="50"/>
        <v>3.3831694083474889E-2</v>
      </c>
      <c r="F735" s="39">
        <f t="shared" si="51"/>
        <v>3984.6789412251483</v>
      </c>
    </row>
    <row r="736" spans="1:6" ht="15" thickBot="1" x14ac:dyDescent="0.4">
      <c r="A736" s="37">
        <v>44985</v>
      </c>
      <c r="B736" s="38">
        <v>3.92</v>
      </c>
      <c r="C736" s="38">
        <f t="shared" si="48"/>
        <v>8.2073638755750391</v>
      </c>
      <c r="D736" s="38">
        <f t="shared" si="52"/>
        <v>79.338578492252111</v>
      </c>
      <c r="E736" s="50">
        <f t="shared" si="50"/>
        <v>-2.9307700295565869E-2</v>
      </c>
      <c r="F736" s="39">
        <f t="shared" si="51"/>
        <v>3867.8971650416688</v>
      </c>
    </row>
    <row r="737" spans="1:6" ht="15" thickBot="1" x14ac:dyDescent="0.4">
      <c r="A737" s="37">
        <v>45016</v>
      </c>
      <c r="B737" s="38">
        <v>3.48</v>
      </c>
      <c r="C737" s="38">
        <f t="shared" si="48"/>
        <v>8.3846164456444932</v>
      </c>
      <c r="D737" s="38">
        <f t="shared" si="52"/>
        <v>81.815225133425031</v>
      </c>
      <c r="E737" s="50">
        <f t="shared" si="50"/>
        <v>4.0893688417709462E-2</v>
      </c>
      <c r="F737" s="39">
        <f t="shared" si="51"/>
        <v>4026.0697465406251</v>
      </c>
    </row>
    <row r="738" spans="1:6" ht="15" thickBot="1" x14ac:dyDescent="0.4">
      <c r="A738" s="37">
        <v>45046</v>
      </c>
      <c r="B738" s="38">
        <v>3.44</v>
      </c>
      <c r="C738" s="38">
        <f t="shared" si="48"/>
        <v>8.40100244588597</v>
      </c>
      <c r="D738" s="38">
        <f t="shared" si="52"/>
        <v>82.044904922540582</v>
      </c>
      <c r="E738" s="50">
        <f t="shared" si="50"/>
        <v>6.2217125695223363E-3</v>
      </c>
      <c r="F738" s="39">
        <f t="shared" si="51"/>
        <v>4051.1187952884507</v>
      </c>
    </row>
    <row r="739" spans="1:6" ht="15" thickBot="1" x14ac:dyDescent="0.4">
      <c r="A739" s="37">
        <v>45077</v>
      </c>
      <c r="B739" s="38">
        <v>3.64</v>
      </c>
      <c r="C739" s="38">
        <f t="shared" si="48"/>
        <v>8.3195295162109293</v>
      </c>
      <c r="D739" s="38">
        <f t="shared" si="52"/>
        <v>80.904121759080624</v>
      </c>
      <c r="E739" s="50">
        <f t="shared" si="50"/>
        <v>-1.3654812816722421E-2</v>
      </c>
      <c r="F739" s="39">
        <f t="shared" si="51"/>
        <v>3995.8015264404808</v>
      </c>
    </row>
    <row r="740" spans="1:6" ht="15" thickBot="1" x14ac:dyDescent="0.4">
      <c r="A740" s="37">
        <v>45107</v>
      </c>
      <c r="B740" s="38">
        <v>3.81</v>
      </c>
      <c r="C740" s="38">
        <f t="shared" si="48"/>
        <v>8.2511677792171163</v>
      </c>
      <c r="D740" s="38">
        <f t="shared" si="52"/>
        <v>79.94927339139133</v>
      </c>
      <c r="E740" s="50">
        <f t="shared" si="50"/>
        <v>-1.0927584800470881E-2</v>
      </c>
      <c r="F740" s="39">
        <f t="shared" si="51"/>
        <v>3952.1370664144515</v>
      </c>
    </row>
    <row r="741" spans="1:6" ht="15" thickBot="1" x14ac:dyDescent="0.4">
      <c r="A741" s="37">
        <v>45138</v>
      </c>
      <c r="B741" s="38">
        <v>3.97</v>
      </c>
      <c r="C741" s="38">
        <f t="shared" si="48"/>
        <v>8.1875637236363872</v>
      </c>
      <c r="D741" s="38">
        <f t="shared" si="52"/>
        <v>79.062827648715199</v>
      </c>
      <c r="E741" s="50">
        <f t="shared" si="50"/>
        <v>-9.8780317982930296E-3</v>
      </c>
      <c r="F741" s="39">
        <f t="shared" si="51"/>
        <v>3913.097730801197</v>
      </c>
    </row>
    <row r="742" spans="1:6" ht="15" thickBot="1" x14ac:dyDescent="0.4">
      <c r="A742" s="37">
        <v>45169</v>
      </c>
      <c r="B742" s="38">
        <v>4.09</v>
      </c>
      <c r="C742" s="38">
        <f t="shared" si="48"/>
        <v>8.1403235007407631</v>
      </c>
      <c r="D742" s="38">
        <f t="shared" si="52"/>
        <v>78.405671410074092</v>
      </c>
      <c r="E742" s="50">
        <f t="shared" si="50"/>
        <v>-6.4623166816352006E-3</v>
      </c>
      <c r="F742" s="39">
        <f t="shared" si="51"/>
        <v>3887.8100540585715</v>
      </c>
    </row>
    <row r="743" spans="1:6" ht="15" thickBot="1" x14ac:dyDescent="0.4">
      <c r="A743" s="37">
        <v>45199</v>
      </c>
      <c r="B743" s="38">
        <v>4.59</v>
      </c>
      <c r="C743" s="38">
        <f t="shared" si="48"/>
        <v>7.9476685402308807</v>
      </c>
      <c r="D743" s="38">
        <f t="shared" si="52"/>
        <v>75.736675250502174</v>
      </c>
      <c r="E743" s="50">
        <f t="shared" si="50"/>
        <v>-3.5445571687947243E-2</v>
      </c>
      <c r="F743" s="39">
        <f t="shared" si="51"/>
        <v>3750.0044040783164</v>
      </c>
    </row>
    <row r="744" spans="1:6" ht="15" thickBot="1" x14ac:dyDescent="0.4">
      <c r="A744" s="37">
        <v>45230</v>
      </c>
      <c r="B744" s="38">
        <v>4.88</v>
      </c>
      <c r="C744" s="38">
        <f t="shared" si="48"/>
        <v>7.8389409672369252</v>
      </c>
      <c r="D744" s="38">
        <f t="shared" si="52"/>
        <v>74.2383513919834</v>
      </c>
      <c r="E744" s="50">
        <f t="shared" si="50"/>
        <v>-1.8673941478585532E-2</v>
      </c>
      <c r="F744" s="39">
        <f t="shared" si="51"/>
        <v>3679.9770412921202</v>
      </c>
    </row>
    <row r="745" spans="1:6" ht="15" thickBot="1" x14ac:dyDescent="0.4">
      <c r="A745" s="37">
        <v>45260</v>
      </c>
      <c r="B745" s="38">
        <v>4.37</v>
      </c>
      <c r="C745" s="38">
        <f t="shared" si="48"/>
        <v>8.0316153835779307</v>
      </c>
      <c r="D745" s="38">
        <f t="shared" si="52"/>
        <v>76.897461063078936</v>
      </c>
      <c r="E745" s="50">
        <f t="shared" si="50"/>
        <v>4.5939737487524369E-2</v>
      </c>
      <c r="F745" s="39">
        <f t="shared" si="51"/>
        <v>3849.0342205291968</v>
      </c>
    </row>
    <row r="746" spans="1:6" ht="15" thickBot="1" x14ac:dyDescent="0.4">
      <c r="A746" s="37">
        <v>45291</v>
      </c>
      <c r="B746" s="38">
        <v>3.88</v>
      </c>
      <c r="C746" s="38">
        <f t="shared" si="48"/>
        <v>8.2232537216085113</v>
      </c>
      <c r="D746" s="38">
        <f t="shared" si="52"/>
        <v>79.560004358325898</v>
      </c>
      <c r="E746" s="50">
        <f t="shared" si="50"/>
        <v>4.4819761892469223E-2</v>
      </c>
      <c r="F746" s="39">
        <f t="shared" si="51"/>
        <v>4021.5470178092814</v>
      </c>
    </row>
    <row r="747" spans="1:6" ht="15" thickBot="1" x14ac:dyDescent="0.4">
      <c r="A747" s="37">
        <v>45322</v>
      </c>
      <c r="B747" s="38">
        <v>3.99</v>
      </c>
      <c r="C747" s="38">
        <f t="shared" si="48"/>
        <v>8.1796629414176909</v>
      </c>
      <c r="D747" s="38">
        <f t="shared" si="52"/>
        <v>78.952847127114012</v>
      </c>
      <c r="E747" s="50">
        <f t="shared" si="50"/>
        <v>-5.7726426643776446E-3</v>
      </c>
      <c r="F747" s="39">
        <f t="shared" si="51"/>
        <v>3998.3320639174749</v>
      </c>
    </row>
    <row r="748" spans="1:6" ht="15" thickBot="1" x14ac:dyDescent="0.4">
      <c r="A748" s="37">
        <v>45351</v>
      </c>
      <c r="B748" s="38">
        <v>4.25</v>
      </c>
      <c r="C748" s="38">
        <f t="shared" si="48"/>
        <v>8.077946172059514</v>
      </c>
      <c r="D748" s="38">
        <f t="shared" si="52"/>
        <v>77.539562017300454</v>
      </c>
      <c r="E748" s="50">
        <f t="shared" si="50"/>
        <v>-1.7474875952246345E-2</v>
      </c>
      <c r="F748" s="39">
        <f t="shared" si="51"/>
        <v>3928.4617070846275</v>
      </c>
    </row>
    <row r="749" spans="1:6" ht="15" thickBot="1" x14ac:dyDescent="0.4">
      <c r="A749" s="37">
        <v>45382</v>
      </c>
      <c r="B749" s="38">
        <v>4.2</v>
      </c>
      <c r="C749" s="38">
        <f t="shared" si="48"/>
        <v>8.0973647178665136</v>
      </c>
      <c r="D749" s="38">
        <f t="shared" si="52"/>
        <v>77.808990179825742</v>
      </c>
      <c r="E749" s="50">
        <f t="shared" si="50"/>
        <v>7.5329034862032405E-3</v>
      </c>
      <c r="F749" s="39">
        <f t="shared" si="51"/>
        <v>3958.0544299733415</v>
      </c>
    </row>
    <row r="750" spans="1:6" ht="15" thickBot="1" x14ac:dyDescent="0.4">
      <c r="A750" s="37">
        <v>45412</v>
      </c>
      <c r="B750" s="38">
        <v>4.6900000000000004</v>
      </c>
      <c r="C750" s="38">
        <f t="shared" si="48"/>
        <v>7.9099305585386368</v>
      </c>
      <c r="D750" s="38">
        <f t="shared" si="52"/>
        <v>75.215966485321758</v>
      </c>
      <c r="E750" s="50">
        <f t="shared" si="50"/>
        <v>-3.4421312769136181E-2</v>
      </c>
      <c r="F750" s="39">
        <f t="shared" si="51"/>
        <v>3821.8130004819641</v>
      </c>
    </row>
    <row r="751" spans="1:6" ht="15" thickBot="1" x14ac:dyDescent="0.4">
      <c r="A751" s="37">
        <v>45443</v>
      </c>
      <c r="B751" s="38">
        <v>4.51</v>
      </c>
      <c r="C751" s="38">
        <f t="shared" si="48"/>
        <v>7.9780470516660671</v>
      </c>
      <c r="D751" s="38">
        <f t="shared" si="52"/>
        <v>76.156343326394733</v>
      </c>
      <c r="E751" s="50">
        <f t="shared" si="50"/>
        <v>1.8310612730838102E-2</v>
      </c>
      <c r="F751" s="39">
        <f t="shared" si="51"/>
        <v>3891.7927382634716</v>
      </c>
    </row>
    <row r="752" spans="1:6" ht="15" thickBot="1" x14ac:dyDescent="0.4">
      <c r="A752" s="37">
        <v>45473</v>
      </c>
      <c r="B752" s="38">
        <v>4.3600000000000003</v>
      </c>
      <c r="C752" s="38">
        <f t="shared" si="48"/>
        <v>8.0354615880861289</v>
      </c>
      <c r="D752" s="38">
        <f t="shared" si="52"/>
        <v>76.950726596524134</v>
      </c>
      <c r="E752" s="50">
        <f t="shared" si="50"/>
        <v>1.5822574785324055E-2</v>
      </c>
      <c r="F752" s="39">
        <f t="shared" si="51"/>
        <v>3953.3709199136265</v>
      </c>
    </row>
    <row r="753" spans="1:6" ht="15" thickBot="1" x14ac:dyDescent="0.4">
      <c r="A753" s="37">
        <v>45504</v>
      </c>
      <c r="B753" s="38">
        <v>4.09</v>
      </c>
      <c r="C753" s="38">
        <f t="shared" si="48"/>
        <v>8.1403235007407631</v>
      </c>
      <c r="D753" s="38">
        <f t="shared" si="52"/>
        <v>78.405671410074092</v>
      </c>
      <c r="E753" s="50">
        <f t="shared" si="50"/>
        <v>2.5827349652274175E-2</v>
      </c>
      <c r="F753" s="39">
        <f t="shared" si="51"/>
        <v>4055.4760129673682</v>
      </c>
    </row>
    <row r="754" spans="1:6" x14ac:dyDescent="0.35">
      <c r="A754" s="37"/>
      <c r="B754" s="57"/>
      <c r="C754" s="38"/>
      <c r="D754" s="38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9B439-F577-4BD8-91B6-72BB0AF7F06B}">
  <dimension ref="A1"/>
  <sheetViews>
    <sheetView workbookViewId="0"/>
  </sheetViews>
  <sheetFormatPr defaultRowHeight="14.5" x14ac:dyDescent="0.35"/>
  <cols>
    <col min="1" max="1" width="8.9062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59A25-0B00-48FD-9FDA-1D08642FC228}">
  <dimension ref="A1"/>
  <sheetViews>
    <sheetView workbookViewId="0"/>
  </sheetViews>
  <sheetFormatPr defaultRowHeight="14.5" x14ac:dyDescent="0.35"/>
  <cols>
    <col min="1" max="1" width="8.9062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AC9DE-2F25-4F83-965E-6CB1623930DF}">
  <dimension ref="A1:J933"/>
  <sheetViews>
    <sheetView topLeftCell="A52" workbookViewId="0">
      <selection activeCell="B62" sqref="B62"/>
    </sheetView>
  </sheetViews>
  <sheetFormatPr defaultColWidth="8.90625" defaultRowHeight="14.5" x14ac:dyDescent="0.35"/>
  <cols>
    <col min="1" max="1" width="15.453125" style="1" customWidth="1"/>
    <col min="2" max="2" width="8.90625" style="23" customWidth="1"/>
    <col min="3" max="3" width="22.90625" style="23" bestFit="1" customWidth="1"/>
    <col min="4" max="4" width="11.1796875" style="23" bestFit="1" customWidth="1"/>
    <col min="5" max="6" width="8.90625" style="23" customWidth="1"/>
    <col min="7" max="7" width="8.90625" style="1" customWidth="1"/>
    <col min="8" max="8" width="11.36328125" style="1" bestFit="1" customWidth="1"/>
    <col min="9" max="9" width="8.90625" style="1" customWidth="1"/>
    <col min="10" max="16384" width="8.90625" style="1"/>
  </cols>
  <sheetData>
    <row r="1" spans="1:10" x14ac:dyDescent="0.35">
      <c r="A1" s="34" t="s">
        <v>71</v>
      </c>
      <c r="B1" s="35" t="s">
        <v>88</v>
      </c>
      <c r="C1" s="35" t="s">
        <v>89</v>
      </c>
      <c r="D1" s="35" t="s">
        <v>90</v>
      </c>
      <c r="E1" s="35" t="s">
        <v>75</v>
      </c>
      <c r="F1" s="35" t="s">
        <v>76</v>
      </c>
      <c r="J1" s="35" t="s">
        <v>77</v>
      </c>
    </row>
    <row r="2" spans="1:10" ht="15" thickBot="1" x14ac:dyDescent="0.4">
      <c r="A2" s="37">
        <v>17167</v>
      </c>
      <c r="B2" s="38">
        <f t="shared" ref="B2:B33" si="0">C2</f>
        <v>1.7989999999999999</v>
      </c>
      <c r="C2" s="38">
        <v>1.7989999999999999</v>
      </c>
      <c r="F2" s="38">
        <v>100</v>
      </c>
      <c r="J2" s="23"/>
    </row>
    <row r="3" spans="1:10" ht="15" thickBot="1" x14ac:dyDescent="0.4">
      <c r="A3" s="37">
        <v>17198</v>
      </c>
      <c r="B3" s="38">
        <f t="shared" si="0"/>
        <v>1.796</v>
      </c>
      <c r="C3" s="38">
        <v>1.796</v>
      </c>
      <c r="E3" s="40">
        <f>B2/1200+((B2/B3)*(1-(1+B3/200)^(-2*(10-(1/12))))+(1+B3/200)^(-2*(10-(1/12)))-1)</f>
        <v>1.7705673642301508E-3</v>
      </c>
      <c r="F3" s="38">
        <f t="shared" ref="F3:F66" si="1">F2*(1+E3)</f>
        <v>100.17705673642301</v>
      </c>
      <c r="H3" s="37">
        <v>17167</v>
      </c>
      <c r="I3" s="41">
        <f t="shared" ref="I3:I34" si="2">VLOOKUP(H3,A:F,6,FALSE)</f>
        <v>100</v>
      </c>
    </row>
    <row r="4" spans="1:10" x14ac:dyDescent="0.35">
      <c r="A4" s="37">
        <v>17226</v>
      </c>
      <c r="B4" s="38">
        <f t="shared" si="0"/>
        <v>1.79</v>
      </c>
      <c r="C4" s="38">
        <v>1.79</v>
      </c>
      <c r="E4" s="42">
        <f t="shared" ref="E4:E66" si="3">B3/1200+((B3/B4)*(1-(1+B4/200)^(-2*(10-(1/12))))+(1+B4/200)^(-2*(10-(1/12)))-1)</f>
        <v>2.0396314973225235E-3</v>
      </c>
      <c r="F4" s="38">
        <f t="shared" si="1"/>
        <v>100.38138101665169</v>
      </c>
      <c r="H4" s="37">
        <v>17532</v>
      </c>
      <c r="I4" s="41">
        <f t="shared" si="2"/>
        <v>98.481564114355734</v>
      </c>
      <c r="J4" s="43">
        <f t="shared" ref="J4:J35" si="4">I4/I3-1</f>
        <v>-1.5184358856442648E-2</v>
      </c>
    </row>
    <row r="5" spans="1:10" x14ac:dyDescent="0.35">
      <c r="A5" s="37">
        <v>17257</v>
      </c>
      <c r="B5" s="38">
        <f t="shared" si="0"/>
        <v>1.776</v>
      </c>
      <c r="C5" s="38">
        <v>1.776</v>
      </c>
      <c r="E5" s="42">
        <f t="shared" si="3"/>
        <v>2.7594750535602209E-3</v>
      </c>
      <c r="F5" s="38">
        <f t="shared" si="1"/>
        <v>100.65838093340906</v>
      </c>
      <c r="H5" s="37">
        <v>17898</v>
      </c>
      <c r="I5" s="41">
        <f t="shared" si="2"/>
        <v>100.84873402156025</v>
      </c>
      <c r="J5" s="44">
        <f t="shared" si="4"/>
        <v>2.4036680656856602E-2</v>
      </c>
    </row>
    <row r="6" spans="1:10" x14ac:dyDescent="0.35">
      <c r="A6" s="37">
        <v>17287</v>
      </c>
      <c r="B6" s="38">
        <f t="shared" si="0"/>
        <v>1.7889999999999999</v>
      </c>
      <c r="C6" s="38">
        <v>1.7889999999999999</v>
      </c>
      <c r="E6" s="42">
        <f t="shared" si="3"/>
        <v>3.0351716716988308E-4</v>
      </c>
      <c r="F6" s="38">
        <f t="shared" si="1"/>
        <v>100.68893248004188</v>
      </c>
      <c r="H6" s="37">
        <v>18263</v>
      </c>
      <c r="I6" s="41">
        <f t="shared" si="2"/>
        <v>105.74346994836532</v>
      </c>
      <c r="J6" s="44">
        <f t="shared" si="4"/>
        <v>4.8535422623734892E-2</v>
      </c>
    </row>
    <row r="7" spans="1:10" x14ac:dyDescent="0.35">
      <c r="A7" s="37">
        <v>17318</v>
      </c>
      <c r="B7" s="38">
        <f t="shared" si="0"/>
        <v>1.7789999999999999</v>
      </c>
      <c r="C7" s="38">
        <v>1.7789999999999999</v>
      </c>
      <c r="E7" s="42">
        <f t="shared" si="3"/>
        <v>2.3962744060582776E-3</v>
      </c>
      <c r="F7" s="38">
        <f t="shared" si="1"/>
        <v>100.93021079191715</v>
      </c>
      <c r="H7" s="37">
        <v>18628</v>
      </c>
      <c r="I7" s="41">
        <f t="shared" si="2"/>
        <v>104.57115853235418</v>
      </c>
      <c r="J7" s="44">
        <f t="shared" si="4"/>
        <v>-1.1086371731356848E-2</v>
      </c>
    </row>
    <row r="8" spans="1:10" x14ac:dyDescent="0.35">
      <c r="A8" s="37">
        <v>17348</v>
      </c>
      <c r="B8" s="38">
        <f t="shared" si="0"/>
        <v>1.8220000000000001</v>
      </c>
      <c r="C8" s="38">
        <v>1.8220000000000001</v>
      </c>
      <c r="E8" s="42">
        <f t="shared" si="3"/>
        <v>-2.4025068539195705E-3</v>
      </c>
      <c r="F8" s="38">
        <f t="shared" si="1"/>
        <v>100.68772526872202</v>
      </c>
      <c r="H8" s="37">
        <v>18993</v>
      </c>
      <c r="I8" s="41">
        <f t="shared" si="2"/>
        <v>104.09777550152639</v>
      </c>
      <c r="J8" s="44">
        <f t="shared" si="4"/>
        <v>-4.5268985968184294E-3</v>
      </c>
    </row>
    <row r="9" spans="1:10" x14ac:dyDescent="0.35">
      <c r="A9" s="37">
        <v>17379</v>
      </c>
      <c r="B9" s="38">
        <f t="shared" si="0"/>
        <v>1.8049999999999999</v>
      </c>
      <c r="C9" s="38">
        <v>1.8049999999999999</v>
      </c>
      <c r="E9" s="42">
        <f t="shared" si="3"/>
        <v>3.055576388844506E-3</v>
      </c>
      <c r="F9" s="38">
        <f t="shared" si="1"/>
        <v>100.99538430469958</v>
      </c>
      <c r="H9" s="37">
        <v>19359</v>
      </c>
      <c r="I9" s="41">
        <f t="shared" si="2"/>
        <v>106.40205820477237</v>
      </c>
      <c r="J9" s="44">
        <f t="shared" si="4"/>
        <v>2.2135753546550951E-2</v>
      </c>
    </row>
    <row r="10" spans="1:10" x14ac:dyDescent="0.35">
      <c r="A10" s="37">
        <v>17410</v>
      </c>
      <c r="B10" s="38">
        <f t="shared" si="0"/>
        <v>1.7809999999999999</v>
      </c>
      <c r="C10" s="38">
        <v>1.7809999999999999</v>
      </c>
      <c r="E10" s="42">
        <f t="shared" si="3"/>
        <v>3.6770071256167205E-3</v>
      </c>
      <c r="F10" s="38">
        <f t="shared" si="1"/>
        <v>101.36674505244235</v>
      </c>
      <c r="H10" s="37">
        <v>19724</v>
      </c>
      <c r="I10" s="41">
        <f t="shared" si="2"/>
        <v>110.10937735810634</v>
      </c>
      <c r="J10" s="44">
        <f t="shared" si="4"/>
        <v>3.4842551129971255E-2</v>
      </c>
    </row>
    <row r="11" spans="1:10" x14ac:dyDescent="0.35">
      <c r="A11" s="37">
        <v>17440</v>
      </c>
      <c r="B11" s="38">
        <f t="shared" si="0"/>
        <v>1.8220000000000001</v>
      </c>
      <c r="C11" s="38">
        <v>1.8220000000000001</v>
      </c>
      <c r="E11" s="42">
        <f t="shared" si="3"/>
        <v>-2.2201421940473785E-3</v>
      </c>
      <c r="F11" s="38">
        <f t="shared" si="1"/>
        <v>101.14169646467818</v>
      </c>
      <c r="H11" s="37">
        <v>20089</v>
      </c>
      <c r="I11" s="41">
        <f t="shared" si="2"/>
        <v>112.56611422223932</v>
      </c>
      <c r="J11" s="44">
        <f t="shared" si="4"/>
        <v>2.2311785999324929E-2</v>
      </c>
    </row>
    <row r="12" spans="1:10" x14ac:dyDescent="0.35">
      <c r="A12" s="37">
        <v>17471</v>
      </c>
      <c r="B12" s="38">
        <f t="shared" si="0"/>
        <v>1.925</v>
      </c>
      <c r="C12" s="38">
        <v>1.925</v>
      </c>
      <c r="E12" s="42">
        <f t="shared" si="3"/>
        <v>-7.739724417251858E-3</v>
      </c>
      <c r="F12" s="38">
        <f t="shared" si="1"/>
        <v>100.35888760694823</v>
      </c>
      <c r="H12" s="37">
        <v>20454</v>
      </c>
      <c r="I12" s="41">
        <f t="shared" si="2"/>
        <v>111.54897927702731</v>
      </c>
      <c r="J12" s="44">
        <f t="shared" si="4"/>
        <v>-9.0358892837313354E-3</v>
      </c>
    </row>
    <row r="13" spans="1:10" x14ac:dyDescent="0.35">
      <c r="A13" s="37">
        <v>17501</v>
      </c>
      <c r="B13" s="38">
        <f t="shared" si="0"/>
        <v>2.0259999999999998</v>
      </c>
      <c r="C13" s="38">
        <v>2.0259999999999998</v>
      </c>
      <c r="E13" s="42">
        <f t="shared" si="3"/>
        <v>-7.4284079929686948E-3</v>
      </c>
      <c r="F13" s="38">
        <f t="shared" si="1"/>
        <v>99.613380844083323</v>
      </c>
      <c r="H13" s="37">
        <v>20820</v>
      </c>
      <c r="I13" s="41">
        <f t="shared" si="2"/>
        <v>107.62922008448426</v>
      </c>
      <c r="J13" s="44">
        <f t="shared" si="4"/>
        <v>-3.5139355088211865E-2</v>
      </c>
    </row>
    <row r="14" spans="1:10" x14ac:dyDescent="0.35">
      <c r="A14" s="37">
        <v>17532</v>
      </c>
      <c r="B14" s="38">
        <f t="shared" si="0"/>
        <v>2.173</v>
      </c>
      <c r="C14" s="38">
        <v>2.173</v>
      </c>
      <c r="E14" s="42">
        <f t="shared" si="3"/>
        <v>-1.1362095334352021E-2</v>
      </c>
      <c r="F14" s="38">
        <f t="shared" si="1"/>
        <v>98.481564114355734</v>
      </c>
      <c r="H14" s="37">
        <v>21185</v>
      </c>
      <c r="I14" s="41">
        <f t="shared" si="2"/>
        <v>117.86534882911648</v>
      </c>
      <c r="J14" s="44">
        <f t="shared" si="4"/>
        <v>9.5105480989245317E-2</v>
      </c>
    </row>
    <row r="15" spans="1:10" x14ac:dyDescent="0.35">
      <c r="A15" s="37">
        <v>17563</v>
      </c>
      <c r="B15" s="38">
        <f t="shared" si="0"/>
        <v>2.1760000000000002</v>
      </c>
      <c r="C15" s="38">
        <v>2.1760000000000002</v>
      </c>
      <c r="E15" s="42">
        <f t="shared" si="3"/>
        <v>1.5445378224433644E-3</v>
      </c>
      <c r="F15" s="38">
        <f t="shared" si="1"/>
        <v>98.633672614943748</v>
      </c>
      <c r="H15" s="37">
        <v>21550</v>
      </c>
      <c r="I15" s="41">
        <f t="shared" si="2"/>
        <v>113.4622121312886</v>
      </c>
      <c r="J15" s="44">
        <f t="shared" si="4"/>
        <v>-3.7357346680504389E-2</v>
      </c>
    </row>
    <row r="16" spans="1:10" x14ac:dyDescent="0.35">
      <c r="A16" s="37">
        <v>17592</v>
      </c>
      <c r="B16" s="38">
        <f t="shared" si="0"/>
        <v>2.1619999999999999</v>
      </c>
      <c r="C16" s="38">
        <v>2.1619999999999999</v>
      </c>
      <c r="E16" s="42">
        <f t="shared" si="3"/>
        <v>3.0569121142262068E-3</v>
      </c>
      <c r="F16" s="38">
        <f t="shared" si="1"/>
        <v>98.935187083631007</v>
      </c>
      <c r="H16" s="37">
        <v>21915</v>
      </c>
      <c r="I16" s="41">
        <f t="shared" si="2"/>
        <v>110.67869890361605</v>
      </c>
      <c r="J16" s="44">
        <f t="shared" si="4"/>
        <v>-2.4532513295719149E-2</v>
      </c>
    </row>
    <row r="17" spans="1:10" x14ac:dyDescent="0.35">
      <c r="A17" s="37">
        <v>17623</v>
      </c>
      <c r="B17" s="38">
        <f t="shared" si="0"/>
        <v>2.141</v>
      </c>
      <c r="C17" s="38">
        <v>2.141</v>
      </c>
      <c r="E17" s="42">
        <f t="shared" si="3"/>
        <v>3.6689866465155693E-3</v>
      </c>
      <c r="F17" s="38">
        <f t="shared" si="1"/>
        <v>99.298178963911369</v>
      </c>
      <c r="H17" s="37">
        <v>22281</v>
      </c>
      <c r="I17" s="41">
        <f t="shared" si="2"/>
        <v>125.00878308920099</v>
      </c>
      <c r="J17" s="44">
        <f t="shared" si="4"/>
        <v>0.12947463538638293</v>
      </c>
    </row>
    <row r="18" spans="1:10" x14ac:dyDescent="0.35">
      <c r="A18" s="37">
        <v>17653</v>
      </c>
      <c r="B18" s="38">
        <f t="shared" si="0"/>
        <v>2.133</v>
      </c>
      <c r="C18" s="38">
        <v>2.133</v>
      </c>
      <c r="E18" s="42">
        <f t="shared" si="3"/>
        <v>2.4958102054923569E-3</v>
      </c>
      <c r="F18" s="38">
        <f t="shared" si="1"/>
        <v>99.546008372356312</v>
      </c>
      <c r="H18" s="37">
        <v>22646</v>
      </c>
      <c r="I18" s="41">
        <f t="shared" si="2"/>
        <v>126.23228345269865</v>
      </c>
      <c r="J18" s="44">
        <f t="shared" si="4"/>
        <v>9.7873152050813594E-3</v>
      </c>
    </row>
    <row r="19" spans="1:10" x14ac:dyDescent="0.35">
      <c r="A19" s="37">
        <v>17684</v>
      </c>
      <c r="B19" s="38">
        <f t="shared" si="0"/>
        <v>2.0459999999999998</v>
      </c>
      <c r="C19" s="38">
        <v>2.0459999999999998</v>
      </c>
      <c r="E19" s="42">
        <f t="shared" si="3"/>
        <v>9.5502703351215811E-3</v>
      </c>
      <c r="F19" s="38">
        <f t="shared" si="1"/>
        <v>100.49669966309459</v>
      </c>
      <c r="H19" s="37">
        <v>23011</v>
      </c>
      <c r="I19" s="41">
        <f t="shared" si="2"/>
        <v>133.5728555139396</v>
      </c>
      <c r="J19" s="44">
        <f t="shared" si="4"/>
        <v>5.815130535915225E-2</v>
      </c>
    </row>
    <row r="20" spans="1:10" x14ac:dyDescent="0.35">
      <c r="A20" s="37">
        <v>17714</v>
      </c>
      <c r="B20" s="38">
        <f t="shared" si="0"/>
        <v>2.1429999999999998</v>
      </c>
      <c r="C20" s="38">
        <v>2.1429999999999998</v>
      </c>
      <c r="E20" s="42">
        <f t="shared" si="3"/>
        <v>-6.9193807107567739E-3</v>
      </c>
      <c r="F20" s="38">
        <f t="shared" si="1"/>
        <v>99.801324737951049</v>
      </c>
      <c r="H20" s="37">
        <v>23376</v>
      </c>
      <c r="I20" s="41">
        <f t="shared" si="2"/>
        <v>135.76665451073097</v>
      </c>
      <c r="J20" s="44">
        <f t="shared" si="4"/>
        <v>1.6423988155006786E-2</v>
      </c>
    </row>
    <row r="21" spans="1:10" x14ac:dyDescent="0.35">
      <c r="A21" s="37">
        <v>17745</v>
      </c>
      <c r="B21" s="38">
        <f t="shared" si="0"/>
        <v>2.1760000000000002</v>
      </c>
      <c r="C21" s="38">
        <v>2.1760000000000002</v>
      </c>
      <c r="E21" s="42">
        <f t="shared" si="3"/>
        <v>-1.1434172864562143E-3</v>
      </c>
      <c r="F21" s="38">
        <f t="shared" si="1"/>
        <v>99.687210178034448</v>
      </c>
      <c r="H21" s="37">
        <v>23742</v>
      </c>
      <c r="I21" s="41">
        <f t="shared" si="2"/>
        <v>140.76139226834394</v>
      </c>
      <c r="J21" s="44">
        <f t="shared" si="4"/>
        <v>3.6789134825578218E-2</v>
      </c>
    </row>
    <row r="22" spans="1:10" x14ac:dyDescent="0.35">
      <c r="A22" s="37">
        <v>17776</v>
      </c>
      <c r="B22" s="38">
        <f t="shared" si="0"/>
        <v>2.1909999999999998</v>
      </c>
      <c r="C22" s="38">
        <v>2.1909999999999998</v>
      </c>
      <c r="E22" s="42">
        <f t="shared" si="3"/>
        <v>4.8284934712794492E-4</v>
      </c>
      <c r="F22" s="38">
        <f t="shared" si="1"/>
        <v>99.735344082385936</v>
      </c>
      <c r="H22" s="37">
        <v>24107</v>
      </c>
      <c r="I22" s="41">
        <f t="shared" si="2"/>
        <v>141.84131622859124</v>
      </c>
      <c r="J22" s="44">
        <f t="shared" si="4"/>
        <v>7.672018178028317E-3</v>
      </c>
    </row>
    <row r="23" spans="1:10" x14ac:dyDescent="0.35">
      <c r="A23" s="37">
        <v>17806</v>
      </c>
      <c r="B23" s="38">
        <f t="shared" si="0"/>
        <v>2.1869999999999998</v>
      </c>
      <c r="C23" s="38">
        <v>2.1869999999999998</v>
      </c>
      <c r="E23" s="42">
        <f t="shared" si="3"/>
        <v>2.1806996892405348E-3</v>
      </c>
      <c r="F23" s="38">
        <f t="shared" si="1"/>
        <v>99.952836916232698</v>
      </c>
      <c r="H23" s="37">
        <v>24472</v>
      </c>
      <c r="I23" s="41">
        <f t="shared" si="2"/>
        <v>148.98226988824737</v>
      </c>
      <c r="J23" s="44">
        <f t="shared" si="4"/>
        <v>5.0344665782343645E-2</v>
      </c>
    </row>
    <row r="24" spans="1:10" x14ac:dyDescent="0.35">
      <c r="A24" s="37">
        <v>17837</v>
      </c>
      <c r="B24" s="38">
        <f t="shared" si="0"/>
        <v>2.2109999999999999</v>
      </c>
      <c r="C24" s="38">
        <v>2.2109999999999999</v>
      </c>
      <c r="E24" s="42">
        <f t="shared" si="3"/>
        <v>-3.0415738790207569E-4</v>
      </c>
      <c r="F24" s="38">
        <f t="shared" si="1"/>
        <v>99.922435522442854</v>
      </c>
      <c r="H24" s="37">
        <v>24837</v>
      </c>
      <c r="I24" s="41">
        <f t="shared" si="2"/>
        <v>144.35688751608853</v>
      </c>
      <c r="J24" s="44">
        <f t="shared" si="4"/>
        <v>-3.1046529064353567E-2</v>
      </c>
    </row>
    <row r="25" spans="1:10" x14ac:dyDescent="0.35">
      <c r="A25" s="37">
        <v>17867</v>
      </c>
      <c r="B25" s="38">
        <f t="shared" si="0"/>
        <v>2.173</v>
      </c>
      <c r="C25" s="38">
        <v>2.173</v>
      </c>
      <c r="E25" s="42">
        <f t="shared" si="3"/>
        <v>5.2160801998098229E-3</v>
      </c>
      <c r="F25" s="38">
        <f t="shared" si="1"/>
        <v>100.44363895988823</v>
      </c>
      <c r="H25" s="37">
        <v>25203</v>
      </c>
      <c r="I25" s="41">
        <f t="shared" si="2"/>
        <v>147.52970427893004</v>
      </c>
      <c r="J25" s="44">
        <f t="shared" si="4"/>
        <v>2.1978977362530738E-2</v>
      </c>
    </row>
    <row r="26" spans="1:10" x14ac:dyDescent="0.35">
      <c r="A26" s="37">
        <v>17898</v>
      </c>
      <c r="B26" s="38">
        <f t="shared" si="0"/>
        <v>2.1480000000000001</v>
      </c>
      <c r="C26" s="38">
        <v>2.1480000000000001</v>
      </c>
      <c r="E26" s="42">
        <f t="shared" si="3"/>
        <v>4.0330583983898714E-3</v>
      </c>
      <c r="F26" s="38">
        <f t="shared" si="1"/>
        <v>100.84873402156025</v>
      </c>
      <c r="H26" s="37">
        <v>25568</v>
      </c>
      <c r="I26" s="41">
        <f t="shared" si="2"/>
        <v>139.50904190743307</v>
      </c>
      <c r="J26" s="44">
        <f t="shared" si="4"/>
        <v>-5.4366423431125077E-2</v>
      </c>
    </row>
    <row r="27" spans="1:10" x14ac:dyDescent="0.35">
      <c r="A27" s="37">
        <v>17929</v>
      </c>
      <c r="B27" s="38">
        <f t="shared" si="0"/>
        <v>2.1110000000000002</v>
      </c>
      <c r="C27" s="38">
        <v>2.1110000000000002</v>
      </c>
      <c r="E27" s="42">
        <f t="shared" si="3"/>
        <v>5.0849615563526712E-3</v>
      </c>
      <c r="F27" s="38">
        <f t="shared" si="1"/>
        <v>101.36154595706671</v>
      </c>
      <c r="H27" s="37">
        <v>25933</v>
      </c>
      <c r="I27" s="41">
        <f t="shared" si="2"/>
        <v>165.04673482797614</v>
      </c>
      <c r="J27" s="44">
        <f t="shared" si="4"/>
        <v>0.1830540341427318</v>
      </c>
    </row>
    <row r="28" spans="1:10" x14ac:dyDescent="0.35">
      <c r="A28" s="37">
        <v>17957</v>
      </c>
      <c r="B28" s="38">
        <f t="shared" si="0"/>
        <v>2.0960000000000001</v>
      </c>
      <c r="C28" s="38">
        <v>2.0960000000000001</v>
      </c>
      <c r="E28" s="42">
        <f t="shared" si="3"/>
        <v>3.0959611027380424E-3</v>
      </c>
      <c r="F28" s="38">
        <f t="shared" si="1"/>
        <v>101.6753573606632</v>
      </c>
      <c r="H28" s="37">
        <v>26298</v>
      </c>
      <c r="I28" s="41">
        <f t="shared" si="2"/>
        <v>183.27271680916598</v>
      </c>
      <c r="J28" s="44">
        <f t="shared" si="4"/>
        <v>0.11042921873120548</v>
      </c>
    </row>
    <row r="29" spans="1:10" x14ac:dyDescent="0.35">
      <c r="A29" s="37">
        <v>17988</v>
      </c>
      <c r="B29" s="38">
        <f t="shared" si="0"/>
        <v>2.0649999999999999</v>
      </c>
      <c r="C29" s="38">
        <v>2.0649999999999999</v>
      </c>
      <c r="E29" s="42">
        <f t="shared" si="3"/>
        <v>4.5136498662087174E-3</v>
      </c>
      <c r="F29" s="38">
        <f t="shared" si="1"/>
        <v>102.13428432381087</v>
      </c>
      <c r="H29" s="37">
        <v>26664</v>
      </c>
      <c r="I29" s="41">
        <f t="shared" si="2"/>
        <v>187.63068083637762</v>
      </c>
      <c r="J29" s="44">
        <f t="shared" si="4"/>
        <v>2.377857491876112E-2</v>
      </c>
    </row>
    <row r="30" spans="1:10" x14ac:dyDescent="0.35">
      <c r="A30" s="37">
        <v>18018</v>
      </c>
      <c r="B30" s="38">
        <f t="shared" si="0"/>
        <v>2.0670000000000002</v>
      </c>
      <c r="C30" s="38">
        <v>2.0670000000000002</v>
      </c>
      <c r="E30" s="42">
        <f t="shared" si="3"/>
        <v>1.5423360991943477E-3</v>
      </c>
      <c r="F30" s="38">
        <f t="shared" si="1"/>
        <v>102.29180971748887</v>
      </c>
      <c r="H30" s="37">
        <v>27029</v>
      </c>
      <c r="I30" s="41">
        <f t="shared" si="2"/>
        <v>193.83771041778226</v>
      </c>
      <c r="J30" s="44">
        <f t="shared" si="4"/>
        <v>3.3081101415484593E-2</v>
      </c>
    </row>
    <row r="31" spans="1:10" x14ac:dyDescent="0.35">
      <c r="A31" s="37">
        <v>18049</v>
      </c>
      <c r="B31" s="38">
        <f t="shared" si="0"/>
        <v>2.0550000000000002</v>
      </c>
      <c r="C31" s="38">
        <v>2.0550000000000002</v>
      </c>
      <c r="E31" s="42">
        <f t="shared" si="3"/>
        <v>2.7941248278079821E-3</v>
      </c>
      <c r="F31" s="38">
        <f t="shared" si="1"/>
        <v>102.57762580270193</v>
      </c>
      <c r="H31" s="37">
        <v>27394</v>
      </c>
      <c r="I31" s="41">
        <f t="shared" si="2"/>
        <v>201.72222973025612</v>
      </c>
      <c r="J31" s="44">
        <f t="shared" si="4"/>
        <v>4.067587929861638E-2</v>
      </c>
    </row>
    <row r="32" spans="1:10" x14ac:dyDescent="0.35">
      <c r="A32" s="37">
        <v>18079</v>
      </c>
      <c r="B32" s="38">
        <f t="shared" si="0"/>
        <v>1.9670000000000001</v>
      </c>
      <c r="C32" s="38">
        <v>1.9670000000000001</v>
      </c>
      <c r="E32" s="42">
        <f t="shared" si="3"/>
        <v>9.6056989091199921E-3</v>
      </c>
      <c r="F32" s="38">
        <f t="shared" si="1"/>
        <v>103.56295559097506</v>
      </c>
      <c r="H32" s="37">
        <v>27759</v>
      </c>
      <c r="I32" s="41">
        <f t="shared" si="2"/>
        <v>212.89497060110449</v>
      </c>
      <c r="J32" s="44">
        <f t="shared" si="4"/>
        <v>5.5386760724331685E-2</v>
      </c>
    </row>
    <row r="33" spans="1:10" x14ac:dyDescent="0.35">
      <c r="A33" s="37">
        <v>18110</v>
      </c>
      <c r="B33" s="38">
        <f t="shared" si="0"/>
        <v>1.9450000000000001</v>
      </c>
      <c r="C33" s="38">
        <v>1.9450000000000001</v>
      </c>
      <c r="E33" s="42">
        <f t="shared" si="3"/>
        <v>3.6146383995445982E-3</v>
      </c>
      <c r="F33" s="38">
        <f t="shared" si="1"/>
        <v>103.93729822702453</v>
      </c>
      <c r="H33" s="37">
        <v>28125</v>
      </c>
      <c r="I33" s="41">
        <f t="shared" si="2"/>
        <v>245.36440575295828</v>
      </c>
      <c r="J33" s="44">
        <f t="shared" si="4"/>
        <v>0.1525138666271777</v>
      </c>
    </row>
    <row r="34" spans="1:10" x14ac:dyDescent="0.35">
      <c r="A34" s="37">
        <v>18141</v>
      </c>
      <c r="B34" s="38">
        <f t="shared" ref="B34:B65" si="5">C34</f>
        <v>1.8759999999999999</v>
      </c>
      <c r="C34" s="38">
        <v>1.8759999999999999</v>
      </c>
      <c r="E34" s="42">
        <f t="shared" si="3"/>
        <v>7.8380657105003148E-3</v>
      </c>
      <c r="F34" s="38">
        <f t="shared" si="1"/>
        <v>104.75196560029983</v>
      </c>
      <c r="H34" s="37">
        <v>28490</v>
      </c>
      <c r="I34" s="41">
        <f t="shared" si="2"/>
        <v>246.76333251054166</v>
      </c>
      <c r="J34" s="44">
        <f t="shared" si="4"/>
        <v>5.701425002092142E-3</v>
      </c>
    </row>
    <row r="35" spans="1:10" x14ac:dyDescent="0.35">
      <c r="A35" s="37">
        <v>18171</v>
      </c>
      <c r="B35" s="38">
        <f t="shared" si="5"/>
        <v>1.8879999999999999</v>
      </c>
      <c r="C35" s="38">
        <v>1.8879999999999999</v>
      </c>
      <c r="E35" s="42">
        <f t="shared" si="3"/>
        <v>4.8272514886790741E-4</v>
      </c>
      <c r="F35" s="38">
        <f t="shared" si="1"/>
        <v>104.80253200848844</v>
      </c>
      <c r="H35" s="37">
        <v>28855</v>
      </c>
      <c r="I35" s="41">
        <f t="shared" ref="I35:I66" si="6">VLOOKUP(H35,A:F,6,FALSE)</f>
        <v>245.05236979141043</v>
      </c>
      <c r="J35" s="44">
        <f t="shared" si="4"/>
        <v>-6.933618142225928E-3</v>
      </c>
    </row>
    <row r="36" spans="1:10" x14ac:dyDescent="0.35">
      <c r="A36" s="37">
        <v>18202</v>
      </c>
      <c r="B36" s="38">
        <f t="shared" si="5"/>
        <v>1.887</v>
      </c>
      <c r="C36" s="38">
        <v>1.887</v>
      </c>
      <c r="E36" s="42">
        <f t="shared" si="3"/>
        <v>1.6633885248619374E-3</v>
      </c>
      <c r="F36" s="38">
        <f t="shared" si="1"/>
        <v>104.97685933760785</v>
      </c>
      <c r="H36" s="37">
        <v>29220</v>
      </c>
      <c r="I36" s="41">
        <f t="shared" si="6"/>
        <v>249.62912572026278</v>
      </c>
      <c r="J36" s="44">
        <f t="shared" ref="J36:J67" si="7">I36/I35-1</f>
        <v>1.867664423220261E-2</v>
      </c>
    </row>
    <row r="37" spans="1:10" x14ac:dyDescent="0.35">
      <c r="A37" s="37">
        <v>18232</v>
      </c>
      <c r="B37" s="38">
        <f t="shared" si="5"/>
        <v>1.8819999999999999</v>
      </c>
      <c r="C37" s="38">
        <v>1.8819999999999999</v>
      </c>
      <c r="E37" s="42">
        <f t="shared" si="3"/>
        <v>2.0228887189104551E-3</v>
      </c>
      <c r="F37" s="38">
        <f t="shared" si="1"/>
        <v>105.18921584210854</v>
      </c>
      <c r="H37" s="37">
        <v>29586</v>
      </c>
      <c r="I37" s="41">
        <f t="shared" si="6"/>
        <v>246.54742342247647</v>
      </c>
      <c r="J37" s="44">
        <f t="shared" si="7"/>
        <v>-1.234512314576508E-2</v>
      </c>
    </row>
    <row r="38" spans="1:10" x14ac:dyDescent="0.35">
      <c r="A38" s="37">
        <v>18263</v>
      </c>
      <c r="B38" s="38">
        <f t="shared" si="5"/>
        <v>1.841</v>
      </c>
      <c r="C38" s="38">
        <v>1.841</v>
      </c>
      <c r="E38" s="42">
        <f t="shared" si="3"/>
        <v>5.2691152968448677E-3</v>
      </c>
      <c r="F38" s="38">
        <f t="shared" si="1"/>
        <v>105.74346994836532</v>
      </c>
      <c r="H38" s="37">
        <v>29951</v>
      </c>
      <c r="I38" s="41">
        <f t="shared" si="6"/>
        <v>259.65839931483941</v>
      </c>
      <c r="J38" s="44">
        <f t="shared" si="7"/>
        <v>5.317831235208792E-2</v>
      </c>
    </row>
    <row r="39" spans="1:10" x14ac:dyDescent="0.35">
      <c r="A39" s="37">
        <v>18294</v>
      </c>
      <c r="B39" s="38">
        <f t="shared" si="5"/>
        <v>1.9319999999999999</v>
      </c>
      <c r="C39" s="38">
        <v>1.9319999999999999</v>
      </c>
      <c r="E39" s="42">
        <f t="shared" si="3"/>
        <v>-6.6424182190188454E-3</v>
      </c>
      <c r="F39" s="38">
        <f t="shared" si="1"/>
        <v>105.04107759703801</v>
      </c>
      <c r="H39" s="37">
        <v>30316</v>
      </c>
      <c r="I39" s="41">
        <f t="shared" si="6"/>
        <v>362.09125617809735</v>
      </c>
      <c r="J39" s="44">
        <f t="shared" si="7"/>
        <v>0.39449082769341381</v>
      </c>
    </row>
    <row r="40" spans="1:10" x14ac:dyDescent="0.35">
      <c r="A40" s="37">
        <v>18322</v>
      </c>
      <c r="B40" s="38">
        <f t="shared" si="5"/>
        <v>1.96</v>
      </c>
      <c r="C40" s="38">
        <v>1.96</v>
      </c>
      <c r="E40" s="42">
        <f t="shared" si="3"/>
        <v>-9.0235148464823433E-4</v>
      </c>
      <c r="F40" s="38">
        <f t="shared" si="1"/>
        <v>104.94629362471927</v>
      </c>
      <c r="H40" s="37">
        <v>30681</v>
      </c>
      <c r="I40" s="41">
        <f t="shared" si="6"/>
        <v>370.55729500485216</v>
      </c>
      <c r="J40" s="44">
        <f t="shared" si="7"/>
        <v>2.3380953509108515E-2</v>
      </c>
    </row>
    <row r="41" spans="1:10" x14ac:dyDescent="0.35">
      <c r="A41" s="37">
        <v>18353</v>
      </c>
      <c r="B41" s="38">
        <f t="shared" si="5"/>
        <v>1.99</v>
      </c>
      <c r="C41" s="38">
        <v>1.99</v>
      </c>
      <c r="E41" s="42">
        <f t="shared" si="3"/>
        <v>-1.054438415816692E-3</v>
      </c>
      <c r="F41" s="38">
        <f t="shared" si="1"/>
        <v>104.8356342211238</v>
      </c>
      <c r="H41" s="37">
        <v>31047</v>
      </c>
      <c r="I41" s="41">
        <f t="shared" si="6"/>
        <v>425.64603037489991</v>
      </c>
      <c r="J41" s="44">
        <f t="shared" si="7"/>
        <v>0.14866455501659037</v>
      </c>
    </row>
    <row r="42" spans="1:10" x14ac:dyDescent="0.35">
      <c r="A42" s="37">
        <v>18383</v>
      </c>
      <c r="B42" s="38">
        <f t="shared" si="5"/>
        <v>2.02</v>
      </c>
      <c r="C42" s="38">
        <v>2.02</v>
      </c>
      <c r="E42" s="42">
        <f t="shared" si="3"/>
        <v>-1.0254135759688427E-3</v>
      </c>
      <c r="F42" s="38">
        <f t="shared" si="1"/>
        <v>104.72813433854814</v>
      </c>
      <c r="H42" s="37">
        <v>31412</v>
      </c>
      <c r="I42" s="41">
        <f t="shared" si="6"/>
        <v>552.28457220741973</v>
      </c>
      <c r="J42" s="44">
        <f t="shared" si="7"/>
        <v>0.29752078674615934</v>
      </c>
    </row>
    <row r="43" spans="1:10" x14ac:dyDescent="0.35">
      <c r="A43" s="37">
        <v>18414</v>
      </c>
      <c r="B43" s="38">
        <f t="shared" si="5"/>
        <v>2.0379999999999998</v>
      </c>
      <c r="C43" s="38">
        <v>2.0379999999999998</v>
      </c>
      <c r="E43" s="42">
        <f t="shared" si="3"/>
        <v>7.4531666422202872E-5</v>
      </c>
      <c r="F43" s="38">
        <f t="shared" si="1"/>
        <v>104.73593990092168</v>
      </c>
      <c r="H43" s="37">
        <v>31777</v>
      </c>
      <c r="I43" s="41">
        <f t="shared" si="6"/>
        <v>669.77415157535268</v>
      </c>
      <c r="J43" s="44">
        <f t="shared" si="7"/>
        <v>0.21273377037917296</v>
      </c>
    </row>
    <row r="44" spans="1:10" x14ac:dyDescent="0.35">
      <c r="A44" s="37">
        <v>18444</v>
      </c>
      <c r="B44" s="38">
        <f t="shared" si="5"/>
        <v>2.0830000000000002</v>
      </c>
      <c r="C44" s="38">
        <v>2.0830000000000002</v>
      </c>
      <c r="E44" s="42">
        <f t="shared" si="3"/>
        <v>-2.314650499575046E-3</v>
      </c>
      <c r="F44" s="38">
        <f t="shared" si="1"/>
        <v>104.49351280530655</v>
      </c>
      <c r="H44" s="37">
        <v>32142</v>
      </c>
      <c r="I44" s="41">
        <f t="shared" si="6"/>
        <v>652.46320683833812</v>
      </c>
      <c r="J44" s="44">
        <f t="shared" si="7"/>
        <v>-2.5845943287447048E-2</v>
      </c>
    </row>
    <row r="45" spans="1:10" x14ac:dyDescent="0.35">
      <c r="A45" s="37">
        <v>18475</v>
      </c>
      <c r="B45" s="38">
        <f t="shared" si="5"/>
        <v>2.0739999999999998</v>
      </c>
      <c r="C45" s="38">
        <v>2.0739999999999998</v>
      </c>
      <c r="E45" s="42">
        <f t="shared" si="3"/>
        <v>2.5387904532466281E-3</v>
      </c>
      <c r="F45" s="38">
        <f t="shared" si="1"/>
        <v>104.75879993804286</v>
      </c>
      <c r="H45" s="37">
        <v>32508</v>
      </c>
      <c r="I45" s="41">
        <f t="shared" si="6"/>
        <v>697.56826324696078</v>
      </c>
      <c r="J45" s="44">
        <f t="shared" si="7"/>
        <v>6.9130421356921712E-2</v>
      </c>
    </row>
    <row r="46" spans="1:10" x14ac:dyDescent="0.35">
      <c r="A46" s="37">
        <v>18506</v>
      </c>
      <c r="B46" s="38">
        <f t="shared" si="5"/>
        <v>2.0819999999999999</v>
      </c>
      <c r="C46" s="38">
        <v>2.0819999999999999</v>
      </c>
      <c r="E46" s="42">
        <f t="shared" si="3"/>
        <v>1.0148784048927843E-3</v>
      </c>
      <c r="F46" s="38">
        <f t="shared" si="1"/>
        <v>104.86511738182247</v>
      </c>
      <c r="H46" s="37">
        <v>32873</v>
      </c>
      <c r="I46" s="41">
        <f t="shared" si="6"/>
        <v>821.68288966161583</v>
      </c>
      <c r="J46" s="44">
        <f t="shared" si="7"/>
        <v>0.17792470350778355</v>
      </c>
    </row>
    <row r="47" spans="1:10" x14ac:dyDescent="0.35">
      <c r="A47" s="37">
        <v>18536</v>
      </c>
      <c r="B47" s="38">
        <f t="shared" si="5"/>
        <v>2.125</v>
      </c>
      <c r="C47" s="38">
        <v>2.125</v>
      </c>
      <c r="E47" s="42">
        <f t="shared" si="3"/>
        <v>-2.0916089470371249E-3</v>
      </c>
      <c r="F47" s="38">
        <f t="shared" si="1"/>
        <v>104.64578056407456</v>
      </c>
      <c r="H47" s="37">
        <v>33238</v>
      </c>
      <c r="I47" s="41">
        <f t="shared" si="6"/>
        <v>885.00303357083919</v>
      </c>
      <c r="J47" s="44">
        <f t="shared" si="7"/>
        <v>7.7061533963911355E-2</v>
      </c>
    </row>
    <row r="48" spans="1:10" x14ac:dyDescent="0.35">
      <c r="A48" s="37">
        <v>18567</v>
      </c>
      <c r="B48" s="38">
        <f t="shared" si="5"/>
        <v>2.1760000000000002</v>
      </c>
      <c r="C48" s="38">
        <v>2.1760000000000002</v>
      </c>
      <c r="E48" s="42">
        <f t="shared" si="3"/>
        <v>-2.7561903517960276E-3</v>
      </c>
      <c r="F48" s="38">
        <f t="shared" si="1"/>
        <v>104.35735687332769</v>
      </c>
      <c r="H48" s="37">
        <v>33603</v>
      </c>
      <c r="I48" s="41">
        <f t="shared" si="6"/>
        <v>1051.7803436876543</v>
      </c>
      <c r="J48" s="44">
        <f t="shared" si="7"/>
        <v>0.18844829202889457</v>
      </c>
    </row>
    <row r="49" spans="1:10" x14ac:dyDescent="0.35">
      <c r="A49" s="37">
        <v>18597</v>
      </c>
      <c r="B49" s="38">
        <f t="shared" si="5"/>
        <v>2.198</v>
      </c>
      <c r="C49" s="38">
        <v>2.198</v>
      </c>
      <c r="E49" s="42">
        <f t="shared" si="3"/>
        <v>-1.3736366651095899E-4</v>
      </c>
      <c r="F49" s="38">
        <f t="shared" si="1"/>
        <v>104.34302196416017</v>
      </c>
      <c r="H49" s="37">
        <v>33969</v>
      </c>
      <c r="I49" s="41">
        <f t="shared" si="6"/>
        <v>1127.8374402282259</v>
      </c>
      <c r="J49" s="44">
        <f t="shared" si="7"/>
        <v>7.2312719092949784E-2</v>
      </c>
    </row>
    <row r="50" spans="1:10" x14ac:dyDescent="0.35">
      <c r="A50" s="37">
        <v>18628</v>
      </c>
      <c r="B50" s="38">
        <f t="shared" si="5"/>
        <v>2.194</v>
      </c>
      <c r="C50" s="38">
        <v>2.194</v>
      </c>
      <c r="E50" s="42">
        <f t="shared" si="3"/>
        <v>2.186409439745453E-3</v>
      </c>
      <c r="F50" s="38">
        <f t="shared" si="1"/>
        <v>104.57115853235418</v>
      </c>
      <c r="H50" s="37">
        <v>34334</v>
      </c>
      <c r="I50" s="41">
        <f t="shared" si="6"/>
        <v>1273.6862972418153</v>
      </c>
      <c r="J50" s="44">
        <f t="shared" si="7"/>
        <v>0.12931726843903668</v>
      </c>
    </row>
    <row r="51" spans="1:10" x14ac:dyDescent="0.35">
      <c r="A51" s="37">
        <v>18659</v>
      </c>
      <c r="B51" s="38">
        <f t="shared" si="5"/>
        <v>2.1549999999999998</v>
      </c>
      <c r="C51" s="38">
        <v>2.1549999999999998</v>
      </c>
      <c r="E51" s="42">
        <f t="shared" si="3"/>
        <v>5.2937961725281323E-3</v>
      </c>
      <c r="F51" s="38">
        <f t="shared" si="1"/>
        <v>105.12473693114958</v>
      </c>
      <c r="H51" s="37">
        <v>34699</v>
      </c>
      <c r="I51" s="41">
        <f t="shared" si="6"/>
        <v>1183.0799506760709</v>
      </c>
      <c r="J51" s="44">
        <f t="shared" si="7"/>
        <v>-7.1137097699766172E-2</v>
      </c>
    </row>
    <row r="52" spans="1:10" x14ac:dyDescent="0.35">
      <c r="A52" s="37">
        <v>18687</v>
      </c>
      <c r="B52" s="38">
        <f t="shared" si="5"/>
        <v>2.214</v>
      </c>
      <c r="C52" s="38">
        <v>2.214</v>
      </c>
      <c r="E52" s="42">
        <f t="shared" si="3"/>
        <v>-3.4314194066012958E-3</v>
      </c>
      <c r="F52" s="38">
        <f t="shared" si="1"/>
        <v>104.76400986873018</v>
      </c>
      <c r="H52" s="37">
        <v>35064</v>
      </c>
      <c r="I52" s="41">
        <f t="shared" si="6"/>
        <v>1483.938056654938</v>
      </c>
      <c r="J52" s="44">
        <f t="shared" si="7"/>
        <v>0.25430073919090734</v>
      </c>
    </row>
    <row r="53" spans="1:10" x14ac:dyDescent="0.35">
      <c r="A53" s="37">
        <v>18718</v>
      </c>
      <c r="B53" s="38">
        <f t="shared" si="5"/>
        <v>2.29</v>
      </c>
      <c r="C53" s="38">
        <v>2.29</v>
      </c>
      <c r="E53" s="42">
        <f t="shared" si="3"/>
        <v>-4.8630275262660913E-3</v>
      </c>
      <c r="F53" s="38">
        <f t="shared" si="1"/>
        <v>104.25453960497653</v>
      </c>
      <c r="H53" s="37">
        <v>35430</v>
      </c>
      <c r="I53" s="41">
        <f t="shared" si="6"/>
        <v>1484.4895317749758</v>
      </c>
      <c r="J53" s="44">
        <f t="shared" si="7"/>
        <v>3.7162947440072536E-4</v>
      </c>
    </row>
    <row r="54" spans="1:10" x14ac:dyDescent="0.35">
      <c r="A54" s="37">
        <v>18748</v>
      </c>
      <c r="B54" s="38">
        <f t="shared" si="5"/>
        <v>2.375</v>
      </c>
      <c r="C54" s="38">
        <v>2.375</v>
      </c>
      <c r="E54" s="42">
        <f t="shared" si="3"/>
        <v>-5.562495465631213E-3</v>
      </c>
      <c r="F54" s="38">
        <f t="shared" si="1"/>
        <v>103.67462420115237</v>
      </c>
      <c r="H54" s="37">
        <v>35795</v>
      </c>
      <c r="I54" s="41">
        <f t="shared" si="6"/>
        <v>1661.6248516747276</v>
      </c>
      <c r="J54" s="44">
        <f t="shared" si="7"/>
        <v>0.11932406130742756</v>
      </c>
    </row>
    <row r="55" spans="1:10" x14ac:dyDescent="0.35">
      <c r="A55" s="37">
        <v>18779</v>
      </c>
      <c r="B55" s="38">
        <f t="shared" si="5"/>
        <v>2.5350000000000001</v>
      </c>
      <c r="C55" s="38">
        <v>2.5350000000000001</v>
      </c>
      <c r="E55" s="42">
        <f t="shared" si="3"/>
        <v>-1.1972670093252289E-2</v>
      </c>
      <c r="F55" s="38">
        <f t="shared" si="1"/>
        <v>102.43336212855006</v>
      </c>
      <c r="H55" s="37">
        <v>36160</v>
      </c>
      <c r="I55" s="41">
        <f t="shared" si="6"/>
        <v>1903.8528111439971</v>
      </c>
      <c r="J55" s="44">
        <f t="shared" si="7"/>
        <v>0.14577776639843321</v>
      </c>
    </row>
    <row r="56" spans="1:10" x14ac:dyDescent="0.35">
      <c r="A56" s="37">
        <v>18809</v>
      </c>
      <c r="B56" s="38">
        <f t="shared" si="5"/>
        <v>2.4780000000000002</v>
      </c>
      <c r="C56" s="38">
        <v>2.4780000000000002</v>
      </c>
      <c r="E56" s="42">
        <f t="shared" si="3"/>
        <v>7.0968655238190896E-3</v>
      </c>
      <c r="F56" s="38">
        <f t="shared" si="1"/>
        <v>103.16031792472904</v>
      </c>
      <c r="H56" s="37">
        <v>36525</v>
      </c>
      <c r="I56" s="41">
        <f t="shared" si="6"/>
        <v>1756.3504809127603</v>
      </c>
      <c r="J56" s="44">
        <f t="shared" si="7"/>
        <v>-7.7475700520464486E-2</v>
      </c>
    </row>
    <row r="57" spans="1:10" x14ac:dyDescent="0.35">
      <c r="A57" s="37">
        <v>18840</v>
      </c>
      <c r="B57" s="38">
        <f t="shared" si="5"/>
        <v>2.3679999999999999</v>
      </c>
      <c r="C57" s="38">
        <v>2.3679999999999999</v>
      </c>
      <c r="E57" s="42">
        <f t="shared" si="3"/>
        <v>1.1736486727858448E-2</v>
      </c>
      <c r="F57" s="38">
        <f t="shared" si="1"/>
        <v>104.37105762689428</v>
      </c>
      <c r="H57" s="37">
        <v>36891</v>
      </c>
      <c r="I57" s="41">
        <f t="shared" si="6"/>
        <v>2058.541330788682</v>
      </c>
      <c r="J57" s="44">
        <f t="shared" si="7"/>
        <v>0.17205612043837393</v>
      </c>
    </row>
    <row r="58" spans="1:10" x14ac:dyDescent="0.35">
      <c r="A58" s="37">
        <v>18871</v>
      </c>
      <c r="B58" s="38">
        <f t="shared" si="5"/>
        <v>2.33</v>
      </c>
      <c r="C58" s="38">
        <v>2.33</v>
      </c>
      <c r="E58" s="42">
        <f t="shared" si="3"/>
        <v>5.3206947417034425E-3</v>
      </c>
      <c r="F58" s="38">
        <f t="shared" si="1"/>
        <v>104.92638416439573</v>
      </c>
      <c r="H58" s="37">
        <v>37256</v>
      </c>
      <c r="I58" s="41">
        <f t="shared" si="6"/>
        <v>2169.7204731003062</v>
      </c>
      <c r="J58" s="44">
        <f t="shared" si="7"/>
        <v>5.4008700553526579E-2</v>
      </c>
    </row>
    <row r="59" spans="1:10" x14ac:dyDescent="0.35">
      <c r="A59" s="37">
        <v>18901</v>
      </c>
      <c r="B59" s="38">
        <f t="shared" si="5"/>
        <v>2.4119999999999999</v>
      </c>
      <c r="C59" s="38">
        <v>2.4119999999999999</v>
      </c>
      <c r="E59" s="42">
        <f t="shared" si="3"/>
        <v>-5.2522854106864057E-3</v>
      </c>
      <c r="F59" s="38">
        <f t="shared" si="1"/>
        <v>104.37528084765299</v>
      </c>
      <c r="H59" s="37">
        <v>37621</v>
      </c>
      <c r="I59" s="41">
        <f t="shared" si="6"/>
        <v>2503.3310082062271</v>
      </c>
      <c r="J59" s="44">
        <f t="shared" si="7"/>
        <v>0.15375737992149108</v>
      </c>
    </row>
    <row r="60" spans="1:10" x14ac:dyDescent="0.35">
      <c r="A60" s="37">
        <v>18932</v>
      </c>
      <c r="B60" s="38">
        <f t="shared" si="5"/>
        <v>2.4910000000000001</v>
      </c>
      <c r="C60" s="38">
        <v>2.4910000000000001</v>
      </c>
      <c r="E60" s="42">
        <f t="shared" si="3"/>
        <v>-4.8937160064441276E-3</v>
      </c>
      <c r="F60" s="38">
        <f t="shared" si="1"/>
        <v>103.86449786509172</v>
      </c>
      <c r="H60" s="37">
        <v>37986</v>
      </c>
      <c r="I60" s="41">
        <f t="shared" si="6"/>
        <v>2507.8438703769457</v>
      </c>
      <c r="J60" s="44">
        <f t="shared" si="7"/>
        <v>1.8027428877462892E-3</v>
      </c>
    </row>
    <row r="61" spans="1:10" x14ac:dyDescent="0.35">
      <c r="A61" s="37">
        <v>18962</v>
      </c>
      <c r="B61" s="38">
        <f t="shared" si="5"/>
        <v>2.508</v>
      </c>
      <c r="C61" s="38">
        <v>2.508</v>
      </c>
      <c r="E61" s="42">
        <f t="shared" si="3"/>
        <v>5.9147158664535479E-4</v>
      </c>
      <c r="F61" s="38">
        <f t="shared" si="1"/>
        <v>103.92593076444011</v>
      </c>
      <c r="H61" s="37">
        <v>38352</v>
      </c>
      <c r="I61" s="41">
        <f t="shared" si="6"/>
        <v>2620.5937171788933</v>
      </c>
      <c r="J61" s="44">
        <f t="shared" si="7"/>
        <v>4.4958878076010622E-2</v>
      </c>
    </row>
    <row r="62" spans="1:10" x14ac:dyDescent="0.35">
      <c r="A62" s="37">
        <v>18993</v>
      </c>
      <c r="B62" s="38">
        <f t="shared" si="5"/>
        <v>2.5129999999999999</v>
      </c>
      <c r="C62" s="38">
        <v>2.5129999999999999</v>
      </c>
      <c r="E62" s="42">
        <f t="shared" si="3"/>
        <v>1.6535308928412231E-3</v>
      </c>
      <c r="F62" s="38">
        <f t="shared" si="1"/>
        <v>104.09777550152639</v>
      </c>
      <c r="H62" s="37">
        <v>38717</v>
      </c>
      <c r="I62" s="41">
        <f t="shared" si="6"/>
        <v>2699.8406448450792</v>
      </c>
      <c r="J62" s="44">
        <f t="shared" si="7"/>
        <v>3.0240066266928434E-2</v>
      </c>
    </row>
    <row r="63" spans="1:10" x14ac:dyDescent="0.35">
      <c r="A63" s="37">
        <v>19024</v>
      </c>
      <c r="B63" s="38">
        <f t="shared" si="5"/>
        <v>2.4630000000000001</v>
      </c>
      <c r="C63" s="38">
        <v>2.4630000000000001</v>
      </c>
      <c r="E63" s="42">
        <f t="shared" si="3"/>
        <v>6.469662575714288E-3</v>
      </c>
      <c r="F63" s="38">
        <f t="shared" si="1"/>
        <v>104.77125298390372</v>
      </c>
      <c r="H63" s="37">
        <v>39082</v>
      </c>
      <c r="I63" s="41">
        <f t="shared" si="6"/>
        <v>2759.4756592045042</v>
      </c>
      <c r="J63" s="44">
        <f t="shared" si="7"/>
        <v>2.2088346018972915E-2</v>
      </c>
    </row>
    <row r="64" spans="1:10" x14ac:dyDescent="0.35">
      <c r="A64" s="37">
        <v>19053</v>
      </c>
      <c r="B64" s="38">
        <f t="shared" si="5"/>
        <v>2.617</v>
      </c>
      <c r="C64" s="38">
        <v>2.617</v>
      </c>
      <c r="E64" s="42">
        <f t="shared" si="3"/>
        <v>-1.1321902623819614E-2</v>
      </c>
      <c r="F64" s="38">
        <f t="shared" si="1"/>
        <v>103.58504305984439</v>
      </c>
      <c r="H64" s="37">
        <v>39447</v>
      </c>
      <c r="I64" s="41">
        <f t="shared" si="6"/>
        <v>3046.0605950096437</v>
      </c>
      <c r="J64" s="44">
        <f t="shared" si="7"/>
        <v>0.1038548518626019</v>
      </c>
    </row>
    <row r="65" spans="1:10" x14ac:dyDescent="0.35">
      <c r="A65" s="37">
        <v>19084</v>
      </c>
      <c r="B65" s="38">
        <f t="shared" si="5"/>
        <v>2.5049999999999999</v>
      </c>
      <c r="C65" s="38">
        <v>2.5049999999999999</v>
      </c>
      <c r="E65" s="42">
        <f t="shared" si="3"/>
        <v>1.1961608059755137E-2</v>
      </c>
      <c r="F65" s="38">
        <f t="shared" si="1"/>
        <v>104.82408674577911</v>
      </c>
      <c r="H65" s="37">
        <v>39813</v>
      </c>
      <c r="I65" s="41">
        <f t="shared" si="6"/>
        <v>3667.7026729778931</v>
      </c>
      <c r="J65" s="44">
        <f t="shared" si="7"/>
        <v>0.20408066700533944</v>
      </c>
    </row>
    <row r="66" spans="1:10" x14ac:dyDescent="0.35">
      <c r="A66" s="37">
        <v>19114</v>
      </c>
      <c r="B66" s="38">
        <f t="shared" ref="B66:B97" si="8">C66</f>
        <v>2.4220000000000002</v>
      </c>
      <c r="C66" s="38">
        <v>2.4220000000000002</v>
      </c>
      <c r="E66" s="42">
        <f t="shared" si="3"/>
        <v>9.3655779958974131E-3</v>
      </c>
      <c r="F66" s="38">
        <f t="shared" si="1"/>
        <v>105.80582490604543</v>
      </c>
      <c r="H66" s="37">
        <v>40178</v>
      </c>
      <c r="I66" s="41">
        <f t="shared" si="6"/>
        <v>3297.9315126417773</v>
      </c>
      <c r="J66" s="44">
        <f t="shared" si="7"/>
        <v>-0.10081819419562987</v>
      </c>
    </row>
    <row r="67" spans="1:10" x14ac:dyDescent="0.35">
      <c r="A67" s="37">
        <v>19145</v>
      </c>
      <c r="B67" s="38">
        <f t="shared" si="8"/>
        <v>2.3839999999999999</v>
      </c>
      <c r="C67" s="38">
        <v>2.3839999999999999</v>
      </c>
      <c r="E67" s="42">
        <f t="shared" ref="E67:E130" si="9">B66/1200+((B66/B67)*(1-(1+B67/200)^(-2*(10-(1/12))))+(1+B67/200)^(-2*(10-(1/12)))-1)</f>
        <v>5.3567438137990149E-3</v>
      </c>
      <c r="F67" s="38">
        <f t="shared" ref="F67:F130" si="10">F66*(1+E67)</f>
        <v>106.37259960407478</v>
      </c>
      <c r="H67" s="37">
        <v>40543</v>
      </c>
      <c r="I67" s="41">
        <f t="shared" ref="I67:I79" si="11">VLOOKUP(H67,A:F,6,FALSE)</f>
        <v>3558.1022428837609</v>
      </c>
      <c r="J67" s="44">
        <f t="shared" si="7"/>
        <v>7.8889064022307887E-2</v>
      </c>
    </row>
    <row r="68" spans="1:10" x14ac:dyDescent="0.35">
      <c r="A68" s="37">
        <v>19175</v>
      </c>
      <c r="B68" s="38">
        <f t="shared" si="8"/>
        <v>2.415</v>
      </c>
      <c r="C68" s="38">
        <v>2.415</v>
      </c>
      <c r="E68" s="42">
        <f t="shared" si="9"/>
        <v>-7.3259408670603215E-4</v>
      </c>
      <c r="F68" s="38">
        <f t="shared" si="10"/>
        <v>106.29467166661729</v>
      </c>
      <c r="H68" s="37">
        <v>40908</v>
      </c>
      <c r="I68" s="41">
        <f t="shared" si="11"/>
        <v>4132.4547720950186</v>
      </c>
      <c r="J68" s="44">
        <f t="shared" ref="J68:J79" si="12">I68/I67-1</f>
        <v>0.16142103008983755</v>
      </c>
    </row>
    <row r="69" spans="1:10" x14ac:dyDescent="0.35">
      <c r="A69" s="37">
        <v>19206</v>
      </c>
      <c r="B69" s="38">
        <f t="shared" si="8"/>
        <v>2.4660000000000002</v>
      </c>
      <c r="C69" s="38">
        <v>2.4660000000000002</v>
      </c>
      <c r="E69" s="42">
        <f t="shared" si="9"/>
        <v>-2.4498434754986757E-3</v>
      </c>
      <c r="F69" s="38">
        <f t="shared" si="10"/>
        <v>106.03426635875455</v>
      </c>
      <c r="H69" s="37">
        <v>41274</v>
      </c>
      <c r="I69" s="41">
        <f t="shared" si="11"/>
        <v>4245.0719562588001</v>
      </c>
      <c r="J69" s="44">
        <f t="shared" si="12"/>
        <v>2.7251885471135662E-2</v>
      </c>
    </row>
    <row r="70" spans="1:10" x14ac:dyDescent="0.35">
      <c r="A70" s="37">
        <v>19237</v>
      </c>
      <c r="B70" s="38">
        <f t="shared" si="8"/>
        <v>2.552</v>
      </c>
      <c r="C70" s="38">
        <v>2.552</v>
      </c>
      <c r="E70" s="42">
        <f t="shared" si="9"/>
        <v>-5.4378182471344367E-3</v>
      </c>
      <c r="F70" s="38">
        <f t="shared" si="10"/>
        <v>105.45767129032741</v>
      </c>
      <c r="H70" s="37">
        <v>41639</v>
      </c>
      <c r="I70" s="41">
        <f t="shared" si="11"/>
        <v>3884.5718068064275</v>
      </c>
      <c r="J70" s="44">
        <f t="shared" si="12"/>
        <v>-8.4922035048395905E-2</v>
      </c>
    </row>
    <row r="71" spans="1:10" x14ac:dyDescent="0.35">
      <c r="A71" s="37">
        <v>19267</v>
      </c>
      <c r="B71" s="38">
        <f t="shared" si="8"/>
        <v>2.6850000000000001</v>
      </c>
      <c r="C71" s="38">
        <v>2.6850000000000001</v>
      </c>
      <c r="E71" s="42">
        <f t="shared" si="9"/>
        <v>-9.3853120966427821E-3</v>
      </c>
      <c r="F71" s="38">
        <f t="shared" si="10"/>
        <v>104.46791813228253</v>
      </c>
      <c r="H71" s="37">
        <v>42004</v>
      </c>
      <c r="I71" s="41">
        <f t="shared" si="11"/>
        <v>4295.3347393473869</v>
      </c>
      <c r="J71" s="44">
        <f t="shared" si="12"/>
        <v>0.10574213915192221</v>
      </c>
    </row>
    <row r="72" spans="1:10" x14ac:dyDescent="0.35">
      <c r="A72" s="37">
        <v>19298</v>
      </c>
      <c r="B72" s="38">
        <f t="shared" si="8"/>
        <v>2.528</v>
      </c>
      <c r="C72" s="38">
        <v>2.528</v>
      </c>
      <c r="E72" s="42">
        <f t="shared" si="9"/>
        <v>1.5932475091372186E-2</v>
      </c>
      <c r="F72" s="38">
        <f t="shared" si="10"/>
        <v>106.13235063577262</v>
      </c>
      <c r="H72" s="37">
        <v>42369</v>
      </c>
      <c r="I72" s="41">
        <f t="shared" si="11"/>
        <v>4343.8971966153094</v>
      </c>
      <c r="J72" s="44">
        <f t="shared" si="12"/>
        <v>1.1305860943285007E-2</v>
      </c>
    </row>
    <row r="73" spans="1:10" x14ac:dyDescent="0.35">
      <c r="A73" s="37">
        <v>19328</v>
      </c>
      <c r="B73" s="38">
        <f t="shared" si="8"/>
        <v>2.5099999999999998</v>
      </c>
      <c r="C73" s="38">
        <v>2.5099999999999998</v>
      </c>
      <c r="E73" s="42">
        <f t="shared" si="9"/>
        <v>3.6781884506917541E-3</v>
      </c>
      <c r="F73" s="38">
        <f t="shared" si="10"/>
        <v>106.5227254221259</v>
      </c>
      <c r="H73" s="37">
        <v>42735</v>
      </c>
      <c r="I73" s="41">
        <f t="shared" si="11"/>
        <v>4348.8659666789899</v>
      </c>
      <c r="J73" s="44">
        <f t="shared" si="12"/>
        <v>1.1438507494034855E-3</v>
      </c>
    </row>
    <row r="74" spans="1:10" x14ac:dyDescent="0.35">
      <c r="A74" s="37">
        <v>19359</v>
      </c>
      <c r="B74" s="38">
        <f t="shared" si="8"/>
        <v>2.5470000000000002</v>
      </c>
      <c r="C74" s="38">
        <v>2.5470000000000002</v>
      </c>
      <c r="E74" s="42">
        <f t="shared" si="9"/>
        <v>-1.1327837968410554E-3</v>
      </c>
      <c r="F74" s="38">
        <f t="shared" si="10"/>
        <v>106.40205820477237</v>
      </c>
      <c r="H74" s="37">
        <v>43100</v>
      </c>
      <c r="I74" s="41">
        <f t="shared" si="11"/>
        <v>4470.0957617418935</v>
      </c>
      <c r="J74" s="44">
        <f t="shared" si="12"/>
        <v>2.787618565202199E-2</v>
      </c>
    </row>
    <row r="75" spans="1:10" x14ac:dyDescent="0.35">
      <c r="A75" s="37">
        <v>19390</v>
      </c>
      <c r="B75" s="38">
        <f t="shared" si="8"/>
        <v>2.64</v>
      </c>
      <c r="C75" s="38">
        <v>2.64</v>
      </c>
      <c r="E75" s="42">
        <f t="shared" si="9"/>
        <v>-5.9450960129714672E-3</v>
      </c>
      <c r="F75" s="38">
        <f t="shared" si="10"/>
        <v>105.76948775276723</v>
      </c>
      <c r="H75" s="37">
        <v>43465</v>
      </c>
      <c r="I75" s="41">
        <f t="shared" si="11"/>
        <v>4482.4964739982506</v>
      </c>
      <c r="J75" s="44">
        <f t="shared" si="12"/>
        <v>2.7741491272941232E-3</v>
      </c>
    </row>
    <row r="76" spans="1:10" x14ac:dyDescent="0.35">
      <c r="A76" s="37">
        <v>19418</v>
      </c>
      <c r="B76" s="38">
        <f t="shared" si="8"/>
        <v>2.71</v>
      </c>
      <c r="C76" s="38">
        <v>2.71</v>
      </c>
      <c r="E76" s="42">
        <f t="shared" si="9"/>
        <v>-3.8514834926784776E-3</v>
      </c>
      <c r="F76" s="38">
        <f t="shared" si="10"/>
        <v>105.3621183166584</v>
      </c>
      <c r="H76" s="37">
        <v>43830</v>
      </c>
      <c r="I76" s="41">
        <f t="shared" si="11"/>
        <v>4895.6572166529886</v>
      </c>
      <c r="J76" s="44">
        <f t="shared" si="12"/>
        <v>9.2172017323688182E-2</v>
      </c>
    </row>
    <row r="77" spans="1:10" x14ac:dyDescent="0.35">
      <c r="A77" s="37">
        <v>19449</v>
      </c>
      <c r="B77" s="38">
        <f t="shared" si="8"/>
        <v>2.7349999999999999</v>
      </c>
      <c r="C77" s="38">
        <v>2.7349999999999999</v>
      </c>
      <c r="E77" s="42">
        <f t="shared" si="9"/>
        <v>9.9746235648316781E-5</v>
      </c>
      <c r="F77" s="38">
        <f t="shared" si="10"/>
        <v>105.37262779134041</v>
      </c>
      <c r="H77" s="37">
        <v>44196</v>
      </c>
      <c r="I77" s="41">
        <f t="shared" si="11"/>
        <v>5405.4487688379786</v>
      </c>
      <c r="J77" s="44">
        <f t="shared" si="12"/>
        <v>0.1041313820851042</v>
      </c>
    </row>
    <row r="78" spans="1:10" x14ac:dyDescent="0.35">
      <c r="A78" s="37">
        <v>19479</v>
      </c>
      <c r="B78" s="38">
        <f t="shared" si="8"/>
        <v>2.9860000000000002</v>
      </c>
      <c r="C78" s="38">
        <v>2.9860000000000002</v>
      </c>
      <c r="E78" s="42">
        <f t="shared" si="9"/>
        <v>-1.9127794821887034E-2</v>
      </c>
      <c r="F78" s="38">
        <f t="shared" si="10"/>
        <v>103.35708178710458</v>
      </c>
      <c r="H78" s="37">
        <v>44561</v>
      </c>
      <c r="I78" s="41">
        <f t="shared" si="11"/>
        <v>5185.5799827359442</v>
      </c>
      <c r="J78" s="44">
        <f t="shared" si="12"/>
        <v>-4.0675399121264832E-2</v>
      </c>
    </row>
    <row r="79" spans="1:10" ht="15" thickBot="1" x14ac:dyDescent="0.4">
      <c r="A79" s="37">
        <v>19510</v>
      </c>
      <c r="B79" s="38">
        <f t="shared" si="8"/>
        <v>3.2890000000000001</v>
      </c>
      <c r="C79" s="38">
        <v>3.2890000000000001</v>
      </c>
      <c r="E79" s="42">
        <f t="shared" si="9"/>
        <v>-2.297441301020995E-2</v>
      </c>
      <c r="F79" s="38">
        <f t="shared" si="10"/>
        <v>100.98251350259758</v>
      </c>
      <c r="H79" s="37">
        <v>44926</v>
      </c>
      <c r="I79" s="41">
        <f t="shared" si="11"/>
        <v>4337.2754960927386</v>
      </c>
      <c r="J79" s="48">
        <f t="shared" si="12"/>
        <v>-0.16358912396827685</v>
      </c>
    </row>
    <row r="80" spans="1:10" x14ac:dyDescent="0.35">
      <c r="A80" s="37">
        <v>19540</v>
      </c>
      <c r="B80" s="38">
        <f t="shared" si="8"/>
        <v>2.9870000000000001</v>
      </c>
      <c r="C80" s="38">
        <v>2.9870000000000001</v>
      </c>
      <c r="E80" s="42">
        <f t="shared" si="9"/>
        <v>2.8496156163924233E-2</v>
      </c>
      <c r="F80" s="38">
        <f t="shared" si="10"/>
        <v>103.8601269771932</v>
      </c>
      <c r="J80" s="23"/>
    </row>
    <row r="81" spans="1:10" x14ac:dyDescent="0.35">
      <c r="A81" s="37">
        <v>19571</v>
      </c>
      <c r="B81" s="38">
        <f t="shared" si="8"/>
        <v>2.972</v>
      </c>
      <c r="C81" s="38">
        <v>2.972</v>
      </c>
      <c r="E81" s="42">
        <f t="shared" si="9"/>
        <v>3.769343992334986E-3</v>
      </c>
      <c r="F81" s="38">
        <f t="shared" si="10"/>
        <v>104.25161152285783</v>
      </c>
      <c r="J81" s="23"/>
    </row>
    <row r="82" spans="1:10" x14ac:dyDescent="0.35">
      <c r="A82" s="37">
        <v>19602</v>
      </c>
      <c r="B82" s="38">
        <f t="shared" si="8"/>
        <v>3.073</v>
      </c>
      <c r="C82" s="38">
        <v>3.073</v>
      </c>
      <c r="E82" s="42">
        <f t="shared" si="9"/>
        <v>-6.1007299126515525E-3</v>
      </c>
      <c r="F82" s="38">
        <f t="shared" si="10"/>
        <v>103.6156005979982</v>
      </c>
      <c r="J82" s="23"/>
    </row>
    <row r="83" spans="1:10" x14ac:dyDescent="0.35">
      <c r="A83" s="37">
        <v>19632</v>
      </c>
      <c r="B83" s="38">
        <f t="shared" si="8"/>
        <v>2.6360000000000001</v>
      </c>
      <c r="C83" s="38">
        <v>2.6360000000000001</v>
      </c>
      <c r="E83" s="42">
        <f t="shared" si="9"/>
        <v>4.0477335143058721E-2</v>
      </c>
      <c r="F83" s="38">
        <f t="shared" si="10"/>
        <v>107.80968398945268</v>
      </c>
      <c r="J83" s="23"/>
    </row>
    <row r="84" spans="1:10" x14ac:dyDescent="0.35">
      <c r="A84" s="37">
        <v>19663</v>
      </c>
      <c r="B84" s="38">
        <f t="shared" si="8"/>
        <v>2.6930000000000001</v>
      </c>
      <c r="C84" s="38">
        <v>2.6930000000000001</v>
      </c>
      <c r="E84" s="42">
        <f t="shared" si="9"/>
        <v>-2.7350953971930349E-3</v>
      </c>
      <c r="F84" s="38">
        <f t="shared" si="10"/>
        <v>107.51481421900029</v>
      </c>
      <c r="J84" s="23"/>
    </row>
    <row r="85" spans="1:10" x14ac:dyDescent="0.35">
      <c r="A85" s="37">
        <v>19693</v>
      </c>
      <c r="B85" s="38">
        <f t="shared" si="8"/>
        <v>2.7360000000000002</v>
      </c>
      <c r="C85" s="38">
        <v>2.7360000000000002</v>
      </c>
      <c r="E85" s="42">
        <f t="shared" si="9"/>
        <v>-1.4684205061611857E-3</v>
      </c>
      <c r="F85" s="38">
        <f t="shared" si="10"/>
        <v>107.35693726108499</v>
      </c>
      <c r="J85" s="23"/>
    </row>
    <row r="86" spans="1:10" x14ac:dyDescent="0.35">
      <c r="A86" s="37">
        <v>19724</v>
      </c>
      <c r="B86" s="38">
        <f t="shared" si="8"/>
        <v>2.4689999999999999</v>
      </c>
      <c r="C86" s="38">
        <v>2.4689999999999999</v>
      </c>
      <c r="E86" s="42">
        <f t="shared" si="9"/>
        <v>2.5638213675261475E-2</v>
      </c>
      <c r="F86" s="38">
        <f t="shared" si="10"/>
        <v>110.10937735810634</v>
      </c>
      <c r="J86" s="23"/>
    </row>
    <row r="87" spans="1:10" x14ac:dyDescent="0.35">
      <c r="A87" s="37">
        <v>19755</v>
      </c>
      <c r="B87" s="38">
        <f t="shared" si="8"/>
        <v>2.48</v>
      </c>
      <c r="C87" s="38">
        <v>2.48</v>
      </c>
      <c r="E87" s="42">
        <f t="shared" si="9"/>
        <v>1.0957000417468154E-3</v>
      </c>
      <c r="F87" s="38">
        <f t="shared" si="10"/>
        <v>110.23002420747434</v>
      </c>
      <c r="J87" s="23"/>
    </row>
    <row r="88" spans="1:10" x14ac:dyDescent="0.35">
      <c r="A88" s="37">
        <v>19783</v>
      </c>
      <c r="B88" s="38">
        <f t="shared" si="8"/>
        <v>2.4540000000000002</v>
      </c>
      <c r="C88" s="38">
        <v>2.4540000000000002</v>
      </c>
      <c r="E88" s="42">
        <f t="shared" si="9"/>
        <v>4.3429379764519157E-3</v>
      </c>
      <c r="F88" s="38">
        <f t="shared" si="10"/>
        <v>110.7087463657502</v>
      </c>
      <c r="J88" s="23"/>
    </row>
    <row r="89" spans="1:10" x14ac:dyDescent="0.35">
      <c r="A89" s="37">
        <v>19814</v>
      </c>
      <c r="B89" s="38">
        <f t="shared" si="8"/>
        <v>2.41</v>
      </c>
      <c r="C89" s="38">
        <v>2.41</v>
      </c>
      <c r="E89" s="42">
        <f t="shared" si="9"/>
        <v>5.9055518076844091E-3</v>
      </c>
      <c r="F89" s="38">
        <f t="shared" si="10"/>
        <v>111.36254260297694</v>
      </c>
      <c r="J89" s="23"/>
    </row>
    <row r="90" spans="1:10" x14ac:dyDescent="0.35">
      <c r="A90" s="37">
        <v>19844</v>
      </c>
      <c r="B90" s="38">
        <f t="shared" si="8"/>
        <v>2.327</v>
      </c>
      <c r="C90" s="38">
        <v>2.327</v>
      </c>
      <c r="E90" s="42">
        <f t="shared" si="9"/>
        <v>9.3207636943539174E-3</v>
      </c>
      <c r="F90" s="38">
        <f t="shared" si="10"/>
        <v>112.40052654698172</v>
      </c>
      <c r="J90" s="23"/>
    </row>
    <row r="91" spans="1:10" x14ac:dyDescent="0.35">
      <c r="A91" s="37">
        <v>19875</v>
      </c>
      <c r="B91" s="38">
        <f t="shared" si="8"/>
        <v>2.4990000000000001</v>
      </c>
      <c r="C91" s="38">
        <v>2.4990000000000001</v>
      </c>
      <c r="E91" s="42">
        <f t="shared" si="9"/>
        <v>-1.3085764642709543E-2</v>
      </c>
      <c r="F91" s="38">
        <f t="shared" si="10"/>
        <v>110.9296797108713</v>
      </c>
      <c r="J91" s="23"/>
    </row>
    <row r="92" spans="1:10" x14ac:dyDescent="0.35">
      <c r="A92" s="37">
        <v>19905</v>
      </c>
      <c r="B92" s="38">
        <f t="shared" si="8"/>
        <v>2.4159999999999999</v>
      </c>
      <c r="C92" s="38">
        <v>2.4159999999999999</v>
      </c>
      <c r="E92" s="42">
        <f t="shared" si="9"/>
        <v>9.3627408133627604E-3</v>
      </c>
      <c r="F92" s="38">
        <f t="shared" si="10"/>
        <v>111.96828555051353</v>
      </c>
      <c r="J92" s="23"/>
    </row>
    <row r="93" spans="1:10" x14ac:dyDescent="0.35">
      <c r="A93" s="37">
        <v>19936</v>
      </c>
      <c r="B93" s="38">
        <f t="shared" si="8"/>
        <v>2.3780000000000001</v>
      </c>
      <c r="C93" s="38">
        <v>2.3780000000000001</v>
      </c>
      <c r="E93" s="42">
        <f t="shared" si="9"/>
        <v>5.3527366774825053E-3</v>
      </c>
      <c r="F93" s="38">
        <f t="shared" si="10"/>
        <v>112.56762229929461</v>
      </c>
      <c r="J93" s="23"/>
    </row>
    <row r="94" spans="1:10" x14ac:dyDescent="0.35">
      <c r="A94" s="37">
        <v>19967</v>
      </c>
      <c r="B94" s="38">
        <f t="shared" si="8"/>
        <v>2.4449999999999998</v>
      </c>
      <c r="C94" s="38">
        <v>2.4449999999999998</v>
      </c>
      <c r="E94" s="42">
        <f t="shared" si="9"/>
        <v>-3.8867226077472432E-3</v>
      </c>
      <c r="F94" s="38">
        <f t="shared" si="10"/>
        <v>112.13010317680359</v>
      </c>
      <c r="J94" s="23"/>
    </row>
    <row r="95" spans="1:10" x14ac:dyDescent="0.35">
      <c r="A95" s="37">
        <v>19997</v>
      </c>
      <c r="B95" s="38">
        <f t="shared" si="8"/>
        <v>2.4460000000000002</v>
      </c>
      <c r="C95" s="38">
        <v>2.4460000000000002</v>
      </c>
      <c r="E95" s="42">
        <f t="shared" si="9"/>
        <v>1.9499164352805042E-3</v>
      </c>
      <c r="F95" s="38">
        <f t="shared" si="10"/>
        <v>112.34874750787773</v>
      </c>
      <c r="J95" s="23"/>
    </row>
    <row r="96" spans="1:10" x14ac:dyDescent="0.35">
      <c r="A96" s="37">
        <v>20028</v>
      </c>
      <c r="B96" s="38">
        <f t="shared" si="8"/>
        <v>2.431</v>
      </c>
      <c r="C96" s="38">
        <v>2.431</v>
      </c>
      <c r="E96" s="42">
        <f t="shared" si="9"/>
        <v>3.3530626378932252E-3</v>
      </c>
      <c r="F96" s="38">
        <f t="shared" si="10"/>
        <v>112.7254598955605</v>
      </c>
      <c r="J96" s="23"/>
    </row>
    <row r="97" spans="1:10" x14ac:dyDescent="0.35">
      <c r="A97" s="37">
        <v>20058</v>
      </c>
      <c r="B97" s="38">
        <f t="shared" si="8"/>
        <v>2.4849999999999999</v>
      </c>
      <c r="C97" s="38">
        <v>2.4849999999999999</v>
      </c>
      <c r="E97" s="42">
        <f t="shared" si="9"/>
        <v>-2.6945627239949909E-3</v>
      </c>
      <c r="F97" s="38">
        <f t="shared" si="10"/>
        <v>112.42171407328073</v>
      </c>
      <c r="J97" s="23"/>
    </row>
    <row r="98" spans="1:10" x14ac:dyDescent="0.35">
      <c r="A98" s="37">
        <v>20089</v>
      </c>
      <c r="B98" s="38">
        <f t="shared" ref="B98:B129" si="13">C98</f>
        <v>2.4940000000000002</v>
      </c>
      <c r="C98" s="38">
        <v>2.4940000000000002</v>
      </c>
      <c r="E98" s="42">
        <f t="shared" si="9"/>
        <v>1.2844506966374963E-3</v>
      </c>
      <c r="F98" s="38">
        <f t="shared" si="10"/>
        <v>112.56611422223932</v>
      </c>
      <c r="J98" s="23"/>
    </row>
    <row r="99" spans="1:10" x14ac:dyDescent="0.35">
      <c r="A99" s="37">
        <v>20120</v>
      </c>
      <c r="B99" s="38">
        <f t="shared" si="13"/>
        <v>2.6339999999999999</v>
      </c>
      <c r="C99" s="38">
        <v>2.6339999999999999</v>
      </c>
      <c r="E99" s="42">
        <f t="shared" si="9"/>
        <v>-1.0070027400302344E-2</v>
      </c>
      <c r="F99" s="38">
        <f t="shared" si="10"/>
        <v>111.43257036767581</v>
      </c>
      <c r="J99" s="23"/>
    </row>
    <row r="100" spans="1:10" x14ac:dyDescent="0.35">
      <c r="A100" s="37">
        <v>20148</v>
      </c>
      <c r="B100" s="38">
        <f t="shared" si="13"/>
        <v>2.6989999999999998</v>
      </c>
      <c r="C100" s="38">
        <v>2.6989999999999998</v>
      </c>
      <c r="E100" s="42">
        <f t="shared" si="9"/>
        <v>-3.4272781336825457E-3</v>
      </c>
      <c r="F100" s="38">
        <f t="shared" si="10"/>
        <v>111.05065995587462</v>
      </c>
      <c r="J100" s="23"/>
    </row>
    <row r="101" spans="1:10" x14ac:dyDescent="0.35">
      <c r="A101" s="37">
        <v>20179</v>
      </c>
      <c r="B101" s="38">
        <f t="shared" si="13"/>
        <v>2.6859999999999999</v>
      </c>
      <c r="C101" s="38">
        <v>2.6859999999999999</v>
      </c>
      <c r="E101" s="42">
        <f t="shared" si="9"/>
        <v>3.3743422640024924E-3</v>
      </c>
      <c r="F101" s="38">
        <f t="shared" si="10"/>
        <v>111.4253828912091</v>
      </c>
      <c r="J101" s="23"/>
    </row>
    <row r="102" spans="1:10" x14ac:dyDescent="0.35">
      <c r="A102" s="37">
        <v>20209</v>
      </c>
      <c r="B102" s="38">
        <f t="shared" si="13"/>
        <v>2.7490000000000001</v>
      </c>
      <c r="C102" s="38">
        <v>2.7490000000000001</v>
      </c>
      <c r="E102" s="42">
        <f t="shared" si="9"/>
        <v>-3.1975617174024949E-3</v>
      </c>
      <c r="F102" s="38">
        <f t="shared" si="10"/>
        <v>111.06909335252925</v>
      </c>
      <c r="J102" s="23"/>
    </row>
    <row r="103" spans="1:10" x14ac:dyDescent="0.35">
      <c r="A103" s="37">
        <v>20240</v>
      </c>
      <c r="B103" s="38">
        <f t="shared" si="13"/>
        <v>2.7170000000000001</v>
      </c>
      <c r="C103" s="38">
        <v>2.7170000000000001</v>
      </c>
      <c r="E103" s="42">
        <f t="shared" si="9"/>
        <v>5.0562729137148908E-3</v>
      </c>
      <c r="F103" s="38">
        <f t="shared" si="10"/>
        <v>111.63068900079851</v>
      </c>
      <c r="J103" s="23"/>
    </row>
    <row r="104" spans="1:10" x14ac:dyDescent="0.35">
      <c r="A104" s="37">
        <v>20270</v>
      </c>
      <c r="B104" s="38">
        <f t="shared" si="13"/>
        <v>2.843</v>
      </c>
      <c r="C104" s="38">
        <v>2.843</v>
      </c>
      <c r="E104" s="42">
        <f t="shared" si="9"/>
        <v>-8.5575311785878842E-3</v>
      </c>
      <c r="F104" s="38">
        <f t="shared" si="10"/>
        <v>110.67540589918693</v>
      </c>
      <c r="J104" s="23"/>
    </row>
    <row r="105" spans="1:10" x14ac:dyDescent="0.35">
      <c r="A105" s="37">
        <v>20301</v>
      </c>
      <c r="B105" s="38">
        <f t="shared" si="13"/>
        <v>2.972</v>
      </c>
      <c r="C105" s="38">
        <v>2.972</v>
      </c>
      <c r="E105" s="42">
        <f t="shared" si="9"/>
        <v>-8.6403583340815878E-3</v>
      </c>
      <c r="F105" s="38">
        <f t="shared" si="10"/>
        <v>109.71913073344803</v>
      </c>
      <c r="J105" s="23"/>
    </row>
    <row r="106" spans="1:10" x14ac:dyDescent="0.35">
      <c r="A106" s="37">
        <v>20332</v>
      </c>
      <c r="B106" s="38">
        <f t="shared" si="13"/>
        <v>2.95</v>
      </c>
      <c r="C106" s="38">
        <v>2.95</v>
      </c>
      <c r="E106" s="42">
        <f t="shared" si="9"/>
        <v>4.3562835300365709E-3</v>
      </c>
      <c r="F106" s="38">
        <f t="shared" si="10"/>
        <v>110.19709837559208</v>
      </c>
      <c r="J106" s="23"/>
    </row>
    <row r="107" spans="1:10" x14ac:dyDescent="0.35">
      <c r="A107" s="37">
        <v>20362</v>
      </c>
      <c r="B107" s="38">
        <f t="shared" si="13"/>
        <v>2.8780000000000001</v>
      </c>
      <c r="C107" s="38">
        <v>2.8780000000000001</v>
      </c>
      <c r="E107" s="42">
        <f t="shared" si="9"/>
        <v>8.6315508824493722E-3</v>
      </c>
      <c r="F107" s="38">
        <f t="shared" si="10"/>
        <v>111.14827023731927</v>
      </c>
      <c r="J107" s="23"/>
    </row>
    <row r="108" spans="1:10" x14ac:dyDescent="0.35">
      <c r="A108" s="37">
        <v>20393</v>
      </c>
      <c r="B108" s="38">
        <f t="shared" si="13"/>
        <v>2.7970000000000002</v>
      </c>
      <c r="C108" s="38">
        <v>2.7970000000000002</v>
      </c>
      <c r="E108" s="42">
        <f t="shared" si="9"/>
        <v>9.3708710548395229E-3</v>
      </c>
      <c r="F108" s="38">
        <f t="shared" si="10"/>
        <v>112.18982634568164</v>
      </c>
      <c r="J108" s="23"/>
    </row>
    <row r="109" spans="1:10" x14ac:dyDescent="0.35">
      <c r="A109" s="37">
        <v>20423</v>
      </c>
      <c r="B109" s="38">
        <f t="shared" si="13"/>
        <v>2.8879999999999999</v>
      </c>
      <c r="C109" s="38">
        <v>2.8879999999999999</v>
      </c>
      <c r="E109" s="42">
        <f t="shared" si="9"/>
        <v>-5.467602462517155E-3</v>
      </c>
      <c r="F109" s="38">
        <f t="shared" si="10"/>
        <v>111.57641697488461</v>
      </c>
      <c r="J109" s="23"/>
    </row>
    <row r="110" spans="1:10" x14ac:dyDescent="0.35">
      <c r="A110" s="37">
        <v>20454</v>
      </c>
      <c r="B110" s="38">
        <f t="shared" si="13"/>
        <v>2.919</v>
      </c>
      <c r="C110" s="38">
        <v>2.919</v>
      </c>
      <c r="E110" s="42">
        <f t="shared" si="9"/>
        <v>-2.4590947263947302E-4</v>
      </c>
      <c r="F110" s="38">
        <f t="shared" si="10"/>
        <v>111.54897927702731</v>
      </c>
      <c r="J110" s="23"/>
    </row>
    <row r="111" spans="1:10" x14ac:dyDescent="0.35">
      <c r="A111" s="37">
        <v>20485</v>
      </c>
      <c r="B111" s="38">
        <f t="shared" si="13"/>
        <v>2.8069999999999999</v>
      </c>
      <c r="C111" s="38">
        <v>2.8069999999999999</v>
      </c>
      <c r="E111" s="42">
        <f t="shared" si="9"/>
        <v>1.2068804960298992E-2</v>
      </c>
      <c r="F111" s="38">
        <f t="shared" si="10"/>
        <v>112.8952421514422</v>
      </c>
      <c r="J111" s="23"/>
    </row>
    <row r="112" spans="1:10" x14ac:dyDescent="0.35">
      <c r="A112" s="37">
        <v>20514</v>
      </c>
      <c r="B112" s="38">
        <f t="shared" si="13"/>
        <v>2.8319999999999999</v>
      </c>
      <c r="C112" s="38">
        <v>2.8319999999999999</v>
      </c>
      <c r="E112" s="42">
        <f t="shared" si="9"/>
        <v>1.9084471246777132E-4</v>
      </c>
      <c r="F112" s="38">
        <f t="shared" si="10"/>
        <v>112.91678761146956</v>
      </c>
      <c r="J112" s="23"/>
    </row>
    <row r="113" spans="1:10" x14ac:dyDescent="0.35">
      <c r="A113" s="37">
        <v>20545</v>
      </c>
      <c r="B113" s="38">
        <f t="shared" si="13"/>
        <v>3.07</v>
      </c>
      <c r="C113" s="38">
        <v>3.07</v>
      </c>
      <c r="E113" s="42">
        <f t="shared" si="9"/>
        <v>-1.785504504539917E-2</v>
      </c>
      <c r="F113" s="38">
        <f t="shared" si="10"/>
        <v>110.90065328228501</v>
      </c>
      <c r="J113" s="23"/>
    </row>
    <row r="114" spans="1:10" x14ac:dyDescent="0.35">
      <c r="A114" s="37">
        <v>20575</v>
      </c>
      <c r="B114" s="38">
        <f t="shared" si="13"/>
        <v>3.0640000000000001</v>
      </c>
      <c r="C114" s="38">
        <v>3.0640000000000001</v>
      </c>
      <c r="E114" s="42">
        <f t="shared" si="9"/>
        <v>3.0681057100666637E-3</v>
      </c>
      <c r="F114" s="38">
        <f t="shared" si="10"/>
        <v>111.24090820987053</v>
      </c>
      <c r="J114" s="23"/>
    </row>
    <row r="115" spans="1:10" x14ac:dyDescent="0.35">
      <c r="A115" s="37">
        <v>20606</v>
      </c>
      <c r="B115" s="38">
        <f t="shared" si="13"/>
        <v>2.8959999999999999</v>
      </c>
      <c r="C115" s="38">
        <v>2.8959999999999999</v>
      </c>
      <c r="E115" s="42">
        <f t="shared" si="9"/>
        <v>1.6944799500756707E-2</v>
      </c>
      <c r="F115" s="38">
        <f t="shared" si="10"/>
        <v>113.12586309576886</v>
      </c>
      <c r="J115" s="23"/>
    </row>
    <row r="116" spans="1:10" x14ac:dyDescent="0.35">
      <c r="A116" s="37">
        <v>20636</v>
      </c>
      <c r="B116" s="38">
        <f t="shared" si="13"/>
        <v>2.9660000000000002</v>
      </c>
      <c r="C116" s="38">
        <v>2.9660000000000002</v>
      </c>
      <c r="E116" s="42">
        <f t="shared" si="9"/>
        <v>-3.5625824246432909E-3</v>
      </c>
      <c r="F116" s="38">
        <f t="shared" si="10"/>
        <v>112.72284288413128</v>
      </c>
      <c r="J116" s="23"/>
    </row>
    <row r="117" spans="1:10" x14ac:dyDescent="0.35">
      <c r="A117" s="37">
        <v>20667</v>
      </c>
      <c r="B117" s="38">
        <f t="shared" si="13"/>
        <v>3.1930000000000001</v>
      </c>
      <c r="C117" s="38">
        <v>3.1930000000000001</v>
      </c>
      <c r="E117" s="42">
        <f t="shared" si="9"/>
        <v>-1.6693724133123294E-2</v>
      </c>
      <c r="F117" s="38">
        <f t="shared" si="10"/>
        <v>110.84107884152219</v>
      </c>
      <c r="J117" s="23"/>
    </row>
    <row r="118" spans="1:10" x14ac:dyDescent="0.35">
      <c r="A118" s="37">
        <v>20698</v>
      </c>
      <c r="B118" s="38">
        <f t="shared" si="13"/>
        <v>3.415</v>
      </c>
      <c r="C118" s="38">
        <v>3.415</v>
      </c>
      <c r="E118" s="42">
        <f t="shared" si="9"/>
        <v>-1.5881248259432379E-2</v>
      </c>
      <c r="F118" s="38">
        <f t="shared" si="10"/>
        <v>109.08078415109667</v>
      </c>
      <c r="J118" s="23"/>
    </row>
    <row r="119" spans="1:10" x14ac:dyDescent="0.35">
      <c r="A119" s="37">
        <v>20728</v>
      </c>
      <c r="B119" s="38">
        <f t="shared" si="13"/>
        <v>3.3420000000000001</v>
      </c>
      <c r="C119" s="38">
        <v>3.3420000000000001</v>
      </c>
      <c r="E119" s="42">
        <f t="shared" si="9"/>
        <v>8.9646430001991771E-3</v>
      </c>
      <c r="F119" s="38">
        <f t="shared" si="10"/>
        <v>110.05865443919305</v>
      </c>
      <c r="J119" s="23"/>
    </row>
    <row r="120" spans="1:10" x14ac:dyDescent="0.35">
      <c r="A120" s="37">
        <v>20759</v>
      </c>
      <c r="B120" s="38">
        <f t="shared" si="13"/>
        <v>3.472</v>
      </c>
      <c r="C120" s="38">
        <v>3.472</v>
      </c>
      <c r="E120" s="42">
        <f t="shared" si="9"/>
        <v>-8.0430228617501091E-3</v>
      </c>
      <c r="F120" s="38">
        <f t="shared" si="10"/>
        <v>109.17345016540517</v>
      </c>
      <c r="J120" s="23"/>
    </row>
    <row r="121" spans="1:10" x14ac:dyDescent="0.35">
      <c r="A121" s="37">
        <v>20789</v>
      </c>
      <c r="B121" s="38">
        <f t="shared" si="13"/>
        <v>3.5</v>
      </c>
      <c r="C121" s="38">
        <v>3.5</v>
      </c>
      <c r="E121" s="42">
        <f t="shared" si="9"/>
        <v>5.6430353615225188E-4</v>
      </c>
      <c r="F121" s="38">
        <f t="shared" si="10"/>
        <v>109.23505712938744</v>
      </c>
      <c r="J121" s="23"/>
    </row>
    <row r="122" spans="1:10" x14ac:dyDescent="0.35">
      <c r="A122" s="37">
        <v>20820</v>
      </c>
      <c r="B122" s="38">
        <f t="shared" si="13"/>
        <v>3.714</v>
      </c>
      <c r="C122" s="38">
        <v>3.714</v>
      </c>
      <c r="E122" s="42">
        <f t="shared" si="9"/>
        <v>-1.4700747975085483E-2</v>
      </c>
      <c r="F122" s="38">
        <f t="shared" si="10"/>
        <v>107.62922008448426</v>
      </c>
      <c r="J122" s="23"/>
    </row>
    <row r="123" spans="1:10" x14ac:dyDescent="0.35">
      <c r="A123" s="37">
        <v>20851</v>
      </c>
      <c r="B123" s="38">
        <f t="shared" si="13"/>
        <v>3.2189999999999999</v>
      </c>
      <c r="C123" s="38">
        <v>3.2189999999999999</v>
      </c>
      <c r="E123" s="42">
        <f t="shared" si="9"/>
        <v>4.4834480388227613E-2</v>
      </c>
      <c r="F123" s="38">
        <f t="shared" si="10"/>
        <v>112.45472024156231</v>
      </c>
      <c r="J123" s="23"/>
    </row>
    <row r="124" spans="1:10" x14ac:dyDescent="0.35">
      <c r="A124" s="37">
        <v>20879</v>
      </c>
      <c r="B124" s="38">
        <f t="shared" si="13"/>
        <v>3.3620000000000001</v>
      </c>
      <c r="C124" s="38">
        <v>3.3620000000000001</v>
      </c>
      <c r="E124" s="42">
        <f t="shared" si="9"/>
        <v>-9.2920267743407427E-3</v>
      </c>
      <c r="F124" s="38">
        <f t="shared" si="10"/>
        <v>111.40978797017672</v>
      </c>
      <c r="J124" s="23"/>
    </row>
    <row r="125" spans="1:10" x14ac:dyDescent="0.35">
      <c r="A125" s="37">
        <v>20910</v>
      </c>
      <c r="B125" s="38">
        <f t="shared" si="13"/>
        <v>3.3740000000000001</v>
      </c>
      <c r="C125" s="38">
        <v>3.3740000000000001</v>
      </c>
      <c r="E125" s="42">
        <f t="shared" si="9"/>
        <v>1.797396419853845E-3</v>
      </c>
      <c r="F125" s="38">
        <f t="shared" si="10"/>
        <v>111.610035524211</v>
      </c>
      <c r="J125" s="23"/>
    </row>
    <row r="126" spans="1:10" x14ac:dyDescent="0.35">
      <c r="A126" s="37">
        <v>20940</v>
      </c>
      <c r="B126" s="38">
        <f t="shared" si="13"/>
        <v>3.5310000000000001</v>
      </c>
      <c r="C126" s="38">
        <v>3.5310000000000001</v>
      </c>
      <c r="E126" s="42">
        <f t="shared" si="9"/>
        <v>-1.0227960928629754E-2</v>
      </c>
      <c r="F126" s="38">
        <f t="shared" si="10"/>
        <v>110.4684924416264</v>
      </c>
      <c r="J126" s="23"/>
    </row>
    <row r="127" spans="1:10" x14ac:dyDescent="0.35">
      <c r="A127" s="37">
        <v>20971</v>
      </c>
      <c r="B127" s="38">
        <f t="shared" si="13"/>
        <v>3.6789999999999998</v>
      </c>
      <c r="C127" s="38">
        <v>3.6789999999999998</v>
      </c>
      <c r="E127" s="42">
        <f t="shared" si="9"/>
        <v>-9.2620802726945534E-3</v>
      </c>
      <c r="F127" s="38">
        <f t="shared" si="10"/>
        <v>109.4453243970285</v>
      </c>
      <c r="J127" s="23"/>
    </row>
    <row r="128" spans="1:10" x14ac:dyDescent="0.35">
      <c r="A128" s="37">
        <v>21001</v>
      </c>
      <c r="B128" s="38">
        <f t="shared" si="13"/>
        <v>3.891</v>
      </c>
      <c r="C128" s="38">
        <v>3.891</v>
      </c>
      <c r="E128" s="42">
        <f t="shared" si="9"/>
        <v>-1.4238984846244297E-2</v>
      </c>
      <c r="F128" s="38">
        <f t="shared" si="10"/>
        <v>107.88693408144692</v>
      </c>
      <c r="J128" s="23"/>
    </row>
    <row r="129" spans="1:10" x14ac:dyDescent="0.35">
      <c r="A129" s="37">
        <v>21032</v>
      </c>
      <c r="B129" s="38">
        <f t="shared" si="13"/>
        <v>3.887</v>
      </c>
      <c r="C129" s="38">
        <v>3.887</v>
      </c>
      <c r="E129" s="42">
        <f t="shared" si="9"/>
        <v>3.5690687103373162E-3</v>
      </c>
      <c r="F129" s="38">
        <f t="shared" si="10"/>
        <v>108.27198996213124</v>
      </c>
      <c r="J129" s="23"/>
    </row>
    <row r="130" spans="1:10" x14ac:dyDescent="0.35">
      <c r="A130" s="37">
        <v>21063</v>
      </c>
      <c r="B130" s="38">
        <f t="shared" ref="B130:B161" si="14">C130</f>
        <v>3.8069999999999999</v>
      </c>
      <c r="C130" s="38">
        <v>3.8069999999999999</v>
      </c>
      <c r="E130" s="42">
        <f t="shared" si="9"/>
        <v>9.7956966944554424E-3</v>
      </c>
      <c r="F130" s="38">
        <f t="shared" si="10"/>
        <v>109.33258953630541</v>
      </c>
      <c r="J130" s="23"/>
    </row>
    <row r="131" spans="1:10" x14ac:dyDescent="0.35">
      <c r="A131" s="37">
        <v>21093</v>
      </c>
      <c r="B131" s="38">
        <f t="shared" si="14"/>
        <v>4.0140000000000002</v>
      </c>
      <c r="C131" s="38">
        <v>4.0140000000000002</v>
      </c>
      <c r="E131" s="42">
        <f t="shared" ref="E131:E194" si="15">B130/1200+((B130/B131)*(1-(1+B131/200)^(-2*(10-(1/12))))+(1+B131/200)^(-2*(10-(1/12)))-1)</f>
        <v>-1.3624836161553655E-2</v>
      </c>
      <c r="F131" s="38">
        <f t="shared" ref="F131:F194" si="16">F130*(1+E131)</f>
        <v>107.84295091675484</v>
      </c>
      <c r="J131" s="23"/>
    </row>
    <row r="132" spans="1:10" x14ac:dyDescent="0.35">
      <c r="A132" s="37">
        <v>21124</v>
      </c>
      <c r="B132" s="38">
        <f t="shared" si="14"/>
        <v>3.919</v>
      </c>
      <c r="C132" s="38">
        <v>3.919</v>
      </c>
      <c r="E132" s="42">
        <f t="shared" si="15"/>
        <v>1.1089104079542514E-2</v>
      </c>
      <c r="F132" s="38">
        <f t="shared" si="16"/>
        <v>109.03883262371572</v>
      </c>
      <c r="J132" s="23"/>
    </row>
    <row r="133" spans="1:10" x14ac:dyDescent="0.35">
      <c r="A133" s="37">
        <v>21154</v>
      </c>
      <c r="B133" s="38">
        <f t="shared" si="14"/>
        <v>3.3479999999999999</v>
      </c>
      <c r="C133" s="38">
        <v>3.3479999999999999</v>
      </c>
      <c r="E133" s="42">
        <f t="shared" si="15"/>
        <v>5.1112715688780543E-2</v>
      </c>
      <c r="F133" s="38">
        <f t="shared" si="16"/>
        <v>114.61210347464822</v>
      </c>
      <c r="J133" s="23"/>
    </row>
    <row r="134" spans="1:10" x14ac:dyDescent="0.35">
      <c r="A134" s="37">
        <v>21185</v>
      </c>
      <c r="B134" s="38">
        <f t="shared" si="14"/>
        <v>3.0470000000000002</v>
      </c>
      <c r="C134" s="38">
        <v>3.0470000000000002</v>
      </c>
      <c r="E134" s="42">
        <f t="shared" si="15"/>
        <v>2.8384832455220207E-2</v>
      </c>
      <c r="F134" s="38">
        <f t="shared" si="16"/>
        <v>117.86534882911648</v>
      </c>
      <c r="J134" s="23"/>
    </row>
    <row r="135" spans="1:10" x14ac:dyDescent="0.35">
      <c r="A135" s="37">
        <v>21216</v>
      </c>
      <c r="B135" s="38">
        <f t="shared" si="14"/>
        <v>3.1539999999999999</v>
      </c>
      <c r="C135" s="38">
        <v>3.1539999999999999</v>
      </c>
      <c r="E135" s="42">
        <f t="shared" si="15"/>
        <v>-6.511928679585036E-3</v>
      </c>
      <c r="F135" s="38">
        <f t="shared" si="16"/>
        <v>117.09781808374686</v>
      </c>
      <c r="J135" s="23"/>
    </row>
    <row r="136" spans="1:10" x14ac:dyDescent="0.35">
      <c r="A136" s="37">
        <v>21244</v>
      </c>
      <c r="B136" s="38">
        <f t="shared" si="14"/>
        <v>3.036</v>
      </c>
      <c r="C136" s="38">
        <v>3.036</v>
      </c>
      <c r="E136" s="42">
        <f t="shared" si="15"/>
        <v>1.2667583958679497E-2</v>
      </c>
      <c r="F136" s="38">
        <f t="shared" si="16"/>
        <v>118.58116452570088</v>
      </c>
      <c r="J136" s="23"/>
    </row>
    <row r="137" spans="1:10" x14ac:dyDescent="0.35">
      <c r="A137" s="37">
        <v>21275</v>
      </c>
      <c r="B137" s="38">
        <f t="shared" si="14"/>
        <v>2.899</v>
      </c>
      <c r="C137" s="38">
        <v>2.899</v>
      </c>
      <c r="E137" s="42">
        <f t="shared" si="15"/>
        <v>1.4264172082373374E-2</v>
      </c>
      <c r="F137" s="38">
        <f t="shared" si="16"/>
        <v>120.2726266622237</v>
      </c>
      <c r="J137" s="23"/>
    </row>
    <row r="138" spans="1:10" x14ac:dyDescent="0.35">
      <c r="A138" s="37">
        <v>21305</v>
      </c>
      <c r="B138" s="38">
        <f t="shared" si="14"/>
        <v>2.81</v>
      </c>
      <c r="C138" s="38">
        <v>2.81</v>
      </c>
      <c r="E138" s="42">
        <f t="shared" si="15"/>
        <v>1.0072125999114383E-2</v>
      </c>
      <c r="F138" s="38">
        <f t="shared" si="16"/>
        <v>121.48402771221005</v>
      </c>
      <c r="J138" s="23"/>
    </row>
    <row r="139" spans="1:10" x14ac:dyDescent="0.35">
      <c r="A139" s="37">
        <v>21336</v>
      </c>
      <c r="B139" s="38">
        <f t="shared" si="14"/>
        <v>2.8980000000000001</v>
      </c>
      <c r="C139" s="38">
        <v>2.8980000000000001</v>
      </c>
      <c r="E139" s="42">
        <f t="shared" si="15"/>
        <v>-5.1959812660427231E-3</v>
      </c>
      <c r="F139" s="38">
        <f t="shared" si="16"/>
        <v>120.85279898009399</v>
      </c>
      <c r="J139" s="23"/>
    </row>
    <row r="140" spans="1:10" x14ac:dyDescent="0.35">
      <c r="A140" s="37">
        <v>21366</v>
      </c>
      <c r="B140" s="38">
        <f t="shared" si="14"/>
        <v>2.9809999999999999</v>
      </c>
      <c r="C140" s="38">
        <v>2.9809999999999999</v>
      </c>
      <c r="E140" s="42">
        <f t="shared" si="15"/>
        <v>-4.6655282836814416E-3</v>
      </c>
      <c r="F140" s="38">
        <f t="shared" si="16"/>
        <v>120.28895682829031</v>
      </c>
      <c r="J140" s="23"/>
    </row>
    <row r="141" spans="1:10" x14ac:dyDescent="0.35">
      <c r="A141" s="37">
        <v>21397</v>
      </c>
      <c r="B141" s="38">
        <f t="shared" si="14"/>
        <v>3.1680000000000001</v>
      </c>
      <c r="C141" s="38">
        <v>3.1680000000000001</v>
      </c>
      <c r="E141" s="42">
        <f t="shared" si="15"/>
        <v>-1.3323309761623946E-2</v>
      </c>
      <c r="F141" s="38">
        <f t="shared" si="16"/>
        <v>118.68630979556438</v>
      </c>
      <c r="J141" s="23"/>
    </row>
    <row r="142" spans="1:10" x14ac:dyDescent="0.35">
      <c r="A142" s="37">
        <v>21428</v>
      </c>
      <c r="B142" s="38">
        <f t="shared" si="14"/>
        <v>3.75</v>
      </c>
      <c r="C142" s="38">
        <v>3.75</v>
      </c>
      <c r="E142" s="42">
        <f t="shared" si="15"/>
        <v>-4.5189769464925339E-2</v>
      </c>
      <c r="F142" s="38">
        <f t="shared" si="16"/>
        <v>113.32290281726011</v>
      </c>
      <c r="J142" s="23"/>
    </row>
    <row r="143" spans="1:10" x14ac:dyDescent="0.35">
      <c r="A143" s="37">
        <v>21458</v>
      </c>
      <c r="B143" s="38">
        <f t="shared" si="14"/>
        <v>3.7450000000000001</v>
      </c>
      <c r="C143" s="38">
        <v>3.7450000000000001</v>
      </c>
      <c r="E143" s="42">
        <f t="shared" si="15"/>
        <v>3.5360076166896627E-3</v>
      </c>
      <c r="F143" s="38">
        <f t="shared" si="16"/>
        <v>113.72361346476734</v>
      </c>
      <c r="J143" s="23"/>
    </row>
    <row r="144" spans="1:10" x14ac:dyDescent="0.35">
      <c r="A144" s="37">
        <v>21489</v>
      </c>
      <c r="B144" s="38">
        <f t="shared" si="14"/>
        <v>3.7029999999999998</v>
      </c>
      <c r="C144" s="38">
        <v>3.7029999999999998</v>
      </c>
      <c r="E144" s="42">
        <f t="shared" si="15"/>
        <v>6.5802902089376718E-3</v>
      </c>
      <c r="F144" s="38">
        <f t="shared" si="16"/>
        <v>114.47194784497455</v>
      </c>
      <c r="J144" s="23"/>
    </row>
    <row r="145" spans="1:10" x14ac:dyDescent="0.35">
      <c r="A145" s="37">
        <v>21519</v>
      </c>
      <c r="B145" s="38">
        <f t="shared" si="14"/>
        <v>3.64</v>
      </c>
      <c r="C145" s="38">
        <v>3.64</v>
      </c>
      <c r="E145" s="42">
        <f t="shared" si="15"/>
        <v>8.2908100620712084E-3</v>
      </c>
      <c r="F145" s="38">
        <f t="shared" si="16"/>
        <v>115.42101302199255</v>
      </c>
      <c r="J145" s="23"/>
    </row>
    <row r="146" spans="1:10" x14ac:dyDescent="0.35">
      <c r="A146" s="37">
        <v>21550</v>
      </c>
      <c r="B146" s="38">
        <f t="shared" si="14"/>
        <v>3.8849999999999998</v>
      </c>
      <c r="C146" s="38">
        <v>3.8849999999999998</v>
      </c>
      <c r="E146" s="42">
        <f t="shared" si="15"/>
        <v>-1.6970920973728765E-2</v>
      </c>
      <c r="F146" s="38">
        <f t="shared" si="16"/>
        <v>113.4622121312886</v>
      </c>
      <c r="J146" s="23"/>
    </row>
    <row r="147" spans="1:10" x14ac:dyDescent="0.35">
      <c r="A147" s="37">
        <v>21581</v>
      </c>
      <c r="B147" s="38">
        <f t="shared" si="14"/>
        <v>3.9860000000000002</v>
      </c>
      <c r="C147" s="38">
        <v>3.9860000000000002</v>
      </c>
      <c r="E147" s="42">
        <f t="shared" si="15"/>
        <v>-4.969300438610662E-3</v>
      </c>
      <c r="F147" s="38">
        <f t="shared" si="16"/>
        <v>112.89838431077885</v>
      </c>
      <c r="J147" s="23"/>
    </row>
    <row r="148" spans="1:10" x14ac:dyDescent="0.35">
      <c r="A148" s="37">
        <v>21609</v>
      </c>
      <c r="B148" s="38">
        <f t="shared" si="14"/>
        <v>3.79</v>
      </c>
      <c r="C148" s="38">
        <v>3.79</v>
      </c>
      <c r="E148" s="42">
        <f t="shared" si="15"/>
        <v>1.939830601851722E-2</v>
      </c>
      <c r="F148" s="38">
        <f t="shared" si="16"/>
        <v>115.0884217186355</v>
      </c>
      <c r="J148" s="23"/>
    </row>
    <row r="149" spans="1:10" x14ac:dyDescent="0.35">
      <c r="A149" s="37">
        <v>21640</v>
      </c>
      <c r="B149" s="38">
        <f t="shared" si="14"/>
        <v>3.97</v>
      </c>
      <c r="C149" s="38">
        <v>3.97</v>
      </c>
      <c r="E149" s="42">
        <f t="shared" si="15"/>
        <v>-1.1478865658631585E-2</v>
      </c>
      <c r="F149" s="38">
        <f t="shared" si="16"/>
        <v>113.76733718686336</v>
      </c>
      <c r="J149" s="23"/>
    </row>
    <row r="150" spans="1:10" x14ac:dyDescent="0.35">
      <c r="A150" s="37">
        <v>21670</v>
      </c>
      <c r="B150" s="38">
        <f t="shared" si="14"/>
        <v>4.1929999999999996</v>
      </c>
      <c r="C150" s="38">
        <v>4.1929999999999996</v>
      </c>
      <c r="E150" s="42">
        <f t="shared" si="15"/>
        <v>-1.4633205399869811E-2</v>
      </c>
      <c r="F150" s="38">
        <f t="shared" si="16"/>
        <v>112.10255637401174</v>
      </c>
      <c r="J150" s="23"/>
    </row>
    <row r="151" spans="1:10" x14ac:dyDescent="0.35">
      <c r="A151" s="37">
        <v>21701</v>
      </c>
      <c r="B151" s="38">
        <f t="shared" si="14"/>
        <v>4.1769999999999996</v>
      </c>
      <c r="C151" s="38">
        <v>4.1769999999999996</v>
      </c>
      <c r="E151" s="42">
        <f t="shared" si="15"/>
        <v>4.7824349721522288E-3</v>
      </c>
      <c r="F151" s="38">
        <f t="shared" si="16"/>
        <v>112.63867956008247</v>
      </c>
      <c r="J151" s="23"/>
    </row>
    <row r="152" spans="1:10" x14ac:dyDescent="0.35">
      <c r="A152" s="37">
        <v>21731</v>
      </c>
      <c r="B152" s="38">
        <f t="shared" si="14"/>
        <v>4.2430000000000003</v>
      </c>
      <c r="C152" s="38">
        <v>4.2430000000000003</v>
      </c>
      <c r="E152" s="42">
        <f t="shared" si="15"/>
        <v>-1.8165755772725943E-3</v>
      </c>
      <c r="F152" s="38">
        <f t="shared" si="16"/>
        <v>112.43406288573739</v>
      </c>
      <c r="J152" s="23"/>
    </row>
    <row r="153" spans="1:10" x14ac:dyDescent="0.35">
      <c r="A153" s="37">
        <v>21762</v>
      </c>
      <c r="B153" s="38">
        <f t="shared" si="14"/>
        <v>4.4210000000000003</v>
      </c>
      <c r="C153" s="38">
        <v>4.4210000000000003</v>
      </c>
      <c r="E153" s="42">
        <f t="shared" si="15"/>
        <v>-1.063067854305662E-2</v>
      </c>
      <c r="F153" s="38">
        <f t="shared" si="16"/>
        <v>111.23881250590929</v>
      </c>
      <c r="J153" s="23"/>
    </row>
    <row r="154" spans="1:10" x14ac:dyDescent="0.35">
      <c r="A154" s="37">
        <v>21793</v>
      </c>
      <c r="B154" s="38">
        <f t="shared" si="14"/>
        <v>4.5069999999999997</v>
      </c>
      <c r="C154" s="38">
        <v>4.5069999999999997</v>
      </c>
      <c r="E154" s="42">
        <f t="shared" si="15"/>
        <v>-3.1324676468127859E-3</v>
      </c>
      <c r="F154" s="38">
        <f t="shared" si="16"/>
        <v>110.89036052466466</v>
      </c>
      <c r="J154" s="23"/>
    </row>
    <row r="155" spans="1:10" x14ac:dyDescent="0.35">
      <c r="A155" s="37">
        <v>21823</v>
      </c>
      <c r="B155" s="38">
        <f t="shared" si="14"/>
        <v>4.5019999999999998</v>
      </c>
      <c r="C155" s="38">
        <v>4.5019999999999998</v>
      </c>
      <c r="E155" s="42">
        <f t="shared" si="15"/>
        <v>4.1522431933875142E-3</v>
      </c>
      <c r="F155" s="38">
        <f t="shared" si="16"/>
        <v>111.3508042693655</v>
      </c>
      <c r="J155" s="23"/>
    </row>
    <row r="156" spans="1:10" x14ac:dyDescent="0.35">
      <c r="A156" s="37">
        <v>21854</v>
      </c>
      <c r="B156" s="38">
        <f t="shared" si="14"/>
        <v>4.5030000000000001</v>
      </c>
      <c r="C156" s="38">
        <v>4.5030000000000001</v>
      </c>
      <c r="E156" s="42">
        <f t="shared" si="15"/>
        <v>3.672388451635158E-3</v>
      </c>
      <c r="F156" s="38">
        <f t="shared" si="16"/>
        <v>111.75972767704461</v>
      </c>
      <c r="J156" s="23"/>
    </row>
    <row r="157" spans="1:10" x14ac:dyDescent="0.35">
      <c r="A157" s="37">
        <v>21884</v>
      </c>
      <c r="B157" s="38">
        <f t="shared" si="14"/>
        <v>4.5469999999999997</v>
      </c>
      <c r="C157" s="38">
        <v>4.5469999999999997</v>
      </c>
      <c r="E157" s="42">
        <f t="shared" si="15"/>
        <v>2.7152083489485326E-4</v>
      </c>
      <c r="F157" s="38">
        <f t="shared" si="16"/>
        <v>111.79007277161111</v>
      </c>
      <c r="J157" s="23"/>
    </row>
    <row r="158" spans="1:10" x14ac:dyDescent="0.35">
      <c r="A158" s="37">
        <v>21915</v>
      </c>
      <c r="B158" s="38">
        <f t="shared" si="14"/>
        <v>4.7220000000000004</v>
      </c>
      <c r="C158" s="38">
        <v>4.7220000000000004</v>
      </c>
      <c r="E158" s="42">
        <f t="shared" si="15"/>
        <v>-9.9416150328983204E-3</v>
      </c>
      <c r="F158" s="38">
        <f t="shared" si="16"/>
        <v>110.67869890361605</v>
      </c>
      <c r="J158" s="23"/>
    </row>
    <row r="159" spans="1:10" x14ac:dyDescent="0.35">
      <c r="A159" s="37">
        <v>21946</v>
      </c>
      <c r="B159" s="38">
        <f t="shared" si="14"/>
        <v>4.6500000000000004</v>
      </c>
      <c r="C159" s="38">
        <v>4.6500000000000004</v>
      </c>
      <c r="E159" s="42">
        <f t="shared" si="15"/>
        <v>9.6034687086130402E-3</v>
      </c>
      <c r="F159" s="38">
        <f t="shared" si="16"/>
        <v>111.74159832524694</v>
      </c>
      <c r="J159" s="23"/>
    </row>
    <row r="160" spans="1:10" x14ac:dyDescent="0.35">
      <c r="A160" s="37">
        <v>21975</v>
      </c>
      <c r="B160" s="38">
        <f t="shared" si="14"/>
        <v>4.42</v>
      </c>
      <c r="C160" s="38">
        <v>4.42</v>
      </c>
      <c r="E160" s="42">
        <f t="shared" si="15"/>
        <v>2.2180912419353421E-2</v>
      </c>
      <c r="F160" s="38">
        <f t="shared" si="16"/>
        <v>114.22012893129782</v>
      </c>
      <c r="J160" s="23"/>
    </row>
    <row r="161" spans="1:10" x14ac:dyDescent="0.35">
      <c r="A161" s="37">
        <v>22006</v>
      </c>
      <c r="B161" s="38">
        <f t="shared" si="14"/>
        <v>4.0609999999999999</v>
      </c>
      <c r="C161" s="38">
        <v>4.0609999999999999</v>
      </c>
      <c r="E161" s="42">
        <f t="shared" si="15"/>
        <v>3.2749492082775847E-2</v>
      </c>
      <c r="F161" s="38">
        <f t="shared" si="16"/>
        <v>117.96078013942699</v>
      </c>
      <c r="J161" s="23"/>
    </row>
    <row r="162" spans="1:10" x14ac:dyDescent="0.35">
      <c r="A162" s="37">
        <v>22036</v>
      </c>
      <c r="B162" s="38">
        <f t="shared" ref="B162:B181" si="17">C162</f>
        <v>4.3499999999999996</v>
      </c>
      <c r="C162" s="38">
        <v>4.3499999999999996</v>
      </c>
      <c r="E162" s="42">
        <f t="shared" si="15"/>
        <v>-1.9694229759724423E-2</v>
      </c>
      <c r="F162" s="38">
        <f t="shared" si="16"/>
        <v>115.63763343272477</v>
      </c>
      <c r="J162" s="23"/>
    </row>
    <row r="163" spans="1:10" x14ac:dyDescent="0.35">
      <c r="A163" s="37">
        <v>22067</v>
      </c>
      <c r="B163" s="38">
        <f t="shared" si="17"/>
        <v>4.1609999999999996</v>
      </c>
      <c r="C163" s="38">
        <v>4.1609999999999996</v>
      </c>
      <c r="E163" s="42">
        <f t="shared" si="15"/>
        <v>1.8854294036313234E-2</v>
      </c>
      <c r="F163" s="38">
        <f t="shared" si="16"/>
        <v>117.81789937512876</v>
      </c>
      <c r="J163" s="23"/>
    </row>
    <row r="164" spans="1:10" x14ac:dyDescent="0.35">
      <c r="A164" s="37">
        <v>22097</v>
      </c>
      <c r="B164" s="38">
        <f t="shared" si="17"/>
        <v>4.181</v>
      </c>
      <c r="C164" s="38">
        <v>4.181</v>
      </c>
      <c r="E164" s="42">
        <f t="shared" si="15"/>
        <v>1.857471937415854E-3</v>
      </c>
      <c r="F164" s="38">
        <f t="shared" si="16"/>
        <v>118.03674281694335</v>
      </c>
      <c r="J164" s="23"/>
    </row>
    <row r="165" spans="1:10" x14ac:dyDescent="0.35">
      <c r="A165" s="37">
        <v>22128</v>
      </c>
      <c r="B165" s="38">
        <f t="shared" si="17"/>
        <v>3.7919999999999998</v>
      </c>
      <c r="C165" s="38">
        <v>3.7919999999999998</v>
      </c>
      <c r="E165" s="42">
        <f t="shared" si="15"/>
        <v>3.5388304479517282E-2</v>
      </c>
      <c r="F165" s="38">
        <f t="shared" si="16"/>
        <v>122.21386301151982</v>
      </c>
      <c r="J165" s="23"/>
    </row>
    <row r="166" spans="1:10" x14ac:dyDescent="0.35">
      <c r="A166" s="37">
        <v>22159</v>
      </c>
      <c r="B166" s="38">
        <f t="shared" si="17"/>
        <v>3.8359999999999999</v>
      </c>
      <c r="C166" s="38">
        <v>3.8359999999999999</v>
      </c>
      <c r="E166" s="42">
        <f t="shared" si="15"/>
        <v>-4.4106721849207107E-4</v>
      </c>
      <c r="F166" s="38">
        <f t="shared" si="16"/>
        <v>122.15995848290017</v>
      </c>
      <c r="J166" s="23"/>
    </row>
    <row r="167" spans="1:10" x14ac:dyDescent="0.35">
      <c r="A167" s="37">
        <v>22189</v>
      </c>
      <c r="B167" s="38">
        <f t="shared" si="17"/>
        <v>3.786</v>
      </c>
      <c r="C167" s="38">
        <v>3.786</v>
      </c>
      <c r="E167" s="42">
        <f t="shared" si="15"/>
        <v>7.2986395111355601E-3</v>
      </c>
      <c r="F167" s="38">
        <f t="shared" si="16"/>
        <v>123.05155998256215</v>
      </c>
      <c r="J167" s="23"/>
    </row>
    <row r="168" spans="1:10" x14ac:dyDescent="0.35">
      <c r="A168" s="37">
        <v>22220</v>
      </c>
      <c r="B168" s="38">
        <f t="shared" si="17"/>
        <v>3.8679999999999999</v>
      </c>
      <c r="C168" s="38">
        <v>3.8679999999999999</v>
      </c>
      <c r="E168" s="42">
        <f t="shared" si="15"/>
        <v>-3.5457695115293144E-3</v>
      </c>
      <c r="F168" s="38">
        <f t="shared" si="16"/>
        <v>122.61524751282987</v>
      </c>
      <c r="J168" s="23"/>
    </row>
    <row r="169" spans="1:10" x14ac:dyDescent="0.35">
      <c r="A169" s="37">
        <v>22250</v>
      </c>
      <c r="B169" s="38">
        <f t="shared" si="17"/>
        <v>3.968</v>
      </c>
      <c r="C169" s="38">
        <v>3.968</v>
      </c>
      <c r="E169" s="42">
        <f t="shared" si="15"/>
        <v>-4.9092233976375747E-3</v>
      </c>
      <c r="F169" s="38">
        <f t="shared" si="16"/>
        <v>122.01330187083276</v>
      </c>
      <c r="J169" s="23"/>
    </row>
    <row r="170" spans="1:10" x14ac:dyDescent="0.35">
      <c r="A170" s="37">
        <v>22281</v>
      </c>
      <c r="B170" s="38">
        <f t="shared" si="17"/>
        <v>3.71</v>
      </c>
      <c r="C170" s="38">
        <v>3.71</v>
      </c>
      <c r="E170" s="42">
        <f t="shared" si="15"/>
        <v>2.4550447962955343E-2</v>
      </c>
      <c r="F170" s="38">
        <f t="shared" si="16"/>
        <v>125.00878308920099</v>
      </c>
      <c r="J170" s="23"/>
    </row>
    <row r="171" spans="1:10" x14ac:dyDescent="0.35">
      <c r="A171" s="37">
        <v>22312</v>
      </c>
      <c r="B171" s="38">
        <f t="shared" si="17"/>
        <v>3.8239999999999998</v>
      </c>
      <c r="C171" s="38">
        <v>3.8239999999999998</v>
      </c>
      <c r="E171" s="42">
        <f t="shared" si="15"/>
        <v>-6.2437545069101083E-3</v>
      </c>
      <c r="F171" s="38">
        <f t="shared" si="16"/>
        <v>124.22825893638445</v>
      </c>
      <c r="J171" s="23"/>
    </row>
    <row r="172" spans="1:10" x14ac:dyDescent="0.35">
      <c r="A172" s="37">
        <v>22340</v>
      </c>
      <c r="B172" s="38">
        <f t="shared" si="17"/>
        <v>3.706</v>
      </c>
      <c r="C172" s="38">
        <v>3.706</v>
      </c>
      <c r="E172" s="42">
        <f t="shared" si="15"/>
        <v>1.2904687892418828E-2</v>
      </c>
      <c r="F172" s="38">
        <f t="shared" si="16"/>
        <v>125.83138584537708</v>
      </c>
      <c r="J172" s="23"/>
    </row>
    <row r="173" spans="1:10" x14ac:dyDescent="0.35">
      <c r="A173" s="37">
        <v>22371</v>
      </c>
      <c r="B173" s="38">
        <f t="shared" si="17"/>
        <v>3.7869999999999999</v>
      </c>
      <c r="C173" s="38">
        <v>3.7869999999999999</v>
      </c>
      <c r="E173" s="42">
        <f t="shared" si="15"/>
        <v>-3.5565429602697749E-3</v>
      </c>
      <c r="F173" s="38">
        <f t="shared" si="16"/>
        <v>125.38386111586772</v>
      </c>
      <c r="J173" s="23"/>
    </row>
    <row r="174" spans="1:10" x14ac:dyDescent="0.35">
      <c r="A174" s="37">
        <v>22401</v>
      </c>
      <c r="B174" s="38">
        <f t="shared" si="17"/>
        <v>3.7229999999999999</v>
      </c>
      <c r="C174" s="38">
        <v>3.7229999999999999</v>
      </c>
      <c r="E174" s="42">
        <f t="shared" si="15"/>
        <v>8.422308587984071E-3</v>
      </c>
      <c r="F174" s="38">
        <f t="shared" si="16"/>
        <v>126.43988268613847</v>
      </c>
      <c r="J174" s="23"/>
    </row>
    <row r="175" spans="1:10" x14ac:dyDescent="0.35">
      <c r="A175" s="37">
        <v>22432</v>
      </c>
      <c r="B175" s="38">
        <f t="shared" si="17"/>
        <v>3.8039999999999998</v>
      </c>
      <c r="C175" s="38">
        <v>3.8039999999999998</v>
      </c>
      <c r="E175" s="42">
        <f t="shared" si="15"/>
        <v>-3.536944535053052E-3</v>
      </c>
      <c r="F175" s="38">
        <f t="shared" si="16"/>
        <v>125.992671834059</v>
      </c>
      <c r="J175" s="23"/>
    </row>
    <row r="176" spans="1:10" x14ac:dyDescent="0.35">
      <c r="A176" s="37">
        <v>22462</v>
      </c>
      <c r="B176" s="38">
        <f t="shared" si="17"/>
        <v>3.875</v>
      </c>
      <c r="C176" s="38">
        <v>3.875</v>
      </c>
      <c r="E176" s="42">
        <f t="shared" si="15"/>
        <v>-2.6299356021845031E-3</v>
      </c>
      <c r="F176" s="38">
        <f t="shared" si="16"/>
        <v>125.66131922078826</v>
      </c>
      <c r="J176" s="23"/>
    </row>
    <row r="177" spans="1:10" x14ac:dyDescent="0.35">
      <c r="A177" s="37">
        <v>22493</v>
      </c>
      <c r="B177" s="38">
        <f t="shared" si="17"/>
        <v>3.9780000000000002</v>
      </c>
      <c r="C177" s="38">
        <v>3.9780000000000002</v>
      </c>
      <c r="E177" s="42">
        <f t="shared" si="15"/>
        <v>-5.1433533825890384E-3</v>
      </c>
      <c r="F177" s="38">
        <f t="shared" si="16"/>
        <v>125.01499864951342</v>
      </c>
      <c r="J177" s="23"/>
    </row>
    <row r="178" spans="1:10" x14ac:dyDescent="0.35">
      <c r="A178" s="37">
        <v>22524</v>
      </c>
      <c r="B178" s="38">
        <f t="shared" si="17"/>
        <v>3.98</v>
      </c>
      <c r="C178" s="38">
        <v>3.98</v>
      </c>
      <c r="E178" s="42">
        <f t="shared" si="15"/>
        <v>3.1524423746552167E-3</v>
      </c>
      <c r="F178" s="38">
        <f t="shared" si="16"/>
        <v>125.4091012287236</v>
      </c>
      <c r="J178" s="23"/>
    </row>
    <row r="179" spans="1:10" x14ac:dyDescent="0.35">
      <c r="A179" s="37">
        <v>22554</v>
      </c>
      <c r="B179" s="38">
        <f t="shared" si="17"/>
        <v>3.8479999999999999</v>
      </c>
      <c r="C179" s="38">
        <v>3.8479999999999999</v>
      </c>
      <c r="E179" s="42">
        <f t="shared" si="15"/>
        <v>1.4113640110537538E-2</v>
      </c>
      <c r="F179" s="38">
        <f t="shared" si="16"/>
        <v>127.17908015005177</v>
      </c>
      <c r="J179" s="23"/>
    </row>
    <row r="180" spans="1:10" x14ac:dyDescent="0.35">
      <c r="A180" s="37">
        <v>22585</v>
      </c>
      <c r="B180" s="38">
        <f t="shared" si="17"/>
        <v>3.8719999999999999</v>
      </c>
      <c r="C180" s="38">
        <v>3.8719999999999999</v>
      </c>
      <c r="E180" s="42">
        <f t="shared" si="15"/>
        <v>1.245842570627629E-3</v>
      </c>
      <c r="F180" s="38">
        <f t="shared" si="16"/>
        <v>127.33752526219598</v>
      </c>
      <c r="J180" s="23"/>
    </row>
    <row r="181" spans="1:10" x14ac:dyDescent="0.35">
      <c r="A181" s="37">
        <v>22615</v>
      </c>
      <c r="B181" s="51">
        <f t="shared" si="17"/>
        <v>4.0019999999999998</v>
      </c>
      <c r="C181" s="38">
        <v>4.0019999999999998</v>
      </c>
      <c r="E181" s="42">
        <f t="shared" si="15"/>
        <v>-7.3284488719786321E-3</v>
      </c>
      <c r="F181" s="38">
        <f t="shared" si="16"/>
        <v>126.4043387188277</v>
      </c>
      <c r="J181" s="23"/>
    </row>
    <row r="182" spans="1:10" x14ac:dyDescent="0.35">
      <c r="A182" s="37">
        <v>22646</v>
      </c>
      <c r="B182" s="38">
        <f t="shared" ref="B182:B245" si="18">D182</f>
        <v>4.0599999999999996</v>
      </c>
      <c r="C182" s="38">
        <v>4.056</v>
      </c>
      <c r="D182" s="23">
        <v>4.0599999999999996</v>
      </c>
      <c r="E182" s="42">
        <f t="shared" si="15"/>
        <v>-1.361150003812516E-3</v>
      </c>
      <c r="F182" s="38">
        <f t="shared" si="16"/>
        <v>126.23228345269865</v>
      </c>
    </row>
    <row r="183" spans="1:10" x14ac:dyDescent="0.35">
      <c r="A183" s="37">
        <v>22677</v>
      </c>
      <c r="B183" s="38">
        <f t="shared" si="18"/>
        <v>4.0999999999999996</v>
      </c>
      <c r="C183" s="38">
        <v>4.1219999999999999</v>
      </c>
      <c r="D183" s="38">
        <v>4.0999999999999996</v>
      </c>
      <c r="E183" s="42">
        <f t="shared" si="15"/>
        <v>1.5079768416352297E-4</v>
      </c>
      <c r="F183" s="38">
        <f t="shared" si="16"/>
        <v>126.25131898870998</v>
      </c>
    </row>
    <row r="184" spans="1:10" x14ac:dyDescent="0.35">
      <c r="A184" s="37">
        <v>22705</v>
      </c>
      <c r="B184" s="38">
        <f t="shared" si="18"/>
        <v>4</v>
      </c>
      <c r="C184" s="38">
        <v>4.0709999999999997</v>
      </c>
      <c r="D184" s="38">
        <v>4</v>
      </c>
      <c r="E184" s="42">
        <f t="shared" si="15"/>
        <v>1.1536764103493179E-2</v>
      </c>
      <c r="F184" s="38">
        <f t="shared" si="16"/>
        <v>127.70785067363759</v>
      </c>
    </row>
    <row r="185" spans="1:10" x14ac:dyDescent="0.35">
      <c r="A185" s="37">
        <v>22736</v>
      </c>
      <c r="B185" s="38">
        <f t="shared" si="18"/>
        <v>3.86</v>
      </c>
      <c r="C185" s="38">
        <v>3.8719999999999999</v>
      </c>
      <c r="D185" s="38">
        <v>3.86</v>
      </c>
      <c r="E185" s="42">
        <f t="shared" si="15"/>
        <v>1.4778068609406926E-2</v>
      </c>
      <c r="F185" s="38">
        <f t="shared" si="16"/>
        <v>129.59512605285252</v>
      </c>
    </row>
    <row r="186" spans="1:10" x14ac:dyDescent="0.35">
      <c r="A186" s="37">
        <v>22766</v>
      </c>
      <c r="B186" s="38">
        <f t="shared" si="18"/>
        <v>3.86</v>
      </c>
      <c r="C186" s="38">
        <v>3.9060000000000001</v>
      </c>
      <c r="D186" s="38">
        <v>3.86</v>
      </c>
      <c r="E186" s="42">
        <f t="shared" si="15"/>
        <v>3.2166666666666667E-3</v>
      </c>
      <c r="F186" s="38">
        <f t="shared" si="16"/>
        <v>130.01199037498918</v>
      </c>
    </row>
    <row r="187" spans="1:10" x14ac:dyDescent="0.35">
      <c r="A187" s="37">
        <v>22797</v>
      </c>
      <c r="B187" s="38">
        <f t="shared" si="18"/>
        <v>3.9</v>
      </c>
      <c r="C187" s="38">
        <v>3.91</v>
      </c>
      <c r="D187" s="38">
        <v>3.9</v>
      </c>
      <c r="E187" s="42">
        <f t="shared" si="15"/>
        <v>-4.698309509108085E-5</v>
      </c>
      <c r="F187" s="38">
        <f t="shared" si="16"/>
        <v>130.0058820092824</v>
      </c>
    </row>
    <row r="188" spans="1:10" x14ac:dyDescent="0.35">
      <c r="A188" s="37">
        <v>22827</v>
      </c>
      <c r="B188" s="38">
        <f t="shared" si="18"/>
        <v>4</v>
      </c>
      <c r="C188" s="38">
        <v>3.9580000000000002</v>
      </c>
      <c r="D188" s="38">
        <v>4</v>
      </c>
      <c r="E188" s="42">
        <f t="shared" si="15"/>
        <v>-4.8700974368265128E-3</v>
      </c>
      <c r="F188" s="38">
        <f t="shared" si="16"/>
        <v>129.37274069653662</v>
      </c>
    </row>
    <row r="189" spans="1:10" x14ac:dyDescent="0.35">
      <c r="A189" s="37">
        <v>22858</v>
      </c>
      <c r="B189" s="38">
        <f t="shared" si="18"/>
        <v>4.04</v>
      </c>
      <c r="C189" s="38">
        <v>4.0439999999999996</v>
      </c>
      <c r="D189" s="38">
        <v>4.04</v>
      </c>
      <c r="E189" s="42">
        <f t="shared" si="15"/>
        <v>9.1508534705665289E-5</v>
      </c>
      <c r="F189" s="38">
        <f t="shared" si="16"/>
        <v>129.38457940646862</v>
      </c>
    </row>
    <row r="190" spans="1:10" x14ac:dyDescent="0.35">
      <c r="A190" s="37">
        <v>22889</v>
      </c>
      <c r="B190" s="38">
        <f t="shared" si="18"/>
        <v>3.96</v>
      </c>
      <c r="C190" s="38">
        <v>3.9489999999999998</v>
      </c>
      <c r="D190" s="38">
        <v>3.96</v>
      </c>
      <c r="E190" s="42">
        <f t="shared" si="15"/>
        <v>9.8752073558202973E-3</v>
      </c>
      <c r="F190" s="38">
        <f t="shared" si="16"/>
        <v>130.66227895675311</v>
      </c>
    </row>
    <row r="191" spans="1:10" x14ac:dyDescent="0.35">
      <c r="A191" s="37">
        <v>22919</v>
      </c>
      <c r="B191" s="38">
        <f t="shared" si="18"/>
        <v>3.94</v>
      </c>
      <c r="C191" s="38">
        <v>3.9369999999999998</v>
      </c>
      <c r="D191" s="38">
        <v>3.94</v>
      </c>
      <c r="E191" s="42">
        <f t="shared" si="15"/>
        <v>4.9286962474358901E-3</v>
      </c>
      <c r="F191" s="38">
        <f t="shared" si="16"/>
        <v>131.3062736407287</v>
      </c>
    </row>
    <row r="192" spans="1:10" x14ac:dyDescent="0.35">
      <c r="A192" s="37">
        <v>22950</v>
      </c>
      <c r="B192" s="38">
        <f t="shared" si="18"/>
        <v>3.92</v>
      </c>
      <c r="C192" s="38">
        <v>3.94</v>
      </c>
      <c r="D192" s="38">
        <v>3.92</v>
      </c>
      <c r="E192" s="42">
        <f t="shared" si="15"/>
        <v>4.9135928157788842E-3</v>
      </c>
      <c r="F192" s="38">
        <f t="shared" si="16"/>
        <v>131.95145920355648</v>
      </c>
    </row>
    <row r="193" spans="1:6" x14ac:dyDescent="0.35">
      <c r="A193" s="37">
        <v>22980</v>
      </c>
      <c r="B193" s="38">
        <f t="shared" si="18"/>
        <v>3.92</v>
      </c>
      <c r="C193" s="38">
        <v>3.9220000000000002</v>
      </c>
      <c r="D193" s="38">
        <v>3.92</v>
      </c>
      <c r="E193" s="42">
        <f t="shared" si="15"/>
        <v>3.2666666666666664E-3</v>
      </c>
      <c r="F193" s="38">
        <f t="shared" si="16"/>
        <v>132.38250063695477</v>
      </c>
    </row>
    <row r="194" spans="1:6" x14ac:dyDescent="0.35">
      <c r="A194" s="37">
        <v>23011</v>
      </c>
      <c r="B194" s="38">
        <f t="shared" si="18"/>
        <v>3.85</v>
      </c>
      <c r="C194" s="38">
        <v>3.8809999999999998</v>
      </c>
      <c r="D194" s="38">
        <v>3.85</v>
      </c>
      <c r="E194" s="42">
        <f t="shared" si="15"/>
        <v>8.9917841954748872E-3</v>
      </c>
      <c r="F194" s="38">
        <f t="shared" si="16"/>
        <v>133.5728555139396</v>
      </c>
    </row>
    <row r="195" spans="1:6" x14ac:dyDescent="0.35">
      <c r="A195" s="37">
        <v>23042</v>
      </c>
      <c r="B195" s="38">
        <f t="shared" si="18"/>
        <v>3.87</v>
      </c>
      <c r="C195" s="38">
        <v>3.8929999999999998</v>
      </c>
      <c r="D195" s="38">
        <v>3.87</v>
      </c>
      <c r="E195" s="42">
        <f t="shared" ref="E195:E258" si="19">B194/1200+((B194/B195)*(1-(1+B195/200)^(-2*(10-(1/12))))+(1+B195/200)^(-2*(10-(1/12)))-1)</f>
        <v>1.5741562905776311E-3</v>
      </c>
      <c r="F195" s="38">
        <f t="shared" ref="F195:F258" si="20">F194*(1+E195)</f>
        <v>133.78312006469727</v>
      </c>
    </row>
    <row r="196" spans="1:6" x14ac:dyDescent="0.35">
      <c r="A196" s="37">
        <v>23070</v>
      </c>
      <c r="B196" s="38">
        <f t="shared" si="18"/>
        <v>3.94</v>
      </c>
      <c r="C196" s="38">
        <v>3.9569999999999999</v>
      </c>
      <c r="D196" s="38">
        <v>3.94</v>
      </c>
      <c r="E196" s="42">
        <f t="shared" si="19"/>
        <v>-2.4754368660260596E-3</v>
      </c>
      <c r="F196" s="38">
        <f t="shared" si="20"/>
        <v>133.45194839723715</v>
      </c>
    </row>
    <row r="197" spans="1:6" x14ac:dyDescent="0.35">
      <c r="A197" s="37">
        <v>23101</v>
      </c>
      <c r="B197" s="38">
        <f t="shared" si="18"/>
        <v>3.95</v>
      </c>
      <c r="C197" s="38">
        <v>3.988</v>
      </c>
      <c r="D197" s="38">
        <v>3.95</v>
      </c>
      <c r="E197" s="42">
        <f t="shared" si="19"/>
        <v>2.4693756132824493E-3</v>
      </c>
      <c r="F197" s="38">
        <f t="shared" si="20"/>
        <v>133.78149138415432</v>
      </c>
    </row>
    <row r="198" spans="1:6" x14ac:dyDescent="0.35">
      <c r="A198" s="37">
        <v>23131</v>
      </c>
      <c r="B198" s="38">
        <f t="shared" si="18"/>
        <v>3.95</v>
      </c>
      <c r="C198" s="38">
        <v>3.9710000000000001</v>
      </c>
      <c r="D198" s="38">
        <v>3.95</v>
      </c>
      <c r="E198" s="42">
        <f t="shared" si="19"/>
        <v>3.2916666666666667E-3</v>
      </c>
      <c r="F198" s="38">
        <f t="shared" si="20"/>
        <v>134.22185545996049</v>
      </c>
    </row>
    <row r="199" spans="1:6" x14ac:dyDescent="0.35">
      <c r="A199" s="37">
        <v>23162</v>
      </c>
      <c r="B199" s="38">
        <f t="shared" si="18"/>
        <v>3.96</v>
      </c>
      <c r="C199" s="38">
        <v>3.9750000000000001</v>
      </c>
      <c r="D199" s="38">
        <v>3.96</v>
      </c>
      <c r="E199" s="42">
        <f t="shared" si="19"/>
        <v>2.4780990805224074E-3</v>
      </c>
      <c r="F199" s="38">
        <f t="shared" si="20"/>
        <v>134.55447051656185</v>
      </c>
    </row>
    <row r="200" spans="1:6" x14ac:dyDescent="0.35">
      <c r="A200" s="37">
        <v>23192</v>
      </c>
      <c r="B200" s="38">
        <f t="shared" si="18"/>
        <v>4</v>
      </c>
      <c r="C200" s="38">
        <v>3.9950000000000001</v>
      </c>
      <c r="D200" s="38">
        <v>4</v>
      </c>
      <c r="E200" s="42">
        <f t="shared" si="19"/>
        <v>5.1961025269306287E-5</v>
      </c>
      <c r="F200" s="38">
        <f t="shared" si="20"/>
        <v>134.56146210480446</v>
      </c>
    </row>
    <row r="201" spans="1:6" x14ac:dyDescent="0.35">
      <c r="A201" s="37">
        <v>23223</v>
      </c>
      <c r="B201" s="38">
        <f t="shared" si="18"/>
        <v>4</v>
      </c>
      <c r="C201" s="38">
        <v>3.9969999999999999</v>
      </c>
      <c r="D201" s="38">
        <v>4</v>
      </c>
      <c r="E201" s="42">
        <f t="shared" si="19"/>
        <v>3.3333333333333335E-3</v>
      </c>
      <c r="F201" s="38">
        <f t="shared" si="20"/>
        <v>135.01000031182048</v>
      </c>
    </row>
    <row r="202" spans="1:6" x14ac:dyDescent="0.35">
      <c r="A202" s="37">
        <v>23254</v>
      </c>
      <c r="B202" s="38">
        <f t="shared" si="18"/>
        <v>4.0199999999999996</v>
      </c>
      <c r="C202" s="38">
        <v>4.0229999999999997</v>
      </c>
      <c r="D202" s="38">
        <v>4.0199999999999996</v>
      </c>
      <c r="E202" s="42">
        <f t="shared" si="19"/>
        <v>1.7108684628342262E-3</v>
      </c>
      <c r="F202" s="38">
        <f t="shared" si="20"/>
        <v>135.2409846635212</v>
      </c>
    </row>
    <row r="203" spans="1:6" x14ac:dyDescent="0.35">
      <c r="A203" s="37">
        <v>23284</v>
      </c>
      <c r="B203" s="38">
        <f t="shared" si="18"/>
        <v>4.07</v>
      </c>
      <c r="C203" s="38">
        <v>4.0869999999999997</v>
      </c>
      <c r="D203" s="38">
        <v>4.07</v>
      </c>
      <c r="E203" s="42">
        <f t="shared" si="19"/>
        <v>-6.9646926992335875E-4</v>
      </c>
      <c r="F203" s="38">
        <f t="shared" si="20"/>
        <v>135.14679347366888</v>
      </c>
    </row>
    <row r="204" spans="1:6" x14ac:dyDescent="0.35">
      <c r="A204" s="37">
        <v>23315</v>
      </c>
      <c r="B204" s="38">
        <f t="shared" si="18"/>
        <v>4.1500000000000004</v>
      </c>
      <c r="C204" s="38">
        <v>4.1680000000000001</v>
      </c>
      <c r="D204" s="38">
        <v>4.1500000000000004</v>
      </c>
      <c r="E204" s="42">
        <f t="shared" si="19"/>
        <v>-3.0579813511853052E-3</v>
      </c>
      <c r="F204" s="38">
        <f t="shared" si="20"/>
        <v>134.73351709955392</v>
      </c>
    </row>
    <row r="205" spans="1:6" x14ac:dyDescent="0.35">
      <c r="A205" s="37">
        <v>23345</v>
      </c>
      <c r="B205" s="38">
        <f t="shared" si="18"/>
        <v>4.08</v>
      </c>
      <c r="C205" s="38">
        <v>4.1109999999999998</v>
      </c>
      <c r="D205" s="38">
        <v>4.08</v>
      </c>
      <c r="E205" s="42">
        <f t="shared" si="19"/>
        <v>9.1206819128990466E-3</v>
      </c>
      <c r="F205" s="38">
        <f t="shared" si="20"/>
        <v>135.96237865202511</v>
      </c>
    </row>
    <row r="206" spans="1:6" x14ac:dyDescent="0.35">
      <c r="A206" s="37">
        <v>23376</v>
      </c>
      <c r="B206" s="38">
        <f t="shared" si="18"/>
        <v>4.1399999999999997</v>
      </c>
      <c r="C206" s="38">
        <v>4.1630000000000003</v>
      </c>
      <c r="D206" s="38">
        <v>4.1399999999999997</v>
      </c>
      <c r="E206" s="42">
        <f t="shared" si="19"/>
        <v>-1.4395463159339733E-3</v>
      </c>
      <c r="F206" s="38">
        <f t="shared" si="20"/>
        <v>135.76665451073097</v>
      </c>
    </row>
    <row r="207" spans="1:6" x14ac:dyDescent="0.35">
      <c r="A207" s="37">
        <v>23407</v>
      </c>
      <c r="B207" s="38">
        <f t="shared" si="18"/>
        <v>4.1500000000000004</v>
      </c>
      <c r="C207" s="38">
        <v>4.1900000000000004</v>
      </c>
      <c r="D207" s="38">
        <v>4.1500000000000004</v>
      </c>
      <c r="E207" s="42">
        <f t="shared" si="19"/>
        <v>2.6437939977684202E-3</v>
      </c>
      <c r="F207" s="38">
        <f t="shared" si="20"/>
        <v>136.12559357702352</v>
      </c>
    </row>
    <row r="208" spans="1:6" x14ac:dyDescent="0.35">
      <c r="A208" s="37">
        <v>23436</v>
      </c>
      <c r="B208" s="38">
        <f t="shared" si="18"/>
        <v>4.18</v>
      </c>
      <c r="C208" s="38">
        <v>4.2240000000000002</v>
      </c>
      <c r="D208" s="38">
        <v>4.18</v>
      </c>
      <c r="E208" s="42">
        <f t="shared" si="19"/>
        <v>1.0431760066421584E-3</v>
      </c>
      <c r="F208" s="38">
        <f t="shared" si="20"/>
        <v>136.26759653013298</v>
      </c>
    </row>
    <row r="209" spans="1:6" x14ac:dyDescent="0.35">
      <c r="A209" s="37">
        <v>23467</v>
      </c>
      <c r="B209" s="38">
        <f t="shared" si="18"/>
        <v>4.2300000000000004</v>
      </c>
      <c r="C209" s="38">
        <v>4.2549999999999999</v>
      </c>
      <c r="D209" s="38">
        <v>4.2300000000000004</v>
      </c>
      <c r="E209" s="42">
        <f t="shared" si="19"/>
        <v>-5.3234233371086091E-4</v>
      </c>
      <c r="F209" s="38">
        <f t="shared" si="20"/>
        <v>136.19505551978696</v>
      </c>
    </row>
    <row r="210" spans="1:6" x14ac:dyDescent="0.35">
      <c r="A210" s="37">
        <v>23497</v>
      </c>
      <c r="B210" s="38">
        <f t="shared" si="18"/>
        <v>4.22</v>
      </c>
      <c r="C210" s="38">
        <v>4.2009999999999996</v>
      </c>
      <c r="D210" s="38">
        <v>4.22</v>
      </c>
      <c r="E210" s="42">
        <f t="shared" si="19"/>
        <v>4.3285180670689094E-3</v>
      </c>
      <c r="F210" s="38">
        <f t="shared" si="20"/>
        <v>136.78457827824982</v>
      </c>
    </row>
    <row r="211" spans="1:6" x14ac:dyDescent="0.35">
      <c r="A211" s="37">
        <v>23528</v>
      </c>
      <c r="B211" s="38">
        <f t="shared" si="18"/>
        <v>4.1900000000000004</v>
      </c>
      <c r="C211" s="38">
        <v>4.1840000000000002</v>
      </c>
      <c r="D211" s="38">
        <v>4.1900000000000004</v>
      </c>
      <c r="E211" s="42">
        <f t="shared" si="19"/>
        <v>5.9306720224499548E-3</v>
      </c>
      <c r="F211" s="38">
        <f t="shared" si="20"/>
        <v>137.59580274974724</v>
      </c>
    </row>
    <row r="212" spans="1:6" x14ac:dyDescent="0.35">
      <c r="A212" s="37">
        <v>23558</v>
      </c>
      <c r="B212" s="38">
        <f t="shared" si="18"/>
        <v>4.1500000000000004</v>
      </c>
      <c r="C212" s="38">
        <v>4.1449999999999996</v>
      </c>
      <c r="D212" s="38">
        <v>4.1500000000000004</v>
      </c>
      <c r="E212" s="42">
        <f t="shared" si="19"/>
        <v>6.7164906755925423E-3</v>
      </c>
      <c r="F212" s="38">
        <f t="shared" si="20"/>
        <v>138.51996367591659</v>
      </c>
    </row>
    <row r="213" spans="1:6" x14ac:dyDescent="0.35">
      <c r="A213" s="37">
        <v>23589</v>
      </c>
      <c r="B213" s="38">
        <f t="shared" si="18"/>
        <v>4.1900000000000004</v>
      </c>
      <c r="C213" s="38">
        <v>4.1959999999999997</v>
      </c>
      <c r="D213" s="38">
        <v>4.1900000000000004</v>
      </c>
      <c r="E213" s="42">
        <f t="shared" si="19"/>
        <v>2.3965952562243027E-4</v>
      </c>
      <c r="F213" s="38">
        <f t="shared" si="20"/>
        <v>138.55316130470038</v>
      </c>
    </row>
    <row r="214" spans="1:6" x14ac:dyDescent="0.35">
      <c r="A214" s="37">
        <v>23620</v>
      </c>
      <c r="B214" s="38">
        <f t="shared" si="18"/>
        <v>4.21</v>
      </c>
      <c r="C214" s="38">
        <v>4.2089999999999996</v>
      </c>
      <c r="D214" s="38">
        <v>4.21</v>
      </c>
      <c r="E214" s="42">
        <f t="shared" si="19"/>
        <v>1.8838641375384896E-3</v>
      </c>
      <c r="F214" s="38">
        <f t="shared" si="20"/>
        <v>138.81417663642489</v>
      </c>
    </row>
    <row r="215" spans="1:6" x14ac:dyDescent="0.35">
      <c r="A215" s="37">
        <v>23650</v>
      </c>
      <c r="B215" s="38">
        <f t="shared" si="18"/>
        <v>4.18</v>
      </c>
      <c r="C215" s="38">
        <v>4.1760000000000002</v>
      </c>
      <c r="D215" s="38">
        <v>4.18</v>
      </c>
      <c r="E215" s="42">
        <f t="shared" si="19"/>
        <v>5.92349066002462E-3</v>
      </c>
      <c r="F215" s="38">
        <f t="shared" si="20"/>
        <v>139.63644111520975</v>
      </c>
    </row>
    <row r="216" spans="1:6" x14ac:dyDescent="0.35">
      <c r="A216" s="37">
        <v>23681</v>
      </c>
      <c r="B216" s="38">
        <f t="shared" si="18"/>
        <v>4.16</v>
      </c>
      <c r="C216" s="38">
        <v>4.1609999999999996</v>
      </c>
      <c r="D216" s="38">
        <v>4.16</v>
      </c>
      <c r="E216" s="42">
        <f t="shared" si="19"/>
        <v>5.09497576766243E-3</v>
      </c>
      <c r="F216" s="38">
        <f t="shared" si="20"/>
        <v>140.34788539897437</v>
      </c>
    </row>
    <row r="217" spans="1:6" x14ac:dyDescent="0.35">
      <c r="A217" s="37">
        <v>23711</v>
      </c>
      <c r="B217" s="38">
        <f t="shared" si="18"/>
        <v>4.2</v>
      </c>
      <c r="C217" s="38">
        <v>4.181</v>
      </c>
      <c r="D217" s="38">
        <v>4.2</v>
      </c>
      <c r="E217" s="42">
        <f t="shared" si="19"/>
        <v>2.4952776222114019E-4</v>
      </c>
      <c r="F217" s="38">
        <f t="shared" si="20"/>
        <v>140.38290609275046</v>
      </c>
    </row>
    <row r="218" spans="1:6" x14ac:dyDescent="0.35">
      <c r="A218" s="37">
        <v>23742</v>
      </c>
      <c r="B218" s="38">
        <f t="shared" si="18"/>
        <v>4.21</v>
      </c>
      <c r="C218" s="38">
        <v>4.2089999999999996</v>
      </c>
      <c r="D218" s="38">
        <v>4.21</v>
      </c>
      <c r="E218" s="42">
        <f t="shared" si="19"/>
        <v>2.6960987354359115E-3</v>
      </c>
      <c r="F218" s="38">
        <f t="shared" si="20"/>
        <v>140.76139226834394</v>
      </c>
    </row>
    <row r="219" spans="1:6" x14ac:dyDescent="0.35">
      <c r="A219" s="37">
        <v>23773</v>
      </c>
      <c r="B219" s="38">
        <f t="shared" si="18"/>
        <v>4.1900000000000004</v>
      </c>
      <c r="C219" s="38">
        <v>4.1849999999999996</v>
      </c>
      <c r="D219" s="38">
        <v>4.1900000000000004</v>
      </c>
      <c r="E219" s="42">
        <f t="shared" si="19"/>
        <v>5.1176702371887855E-3</v>
      </c>
      <c r="F219" s="38">
        <f t="shared" si="20"/>
        <v>141.4817626561009</v>
      </c>
    </row>
    <row r="220" spans="1:6" x14ac:dyDescent="0.35">
      <c r="A220" s="37">
        <v>23801</v>
      </c>
      <c r="B220" s="38">
        <f t="shared" si="18"/>
        <v>4.22</v>
      </c>
      <c r="C220" s="38">
        <v>4.218</v>
      </c>
      <c r="D220" s="38">
        <v>4.22</v>
      </c>
      <c r="E220" s="42">
        <f t="shared" si="19"/>
        <v>1.0811124654601617E-3</v>
      </c>
      <c r="F220" s="38">
        <f t="shared" si="20"/>
        <v>141.63472035334368</v>
      </c>
    </row>
    <row r="221" spans="1:6" x14ac:dyDescent="0.35">
      <c r="A221" s="37">
        <v>23832</v>
      </c>
      <c r="B221" s="38">
        <f t="shared" si="18"/>
        <v>4.2</v>
      </c>
      <c r="C221" s="38">
        <v>4.1989999999999998</v>
      </c>
      <c r="D221" s="38">
        <v>4.2</v>
      </c>
      <c r="E221" s="42">
        <f t="shared" si="19"/>
        <v>5.1252361188894296E-3</v>
      </c>
      <c r="F221" s="38">
        <f t="shared" si="20"/>
        <v>142.36063173778743</v>
      </c>
    </row>
    <row r="222" spans="1:6" x14ac:dyDescent="0.35">
      <c r="A222" s="37">
        <v>23862</v>
      </c>
      <c r="B222" s="38">
        <f t="shared" si="18"/>
        <v>4.21</v>
      </c>
      <c r="C222" s="38">
        <v>4.1909999999999998</v>
      </c>
      <c r="D222" s="38">
        <v>4.21</v>
      </c>
      <c r="E222" s="42">
        <f t="shared" si="19"/>
        <v>2.6960987354359115E-3</v>
      </c>
      <c r="F222" s="38">
        <f t="shared" si="20"/>
        <v>142.74445005699152</v>
      </c>
    </row>
    <row r="223" spans="1:6" x14ac:dyDescent="0.35">
      <c r="A223" s="37">
        <v>23893</v>
      </c>
      <c r="B223" s="38">
        <f t="shared" si="18"/>
        <v>4.2300000000000004</v>
      </c>
      <c r="C223" s="38">
        <v>4.226</v>
      </c>
      <c r="D223" s="38">
        <v>4.2300000000000004</v>
      </c>
      <c r="E223" s="42">
        <f t="shared" si="19"/>
        <v>1.9020630665156336E-3</v>
      </c>
      <c r="F223" s="38">
        <f t="shared" si="20"/>
        <v>143.01595900339501</v>
      </c>
    </row>
    <row r="224" spans="1:6" x14ac:dyDescent="0.35">
      <c r="A224" s="37">
        <v>23923</v>
      </c>
      <c r="B224" s="38">
        <f t="shared" si="18"/>
        <v>4.2</v>
      </c>
      <c r="C224" s="38">
        <v>4.194</v>
      </c>
      <c r="D224" s="38">
        <v>4.2</v>
      </c>
      <c r="E224" s="42">
        <f t="shared" si="19"/>
        <v>5.9378541783341454E-3</v>
      </c>
      <c r="F224" s="38">
        <f t="shared" si="20"/>
        <v>143.86516691313179</v>
      </c>
    </row>
    <row r="225" spans="1:6" x14ac:dyDescent="0.35">
      <c r="A225" s="37">
        <v>23954</v>
      </c>
      <c r="B225" s="38">
        <f t="shared" si="18"/>
        <v>4.22</v>
      </c>
      <c r="C225" s="38">
        <v>4.2169999999999996</v>
      </c>
      <c r="D225" s="38">
        <v>4.22</v>
      </c>
      <c r="E225" s="42">
        <f t="shared" si="19"/>
        <v>1.892963865862293E-3</v>
      </c>
      <c r="F225" s="38">
        <f t="shared" si="20"/>
        <v>144.13749847565458</v>
      </c>
    </row>
    <row r="226" spans="1:6" x14ac:dyDescent="0.35">
      <c r="A226" s="37">
        <v>23985</v>
      </c>
      <c r="B226" s="38">
        <f t="shared" si="18"/>
        <v>4.2699999999999996</v>
      </c>
      <c r="C226" s="38">
        <v>4.2729999999999997</v>
      </c>
      <c r="D226" s="38">
        <v>4.2699999999999996</v>
      </c>
      <c r="E226" s="42">
        <f t="shared" si="19"/>
        <v>-4.9136349728834535E-4</v>
      </c>
      <c r="F226" s="38">
        <f t="shared" si="20"/>
        <v>144.06667457031318</v>
      </c>
    </row>
    <row r="227" spans="1:6" x14ac:dyDescent="0.35">
      <c r="A227" s="37">
        <v>24015</v>
      </c>
      <c r="B227" s="38">
        <f t="shared" si="18"/>
        <v>4.3499999999999996</v>
      </c>
      <c r="C227" s="38">
        <v>4.4050000000000002</v>
      </c>
      <c r="D227" s="38">
        <v>4.3499999999999996</v>
      </c>
      <c r="E227" s="42">
        <f t="shared" si="19"/>
        <v>-2.8301501064981163E-3</v>
      </c>
      <c r="F227" s="38">
        <f t="shared" si="20"/>
        <v>143.65894425593518</v>
      </c>
    </row>
    <row r="228" spans="1:6" x14ac:dyDescent="0.35">
      <c r="A228" s="37">
        <v>24046</v>
      </c>
      <c r="B228" s="38">
        <f t="shared" si="18"/>
        <v>4.41</v>
      </c>
      <c r="C228" s="38">
        <v>4.4550000000000001</v>
      </c>
      <c r="D228" s="38">
        <v>4.41</v>
      </c>
      <c r="E228" s="42">
        <f t="shared" si="19"/>
        <v>-1.1527231840950843E-3</v>
      </c>
      <c r="F228" s="38">
        <f t="shared" si="20"/>
        <v>143.49334526028875</v>
      </c>
    </row>
    <row r="229" spans="1:6" x14ac:dyDescent="0.35">
      <c r="A229" s="37">
        <v>24076</v>
      </c>
      <c r="B229" s="38">
        <f t="shared" si="18"/>
        <v>4.4800000000000004</v>
      </c>
      <c r="C229" s="38">
        <v>4.5430000000000001</v>
      </c>
      <c r="D229" s="38">
        <v>4.4800000000000004</v>
      </c>
      <c r="E229" s="42">
        <f t="shared" si="19"/>
        <v>-1.8805283572643607E-3</v>
      </c>
      <c r="F229" s="38">
        <f t="shared" si="20"/>
        <v>143.22350195544806</v>
      </c>
    </row>
    <row r="230" spans="1:6" x14ac:dyDescent="0.35">
      <c r="A230" s="37">
        <v>24107</v>
      </c>
      <c r="B230" s="38">
        <f t="shared" si="18"/>
        <v>4.6500000000000004</v>
      </c>
      <c r="C230" s="38">
        <v>4.7300000000000004</v>
      </c>
      <c r="D230" s="38">
        <v>4.6500000000000004</v>
      </c>
      <c r="E230" s="42">
        <f t="shared" si="19"/>
        <v>-9.6505511175587807E-3</v>
      </c>
      <c r="F230" s="38">
        <f t="shared" si="20"/>
        <v>141.84131622859124</v>
      </c>
    </row>
    <row r="231" spans="1:6" x14ac:dyDescent="0.35">
      <c r="A231" s="37">
        <v>24138</v>
      </c>
      <c r="B231" s="38">
        <f t="shared" si="18"/>
        <v>4.6900000000000004</v>
      </c>
      <c r="C231" s="38">
        <v>4.8159999999999998</v>
      </c>
      <c r="D231" s="38">
        <v>4.6900000000000004</v>
      </c>
      <c r="E231" s="42">
        <f t="shared" si="19"/>
        <v>7.3179327009624236E-4</v>
      </c>
      <c r="F231" s="38">
        <f t="shared" si="20"/>
        <v>141.94511474922894</v>
      </c>
    </row>
    <row r="232" spans="1:6" x14ac:dyDescent="0.35">
      <c r="A232" s="37">
        <v>24166</v>
      </c>
      <c r="B232" s="38">
        <f t="shared" si="18"/>
        <v>5.0199999999999996</v>
      </c>
      <c r="C232" s="38">
        <v>5.2060000000000004</v>
      </c>
      <c r="D232" s="38">
        <v>5.0199999999999996</v>
      </c>
      <c r="E232" s="42">
        <f t="shared" si="19"/>
        <v>-2.1623731589899123E-2</v>
      </c>
      <c r="F232" s="38">
        <f t="shared" si="20"/>
        <v>138.87573168739416</v>
      </c>
    </row>
    <row r="233" spans="1:6" x14ac:dyDescent="0.35">
      <c r="A233" s="37">
        <v>24197</v>
      </c>
      <c r="B233" s="38">
        <f t="shared" si="18"/>
        <v>4.71</v>
      </c>
      <c r="C233" s="38">
        <v>4.8390000000000004</v>
      </c>
      <c r="D233" s="38">
        <v>4.71</v>
      </c>
      <c r="E233" s="42">
        <f t="shared" si="19"/>
        <v>2.8520205343342337E-2</v>
      </c>
      <c r="F233" s="38">
        <f t="shared" si="20"/>
        <v>142.83649607232559</v>
      </c>
    </row>
    <row r="234" spans="1:6" x14ac:dyDescent="0.35">
      <c r="A234" s="37">
        <v>24227</v>
      </c>
      <c r="B234" s="38">
        <f t="shared" si="18"/>
        <v>4.79</v>
      </c>
      <c r="C234" s="38">
        <v>4.9550000000000001</v>
      </c>
      <c r="D234" s="38">
        <v>4.79</v>
      </c>
      <c r="E234" s="42">
        <f t="shared" si="19"/>
        <v>-2.3318426295441796E-3</v>
      </c>
      <c r="F234" s="38">
        <f t="shared" si="20"/>
        <v>142.50342384172941</v>
      </c>
    </row>
    <row r="235" spans="1:6" x14ac:dyDescent="0.35">
      <c r="A235" s="37">
        <v>24258</v>
      </c>
      <c r="B235" s="38">
        <f t="shared" si="18"/>
        <v>4.8</v>
      </c>
      <c r="C235" s="38">
        <v>4.9550000000000001</v>
      </c>
      <c r="D235" s="38">
        <v>4.8</v>
      </c>
      <c r="E235" s="42">
        <f t="shared" si="19"/>
        <v>3.2099295850527799E-3</v>
      </c>
      <c r="F235" s="38">
        <f t="shared" si="20"/>
        <v>142.96084979789029</v>
      </c>
    </row>
    <row r="236" spans="1:6" x14ac:dyDescent="0.35">
      <c r="A236" s="37">
        <v>24288</v>
      </c>
      <c r="B236" s="38">
        <f t="shared" si="18"/>
        <v>4.97</v>
      </c>
      <c r="C236" s="38">
        <v>5.1269999999999998</v>
      </c>
      <c r="D236" s="38">
        <v>4.97</v>
      </c>
      <c r="E236" s="42">
        <f t="shared" si="19"/>
        <v>-9.1837585381469057E-3</v>
      </c>
      <c r="F236" s="38">
        <f t="shared" si="20"/>
        <v>141.64793187293819</v>
      </c>
    </row>
    <row r="237" spans="1:6" x14ac:dyDescent="0.35">
      <c r="A237" s="37">
        <v>24319</v>
      </c>
      <c r="B237" s="38">
        <f t="shared" si="18"/>
        <v>5.05</v>
      </c>
      <c r="C237" s="38">
        <v>5.2830000000000004</v>
      </c>
      <c r="D237" s="38">
        <v>5.05</v>
      </c>
      <c r="E237" s="42">
        <f t="shared" si="19"/>
        <v>-2.0392304650898464E-3</v>
      </c>
      <c r="F237" s="38">
        <f t="shared" si="20"/>
        <v>141.35907909494594</v>
      </c>
    </row>
    <row r="238" spans="1:6" x14ac:dyDescent="0.35">
      <c r="A238" s="37">
        <v>24350</v>
      </c>
      <c r="B238" s="38">
        <f t="shared" si="18"/>
        <v>5.36</v>
      </c>
      <c r="C238" s="38">
        <v>5.6189999999999998</v>
      </c>
      <c r="D238" s="38">
        <v>5.36</v>
      </c>
      <c r="E238" s="42">
        <f t="shared" si="19"/>
        <v>-1.9398503109238775E-2</v>
      </c>
      <c r="F238" s="38">
        <f t="shared" si="20"/>
        <v>138.61692455960352</v>
      </c>
    </row>
    <row r="239" spans="1:6" x14ac:dyDescent="0.35">
      <c r="A239" s="37">
        <v>24380</v>
      </c>
      <c r="B239" s="38">
        <f t="shared" si="18"/>
        <v>5.0199999999999996</v>
      </c>
      <c r="C239" s="38">
        <v>5.1150000000000002</v>
      </c>
      <c r="D239" s="38">
        <v>5.0199999999999996</v>
      </c>
      <c r="E239" s="42">
        <f t="shared" si="19"/>
        <v>3.0772430526966814E-2</v>
      </c>
      <c r="F239" s="38">
        <f t="shared" si="20"/>
        <v>142.8825042404757</v>
      </c>
    </row>
    <row r="240" spans="1:6" x14ac:dyDescent="0.35">
      <c r="A240" s="37">
        <v>24411</v>
      </c>
      <c r="B240" s="38">
        <f t="shared" si="18"/>
        <v>4.97</v>
      </c>
      <c r="C240" s="38">
        <v>5.1130000000000004</v>
      </c>
      <c r="D240" s="38">
        <v>4.97</v>
      </c>
      <c r="E240" s="42">
        <f t="shared" si="19"/>
        <v>8.0609093739646594E-3</v>
      </c>
      <c r="F240" s="38">
        <f t="shared" si="20"/>
        <v>144.03426715828331</v>
      </c>
    </row>
    <row r="241" spans="1:10" x14ac:dyDescent="0.35">
      <c r="A241" s="37">
        <v>24441</v>
      </c>
      <c r="B241" s="38">
        <f t="shared" si="18"/>
        <v>5.12</v>
      </c>
      <c r="C241" s="38">
        <v>5.2850000000000001</v>
      </c>
      <c r="D241" s="38">
        <v>5.12</v>
      </c>
      <c r="E241" s="42">
        <f t="shared" si="19"/>
        <v>-7.4096068896370316E-3</v>
      </c>
      <c r="F241" s="38">
        <f t="shared" si="20"/>
        <v>142.96702986000349</v>
      </c>
      <c r="J241" s="49"/>
    </row>
    <row r="242" spans="1:10" x14ac:dyDescent="0.35">
      <c r="A242" s="37">
        <v>24472</v>
      </c>
      <c r="B242" s="38">
        <f t="shared" si="18"/>
        <v>4.6399999999999997</v>
      </c>
      <c r="C242" s="38">
        <v>4.7389999999999999</v>
      </c>
      <c r="D242" s="38">
        <v>4.6399999999999997</v>
      </c>
      <c r="E242" s="42">
        <f t="shared" si="19"/>
        <v>4.2074316254133076E-2</v>
      </c>
      <c r="F242" s="38">
        <f t="shared" si="20"/>
        <v>148.98226988824737</v>
      </c>
      <c r="J242" s="49"/>
    </row>
    <row r="243" spans="1:10" x14ac:dyDescent="0.35">
      <c r="A243" s="37">
        <v>24503</v>
      </c>
      <c r="B243" s="38">
        <f t="shared" si="18"/>
        <v>4.5199999999999996</v>
      </c>
      <c r="C243" s="38">
        <v>4.6230000000000002</v>
      </c>
      <c r="D243" s="38">
        <v>4.5199999999999996</v>
      </c>
      <c r="E243" s="42">
        <f t="shared" si="19"/>
        <v>1.3372392963336902E-2</v>
      </c>
      <c r="F243" s="38">
        <f t="shared" si="20"/>
        <v>150.97451934576293</v>
      </c>
      <c r="J243" s="49"/>
    </row>
    <row r="244" spans="1:10" x14ac:dyDescent="0.35">
      <c r="A244" s="37">
        <v>24531</v>
      </c>
      <c r="B244" s="38">
        <f t="shared" si="18"/>
        <v>4.72</v>
      </c>
      <c r="C244" s="38">
        <v>4.8630000000000004</v>
      </c>
      <c r="D244" s="38">
        <v>4.72</v>
      </c>
      <c r="E244" s="42">
        <f t="shared" si="19"/>
        <v>-1.192713573676721E-2</v>
      </c>
      <c r="F244" s="38">
        <f t="shared" si="20"/>
        <v>149.17382576073283</v>
      </c>
      <c r="J244" s="49"/>
    </row>
    <row r="245" spans="1:10" x14ac:dyDescent="0.35">
      <c r="A245" s="37">
        <v>24562</v>
      </c>
      <c r="B245" s="38">
        <f t="shared" si="18"/>
        <v>4.5</v>
      </c>
      <c r="C245" s="38">
        <v>4.5810000000000004</v>
      </c>
      <c r="D245" s="38">
        <v>4.5</v>
      </c>
      <c r="E245" s="42">
        <f t="shared" si="19"/>
        <v>2.1377020416787563E-2</v>
      </c>
      <c r="F245" s="38">
        <f t="shared" si="20"/>
        <v>152.36271767967031</v>
      </c>
      <c r="J245" s="49"/>
    </row>
    <row r="246" spans="1:10" x14ac:dyDescent="0.35">
      <c r="A246" s="37">
        <v>24592</v>
      </c>
      <c r="B246" s="38">
        <f t="shared" ref="B246:B309" si="21">D246</f>
        <v>4.78</v>
      </c>
      <c r="C246" s="38">
        <v>4.9180000000000001</v>
      </c>
      <c r="D246" s="38">
        <v>4.78</v>
      </c>
      <c r="E246" s="42">
        <f t="shared" si="19"/>
        <v>-1.8159267172008917E-2</v>
      </c>
      <c r="F246" s="38">
        <f t="shared" si="20"/>
        <v>149.59592238227182</v>
      </c>
      <c r="J246" s="49"/>
    </row>
    <row r="247" spans="1:10" x14ac:dyDescent="0.35">
      <c r="A247" s="37">
        <v>24623</v>
      </c>
      <c r="B247" s="38">
        <f t="shared" si="21"/>
        <v>4.8099999999999996</v>
      </c>
      <c r="C247" s="38">
        <v>4.9379999999999997</v>
      </c>
      <c r="D247" s="38">
        <v>4.8099999999999996</v>
      </c>
      <c r="E247" s="42">
        <f t="shared" si="19"/>
        <v>1.639226074947037E-3</v>
      </c>
      <c r="F247" s="38">
        <f t="shared" si="20"/>
        <v>149.84114391894659</v>
      </c>
      <c r="J247" s="49"/>
    </row>
    <row r="248" spans="1:10" x14ac:dyDescent="0.35">
      <c r="A248" s="37">
        <v>24653</v>
      </c>
      <c r="B248" s="38">
        <f t="shared" si="21"/>
        <v>5.22</v>
      </c>
      <c r="C248" s="38">
        <v>5.4359999999999999</v>
      </c>
      <c r="D248" s="38">
        <v>5.22</v>
      </c>
      <c r="E248" s="42">
        <f t="shared" si="19"/>
        <v>-2.741797732766044E-2</v>
      </c>
      <c r="F248" s="38">
        <f t="shared" si="20"/>
        <v>145.73280283222618</v>
      </c>
      <c r="J248" s="49"/>
    </row>
    <row r="249" spans="1:10" x14ac:dyDescent="0.35">
      <c r="A249" s="37">
        <v>24684</v>
      </c>
      <c r="B249" s="38">
        <f t="shared" si="21"/>
        <v>5.16</v>
      </c>
      <c r="C249" s="38">
        <v>5.3319999999999999</v>
      </c>
      <c r="D249" s="38">
        <v>5.16</v>
      </c>
      <c r="E249" s="42">
        <f t="shared" si="19"/>
        <v>8.9618769889376129E-3</v>
      </c>
      <c r="F249" s="38">
        <f t="shared" si="20"/>
        <v>147.03884228446171</v>
      </c>
      <c r="J249" s="49"/>
    </row>
    <row r="250" spans="1:10" x14ac:dyDescent="0.35">
      <c r="A250" s="37">
        <v>24715</v>
      </c>
      <c r="B250" s="38">
        <f t="shared" si="21"/>
        <v>5.27</v>
      </c>
      <c r="C250" s="38">
        <v>5.4240000000000004</v>
      </c>
      <c r="D250" s="38">
        <v>5.27</v>
      </c>
      <c r="E250" s="42">
        <f t="shared" si="19"/>
        <v>-4.111807258407511E-3</v>
      </c>
      <c r="F250" s="38">
        <f t="shared" si="20"/>
        <v>146.43424690548861</v>
      </c>
      <c r="J250" s="49"/>
    </row>
    <row r="251" spans="1:10" x14ac:dyDescent="0.35">
      <c r="A251" s="37">
        <v>24745</v>
      </c>
      <c r="B251" s="38">
        <f t="shared" si="21"/>
        <v>5.31</v>
      </c>
      <c r="C251" s="38">
        <v>5.5129999999999999</v>
      </c>
      <c r="D251" s="38">
        <v>5.31</v>
      </c>
      <c r="E251" s="42">
        <f t="shared" si="19"/>
        <v>1.3385242445908942E-3</v>
      </c>
      <c r="F251" s="38">
        <f t="shared" si="20"/>
        <v>146.63025269521</v>
      </c>
      <c r="J251" s="49"/>
    </row>
    <row r="252" spans="1:10" x14ac:dyDescent="0.35">
      <c r="A252" s="37">
        <v>24776</v>
      </c>
      <c r="B252" s="38">
        <f t="shared" si="21"/>
        <v>5.64</v>
      </c>
      <c r="C252" s="38">
        <v>5.7069999999999999</v>
      </c>
      <c r="D252" s="38">
        <v>5.64</v>
      </c>
      <c r="E252" s="42">
        <f t="shared" si="19"/>
        <v>-2.0380525993759183E-2</v>
      </c>
      <c r="F252" s="38">
        <f t="shared" si="20"/>
        <v>143.64185101868381</v>
      </c>
      <c r="J252" s="49"/>
    </row>
    <row r="253" spans="1:10" x14ac:dyDescent="0.35">
      <c r="A253" s="37">
        <v>24806</v>
      </c>
      <c r="B253" s="38">
        <f t="shared" si="21"/>
        <v>5.74</v>
      </c>
      <c r="C253" s="38">
        <v>5.8109999999999999</v>
      </c>
      <c r="D253" s="38">
        <v>5.74</v>
      </c>
      <c r="E253" s="42">
        <f t="shared" si="19"/>
        <v>-2.7821738232218056E-3</v>
      </c>
      <c r="F253" s="38">
        <f t="shared" si="20"/>
        <v>143.24221442086051</v>
      </c>
      <c r="J253" s="49"/>
    </row>
    <row r="254" spans="1:10" x14ac:dyDescent="0.35">
      <c r="A254" s="37">
        <v>24837</v>
      </c>
      <c r="B254" s="38">
        <f t="shared" si="21"/>
        <v>5.7</v>
      </c>
      <c r="C254" s="38">
        <v>5.774</v>
      </c>
      <c r="D254" s="38">
        <v>5.7</v>
      </c>
      <c r="E254" s="42">
        <f t="shared" si="19"/>
        <v>7.7817359898737226E-3</v>
      </c>
      <c r="F254" s="38">
        <f t="shared" si="20"/>
        <v>144.35688751608853</v>
      </c>
      <c r="J254" s="49"/>
    </row>
    <row r="255" spans="1:10" x14ac:dyDescent="0.35">
      <c r="A255" s="37">
        <v>24868</v>
      </c>
      <c r="B255" s="38">
        <f t="shared" si="21"/>
        <v>5.54</v>
      </c>
      <c r="C255" s="38">
        <v>5.7220000000000004</v>
      </c>
      <c r="D255" s="38">
        <v>5.54</v>
      </c>
      <c r="E255" s="42">
        <f t="shared" si="19"/>
        <v>1.6832741240085238E-2</v>
      </c>
      <c r="F255" s="38">
        <f t="shared" si="20"/>
        <v>146.78680964987095</v>
      </c>
      <c r="J255" s="49"/>
    </row>
    <row r="256" spans="1:10" x14ac:dyDescent="0.35">
      <c r="A256" s="37">
        <v>24897</v>
      </c>
      <c r="B256" s="38">
        <f t="shared" si="21"/>
        <v>5.56</v>
      </c>
      <c r="C256" s="38">
        <v>5.6879999999999997</v>
      </c>
      <c r="D256" s="38">
        <v>5.56</v>
      </c>
      <c r="E256" s="42">
        <f t="shared" si="19"/>
        <v>3.1077232783062823E-3</v>
      </c>
      <c r="F256" s="38">
        <f t="shared" si="20"/>
        <v>147.24298243516816</v>
      </c>
      <c r="J256" s="49"/>
    </row>
    <row r="257" spans="1:10" x14ac:dyDescent="0.35">
      <c r="A257" s="37">
        <v>24928</v>
      </c>
      <c r="B257" s="38">
        <f t="shared" si="21"/>
        <v>5.76</v>
      </c>
      <c r="C257" s="38">
        <v>5.96</v>
      </c>
      <c r="D257" s="38">
        <v>5.76</v>
      </c>
      <c r="E257" s="42">
        <f t="shared" si="19"/>
        <v>-1.0317209480279411E-2</v>
      </c>
      <c r="F257" s="38">
        <f t="shared" si="20"/>
        <v>145.72384574088343</v>
      </c>
      <c r="J257" s="49"/>
    </row>
    <row r="258" spans="1:10" x14ac:dyDescent="0.35">
      <c r="A258" s="37">
        <v>24958</v>
      </c>
      <c r="B258" s="38">
        <f t="shared" si="21"/>
        <v>5.74</v>
      </c>
      <c r="C258" s="38">
        <v>5.9370000000000003</v>
      </c>
      <c r="D258" s="38">
        <v>5.74</v>
      </c>
      <c r="E258" s="42">
        <f t="shared" si="19"/>
        <v>6.2964347646442273E-3</v>
      </c>
      <c r="F258" s="38">
        <f t="shared" si="20"/>
        <v>146.64138642924397</v>
      </c>
      <c r="J258" s="49"/>
    </row>
    <row r="259" spans="1:10" x14ac:dyDescent="0.35">
      <c r="A259" s="37">
        <v>24989</v>
      </c>
      <c r="B259" s="38">
        <f t="shared" si="21"/>
        <v>5.86</v>
      </c>
      <c r="C259" s="38">
        <v>5.9859999999999998</v>
      </c>
      <c r="D259" s="38">
        <v>5.86</v>
      </c>
      <c r="E259" s="42">
        <f t="shared" ref="E259:E322" si="22">B258/1200+((B258/B259)*(1-(1+B259/200)^(-2*(10-(1/12))))+(1+B259/200)^(-2*(10-(1/12)))-1)</f>
        <v>-4.1457450456005296E-3</v>
      </c>
      <c r="F259" s="38">
        <f t="shared" ref="F259:F322" si="23">F258*(1+E259)</f>
        <v>146.03344862797493</v>
      </c>
      <c r="J259" s="49"/>
    </row>
    <row r="260" spans="1:10" x14ac:dyDescent="0.35">
      <c r="A260" s="37">
        <v>25019</v>
      </c>
      <c r="B260" s="38">
        <f t="shared" si="21"/>
        <v>5.64</v>
      </c>
      <c r="C260" s="38">
        <v>5.7610000000000001</v>
      </c>
      <c r="D260" s="38">
        <v>5.64</v>
      </c>
      <c r="E260" s="42">
        <f t="shared" si="22"/>
        <v>2.1420350662506121E-2</v>
      </c>
      <c r="F260" s="38">
        <f t="shared" si="23"/>
        <v>149.16153630604123</v>
      </c>
      <c r="J260" s="49"/>
    </row>
    <row r="261" spans="1:10" x14ac:dyDescent="0.35">
      <c r="A261" s="37">
        <v>25050</v>
      </c>
      <c r="B261" s="38">
        <f t="shared" si="21"/>
        <v>5.39</v>
      </c>
      <c r="C261" s="38">
        <v>5.5309999999999997</v>
      </c>
      <c r="D261" s="38">
        <v>5.39</v>
      </c>
      <c r="E261" s="42">
        <f t="shared" si="22"/>
        <v>2.3711222188785925E-2</v>
      </c>
      <c r="F261" s="38">
        <f t="shared" si="23"/>
        <v>152.69833863541442</v>
      </c>
      <c r="J261" s="49"/>
    </row>
    <row r="262" spans="1:10" x14ac:dyDescent="0.35">
      <c r="A262" s="37">
        <v>25081</v>
      </c>
      <c r="B262" s="38">
        <f t="shared" si="21"/>
        <v>5.42</v>
      </c>
      <c r="C262" s="38">
        <v>5.548</v>
      </c>
      <c r="D262" s="38">
        <v>5.42</v>
      </c>
      <c r="E262" s="42">
        <f t="shared" si="22"/>
        <v>2.2134994259356226E-3</v>
      </c>
      <c r="F262" s="38">
        <f t="shared" si="23"/>
        <v>153.0363363203252</v>
      </c>
      <c r="J262" s="49"/>
    </row>
    <row r="263" spans="1:10" x14ac:dyDescent="0.35">
      <c r="A263" s="37">
        <v>25111</v>
      </c>
      <c r="B263" s="38">
        <f t="shared" si="21"/>
        <v>5.49</v>
      </c>
      <c r="C263" s="38">
        <v>5.6340000000000003</v>
      </c>
      <c r="D263" s="38">
        <v>5.49</v>
      </c>
      <c r="E263" s="42">
        <f t="shared" si="22"/>
        <v>-7.8180525179300225E-4</v>
      </c>
      <c r="F263" s="38">
        <f t="shared" si="23"/>
        <v>152.91669170887479</v>
      </c>
      <c r="J263" s="49"/>
    </row>
    <row r="264" spans="1:10" x14ac:dyDescent="0.35">
      <c r="A264" s="37">
        <v>25142</v>
      </c>
      <c r="B264" s="38">
        <f t="shared" si="21"/>
        <v>5.61</v>
      </c>
      <c r="C264" s="38">
        <v>5.7759999999999998</v>
      </c>
      <c r="D264" s="38">
        <v>5.61</v>
      </c>
      <c r="E264" s="42">
        <f t="shared" si="22"/>
        <v>-4.457720956771989E-3</v>
      </c>
      <c r="F264" s="38">
        <f t="shared" si="23"/>
        <v>152.23503176760391</v>
      </c>
      <c r="J264" s="49"/>
    </row>
    <row r="265" spans="1:10" x14ac:dyDescent="0.35">
      <c r="A265" s="37">
        <v>25172</v>
      </c>
      <c r="B265" s="38">
        <f t="shared" si="21"/>
        <v>5.78</v>
      </c>
      <c r="C265" s="38">
        <v>5.9260000000000002</v>
      </c>
      <c r="D265" s="38">
        <v>5.78</v>
      </c>
      <c r="E265" s="42">
        <f t="shared" si="22"/>
        <v>-8.0212431078189161E-3</v>
      </c>
      <c r="F265" s="38">
        <f t="shared" si="23"/>
        <v>151.01391756826942</v>
      </c>
      <c r="J265" s="49"/>
    </row>
    <row r="266" spans="1:10" x14ac:dyDescent="0.35">
      <c r="A266" s="37">
        <v>25203</v>
      </c>
      <c r="B266" s="38">
        <f t="shared" si="21"/>
        <v>6.16</v>
      </c>
      <c r="C266" s="38">
        <v>6.42</v>
      </c>
      <c r="D266" s="38">
        <v>6.16</v>
      </c>
      <c r="E266" s="42">
        <f t="shared" si="22"/>
        <v>-2.3072133651285933E-2</v>
      </c>
      <c r="F266" s="38">
        <f t="shared" si="23"/>
        <v>147.52970427893004</v>
      </c>
      <c r="J266" s="49"/>
    </row>
    <row r="267" spans="1:10" x14ac:dyDescent="0.35">
      <c r="A267" s="37">
        <v>25234</v>
      </c>
      <c r="B267" s="38">
        <f t="shared" si="21"/>
        <v>6.19</v>
      </c>
      <c r="C267" s="38">
        <v>6.3280000000000003</v>
      </c>
      <c r="D267" s="38">
        <v>6.19</v>
      </c>
      <c r="E267" s="42">
        <f t="shared" si="22"/>
        <v>2.9346044565903388E-3</v>
      </c>
      <c r="F267" s="38">
        <f t="shared" si="23"/>
        <v>147.96264560658645</v>
      </c>
      <c r="J267" s="49"/>
    </row>
    <row r="268" spans="1:10" x14ac:dyDescent="0.35">
      <c r="A268" s="37">
        <v>25262</v>
      </c>
      <c r="B268" s="38">
        <f t="shared" si="21"/>
        <v>6.26</v>
      </c>
      <c r="C268" s="38">
        <v>6.38</v>
      </c>
      <c r="D268" s="38">
        <v>6.26</v>
      </c>
      <c r="E268" s="42">
        <f t="shared" si="22"/>
        <v>4.4345091644261946E-5</v>
      </c>
      <c r="F268" s="38">
        <f t="shared" si="23"/>
        <v>147.9692070236658</v>
      </c>
      <c r="J268" s="49"/>
    </row>
    <row r="269" spans="1:10" x14ac:dyDescent="0.35">
      <c r="A269" s="37">
        <v>25293</v>
      </c>
      <c r="B269" s="38">
        <f t="shared" si="21"/>
        <v>6.3</v>
      </c>
      <c r="C269" s="38">
        <v>6.4009999999999998</v>
      </c>
      <c r="D269" s="38">
        <v>6.3</v>
      </c>
      <c r="E269" s="42">
        <f t="shared" si="22"/>
        <v>2.2997162767404346E-3</v>
      </c>
      <c r="F269" s="38">
        <f t="shared" si="23"/>
        <v>148.3094942175145</v>
      </c>
      <c r="J269" s="49"/>
    </row>
    <row r="270" spans="1:10" x14ac:dyDescent="0.35">
      <c r="A270" s="37">
        <v>25323</v>
      </c>
      <c r="B270" s="38">
        <f t="shared" si="21"/>
        <v>6.2</v>
      </c>
      <c r="C270" s="38">
        <v>6.34</v>
      </c>
      <c r="D270" s="38">
        <v>6.2</v>
      </c>
      <c r="E270" s="42">
        <f t="shared" si="22"/>
        <v>1.2575746846084557E-2</v>
      </c>
      <c r="F270" s="38">
        <f t="shared" si="23"/>
        <v>150.17459687166479</v>
      </c>
      <c r="J270" s="49"/>
    </row>
    <row r="271" spans="1:10" x14ac:dyDescent="0.35">
      <c r="A271" s="37">
        <v>25354</v>
      </c>
      <c r="B271" s="38">
        <f t="shared" si="21"/>
        <v>6.56</v>
      </c>
      <c r="C271" s="38">
        <v>6.5830000000000002</v>
      </c>
      <c r="D271" s="38">
        <v>6.56</v>
      </c>
      <c r="E271" s="42">
        <f t="shared" si="22"/>
        <v>-2.0777273031300378E-2</v>
      </c>
      <c r="F271" s="38">
        <f t="shared" si="23"/>
        <v>147.05437827009675</v>
      </c>
      <c r="J271" s="49"/>
    </row>
    <row r="272" spans="1:10" x14ac:dyDescent="0.35">
      <c r="A272" s="37">
        <v>25384</v>
      </c>
      <c r="B272" s="38">
        <f t="shared" si="21"/>
        <v>6.73</v>
      </c>
      <c r="C272" s="38">
        <v>6.657</v>
      </c>
      <c r="D272" s="38">
        <v>6.73</v>
      </c>
      <c r="E272" s="42">
        <f t="shared" si="22"/>
        <v>-6.6907093600097698E-3</v>
      </c>
      <c r="F272" s="38">
        <f t="shared" si="23"/>
        <v>146.07048016497458</v>
      </c>
      <c r="J272" s="49"/>
    </row>
    <row r="273" spans="1:10" x14ac:dyDescent="0.35">
      <c r="A273" s="37">
        <v>25415</v>
      </c>
      <c r="B273" s="38">
        <f t="shared" si="21"/>
        <v>6.66</v>
      </c>
      <c r="C273" s="38">
        <v>6.5549999999999997</v>
      </c>
      <c r="D273" s="38">
        <v>6.66</v>
      </c>
      <c r="E273" s="42">
        <f t="shared" si="22"/>
        <v>1.0630184276405059E-2</v>
      </c>
      <c r="F273" s="38">
        <f t="shared" si="23"/>
        <v>147.62323628647124</v>
      </c>
      <c r="J273" s="49"/>
    </row>
    <row r="274" spans="1:10" x14ac:dyDescent="0.35">
      <c r="A274" s="37">
        <v>25446</v>
      </c>
      <c r="B274" s="38">
        <f t="shared" si="21"/>
        <v>6.83</v>
      </c>
      <c r="C274" s="38">
        <v>6.6310000000000002</v>
      </c>
      <c r="D274" s="38">
        <v>6.83</v>
      </c>
      <c r="E274" s="42">
        <f t="shared" si="22"/>
        <v>-6.5526186523414123E-3</v>
      </c>
      <c r="F274" s="38">
        <f t="shared" si="23"/>
        <v>146.6559175148615</v>
      </c>
      <c r="J274" s="49"/>
    </row>
    <row r="275" spans="1:10" x14ac:dyDescent="0.35">
      <c r="A275" s="37">
        <v>25476</v>
      </c>
      <c r="B275" s="38">
        <f t="shared" si="21"/>
        <v>7.51</v>
      </c>
      <c r="C275" s="38">
        <v>7.3079999999999998</v>
      </c>
      <c r="D275" s="38">
        <v>7.51</v>
      </c>
      <c r="E275" s="42">
        <f t="shared" si="22"/>
        <v>-4.1267324773631583E-2</v>
      </c>
      <c r="F275" s="38">
        <f t="shared" si="23"/>
        <v>140.60382013680078</v>
      </c>
      <c r="J275" s="49"/>
    </row>
    <row r="276" spans="1:10" x14ac:dyDescent="0.35">
      <c r="A276" s="37">
        <v>25507</v>
      </c>
      <c r="B276" s="38">
        <f t="shared" si="21"/>
        <v>6.94</v>
      </c>
      <c r="C276" s="38">
        <v>6.7869999999999999</v>
      </c>
      <c r="D276" s="38">
        <v>6.94</v>
      </c>
      <c r="E276" s="42">
        <f t="shared" si="22"/>
        <v>4.6637148966060492E-2</v>
      </c>
      <c r="F276" s="38">
        <f t="shared" si="23"/>
        <v>147.16118144171793</v>
      </c>
      <c r="J276" s="49"/>
    </row>
    <row r="277" spans="1:10" x14ac:dyDescent="0.35">
      <c r="A277" s="37">
        <v>25537</v>
      </c>
      <c r="B277" s="38">
        <f t="shared" si="21"/>
        <v>7.29</v>
      </c>
      <c r="C277" s="38">
        <v>7.08</v>
      </c>
      <c r="D277" s="38">
        <v>7.29</v>
      </c>
      <c r="E277" s="42">
        <f t="shared" si="22"/>
        <v>-1.862477186713854E-2</v>
      </c>
      <c r="F277" s="38">
        <f t="shared" si="23"/>
        <v>144.42033800966735</v>
      </c>
      <c r="J277" s="49"/>
    </row>
    <row r="278" spans="1:10" x14ac:dyDescent="0.35">
      <c r="A278" s="37">
        <v>25568</v>
      </c>
      <c r="B278" s="38">
        <f t="shared" si="21"/>
        <v>7.88</v>
      </c>
      <c r="C278" s="38">
        <v>7.4329999999999998</v>
      </c>
      <c r="D278" s="38">
        <v>7.88</v>
      </c>
      <c r="E278" s="42">
        <f t="shared" si="22"/>
        <v>-3.4006956152571377E-2</v>
      </c>
      <c r="F278" s="38">
        <f t="shared" si="23"/>
        <v>139.50904190743307</v>
      </c>
      <c r="J278" s="49"/>
    </row>
    <row r="279" spans="1:10" x14ac:dyDescent="0.35">
      <c r="A279" s="37">
        <v>25599</v>
      </c>
      <c r="B279" s="38">
        <f t="shared" si="21"/>
        <v>7.75</v>
      </c>
      <c r="C279" s="38">
        <v>7.5529999999999999</v>
      </c>
      <c r="D279" s="38">
        <v>7.75</v>
      </c>
      <c r="E279" s="42">
        <f t="shared" si="22"/>
        <v>1.5449120491204229E-2</v>
      </c>
      <c r="F279" s="38">
        <f t="shared" si="23"/>
        <v>141.66433390547346</v>
      </c>
      <c r="J279" s="49"/>
    </row>
    <row r="280" spans="1:10" x14ac:dyDescent="0.35">
      <c r="A280" s="37">
        <v>25627</v>
      </c>
      <c r="B280" s="38">
        <f t="shared" si="21"/>
        <v>6.9</v>
      </c>
      <c r="C280" s="38">
        <v>6.8710000000000004</v>
      </c>
      <c r="D280" s="38">
        <v>6.9</v>
      </c>
      <c r="E280" s="42">
        <f t="shared" si="22"/>
        <v>6.6780856491212334E-2</v>
      </c>
      <c r="F280" s="38">
        <f t="shared" si="23"/>
        <v>151.12479945793805</v>
      </c>
      <c r="J280" s="49"/>
    </row>
    <row r="281" spans="1:10" x14ac:dyDescent="0.35">
      <c r="A281" s="37">
        <v>25658</v>
      </c>
      <c r="B281" s="38">
        <f t="shared" si="21"/>
        <v>7.08</v>
      </c>
      <c r="C281" s="38">
        <v>6.88</v>
      </c>
      <c r="D281" s="38">
        <v>7.08</v>
      </c>
      <c r="E281" s="42">
        <f t="shared" si="22"/>
        <v>-6.9212661327952337E-3</v>
      </c>
      <c r="F281" s="38">
        <f t="shared" si="23"/>
        <v>150.07882450162435</v>
      </c>
      <c r="J281" s="49"/>
    </row>
    <row r="282" spans="1:10" x14ac:dyDescent="0.35">
      <c r="A282" s="37">
        <v>25688</v>
      </c>
      <c r="B282" s="38">
        <f t="shared" si="21"/>
        <v>7.82</v>
      </c>
      <c r="C282" s="38">
        <v>7.7359999999999998</v>
      </c>
      <c r="D282" s="38">
        <v>7.82</v>
      </c>
      <c r="E282" s="42">
        <f t="shared" si="22"/>
        <v>-4.4505535526619969E-2</v>
      </c>
      <c r="F282" s="38">
        <f t="shared" si="23"/>
        <v>143.39948604597396</v>
      </c>
      <c r="J282" s="49"/>
    </row>
    <row r="283" spans="1:10" x14ac:dyDescent="0.35">
      <c r="A283" s="37">
        <v>25719</v>
      </c>
      <c r="B283" s="38">
        <f t="shared" si="21"/>
        <v>7.95</v>
      </c>
      <c r="C283" s="38">
        <v>7.6779999999999999</v>
      </c>
      <c r="D283" s="38">
        <v>7.95</v>
      </c>
      <c r="E283" s="42">
        <f t="shared" si="22"/>
        <v>-2.2877563627281029E-3</v>
      </c>
      <c r="F283" s="38">
        <f t="shared" si="23"/>
        <v>143.07142295936035</v>
      </c>
      <c r="J283" s="49"/>
    </row>
    <row r="284" spans="1:10" x14ac:dyDescent="0.35">
      <c r="A284" s="37">
        <v>25749</v>
      </c>
      <c r="B284" s="38">
        <f t="shared" si="21"/>
        <v>7.68</v>
      </c>
      <c r="C284" s="38">
        <v>7.5250000000000004</v>
      </c>
      <c r="D284" s="38">
        <v>7.68</v>
      </c>
      <c r="E284" s="42">
        <f t="shared" si="22"/>
        <v>2.5130400264106963E-2</v>
      </c>
      <c r="F284" s="38">
        <f t="shared" si="23"/>
        <v>146.66686508468442</v>
      </c>
      <c r="J284" s="49"/>
    </row>
    <row r="285" spans="1:10" x14ac:dyDescent="0.35">
      <c r="A285" s="37">
        <v>25780</v>
      </c>
      <c r="B285" s="38">
        <f t="shared" si="21"/>
        <v>7.38</v>
      </c>
      <c r="C285" s="38">
        <v>7.5739999999999998</v>
      </c>
      <c r="D285" s="38">
        <v>7.38</v>
      </c>
      <c r="E285" s="42">
        <f t="shared" si="22"/>
        <v>2.723740758875785E-2</v>
      </c>
      <c r="F285" s="38">
        <f t="shared" si="23"/>
        <v>150.6616902687613</v>
      </c>
      <c r="J285" s="49"/>
    </row>
    <row r="286" spans="1:10" x14ac:dyDescent="0.35">
      <c r="A286" s="37">
        <v>25811</v>
      </c>
      <c r="B286" s="38">
        <f t="shared" si="21"/>
        <v>7.49</v>
      </c>
      <c r="C286" s="38">
        <v>7.5170000000000003</v>
      </c>
      <c r="D286" s="38">
        <v>7.49</v>
      </c>
      <c r="E286" s="42">
        <f t="shared" si="22"/>
        <v>-1.4530636922421734E-3</v>
      </c>
      <c r="F286" s="38">
        <f t="shared" si="23"/>
        <v>150.44276923681994</v>
      </c>
      <c r="J286" s="49"/>
    </row>
    <row r="287" spans="1:10" x14ac:dyDescent="0.35">
      <c r="A287" s="37">
        <v>25841</v>
      </c>
      <c r="B287" s="38">
        <f t="shared" si="21"/>
        <v>7.29</v>
      </c>
      <c r="C287" s="38">
        <v>7.24</v>
      </c>
      <c r="D287" s="38">
        <v>7.29</v>
      </c>
      <c r="E287" s="42">
        <f t="shared" si="22"/>
        <v>2.0189155352650721E-2</v>
      </c>
      <c r="F287" s="38">
        <f t="shared" si="23"/>
        <v>153.48008167662508</v>
      </c>
      <c r="J287" s="49"/>
    </row>
    <row r="288" spans="1:10" x14ac:dyDescent="0.35">
      <c r="A288" s="37">
        <v>25872</v>
      </c>
      <c r="B288" s="38">
        <f t="shared" si="21"/>
        <v>7.33</v>
      </c>
      <c r="C288" s="38">
        <v>7.1319999999999997</v>
      </c>
      <c r="D288" s="38">
        <v>7.33</v>
      </c>
      <c r="E288" s="42">
        <f t="shared" si="22"/>
        <v>3.2904779004518407E-3</v>
      </c>
      <c r="F288" s="38">
        <f t="shared" si="23"/>
        <v>153.98510449354157</v>
      </c>
      <c r="J288" s="49"/>
    </row>
    <row r="289" spans="1:10" x14ac:dyDescent="0.35">
      <c r="A289" s="37">
        <v>25902</v>
      </c>
      <c r="B289" s="38">
        <f t="shared" si="21"/>
        <v>6.49</v>
      </c>
      <c r="C289" s="38">
        <v>6.39</v>
      </c>
      <c r="D289" s="38">
        <v>6.49</v>
      </c>
      <c r="E289" s="42">
        <f t="shared" si="22"/>
        <v>6.6836835817505047E-2</v>
      </c>
      <c r="F289" s="38">
        <f t="shared" si="23"/>
        <v>164.27698164091777</v>
      </c>
      <c r="J289" s="49"/>
    </row>
    <row r="290" spans="1:10" x14ac:dyDescent="0.35">
      <c r="A290" s="37">
        <v>25933</v>
      </c>
      <c r="B290" s="38">
        <f t="shared" si="21"/>
        <v>6.5</v>
      </c>
      <c r="C290" s="38">
        <v>6.2549999999999999</v>
      </c>
      <c r="D290" s="38">
        <v>6.5</v>
      </c>
      <c r="E290" s="42">
        <f t="shared" si="22"/>
        <v>4.6857032517247784E-3</v>
      </c>
      <c r="F290" s="38">
        <f t="shared" si="23"/>
        <v>165.04673482797614</v>
      </c>
      <c r="J290" s="49"/>
    </row>
    <row r="291" spans="1:10" x14ac:dyDescent="0.35">
      <c r="A291" s="37">
        <v>25964</v>
      </c>
      <c r="B291" s="38">
        <f t="shared" si="21"/>
        <v>6.09</v>
      </c>
      <c r="C291" s="38">
        <v>6.085</v>
      </c>
      <c r="D291" s="38">
        <v>6.09</v>
      </c>
      <c r="E291" s="42">
        <f t="shared" si="22"/>
        <v>3.56037951971893E-2</v>
      </c>
      <c r="F291" s="38">
        <f t="shared" si="23"/>
        <v>170.9230249727562</v>
      </c>
      <c r="J291" s="49"/>
    </row>
    <row r="292" spans="1:10" x14ac:dyDescent="0.35">
      <c r="A292" s="37">
        <v>25992</v>
      </c>
      <c r="B292" s="38">
        <f t="shared" si="21"/>
        <v>6.14</v>
      </c>
      <c r="C292" s="38">
        <v>5.9729999999999999</v>
      </c>
      <c r="D292" s="38">
        <v>6.14</v>
      </c>
      <c r="E292" s="42">
        <f t="shared" si="22"/>
        <v>1.4020614719370585E-3</v>
      </c>
      <c r="F292" s="38">
        <f t="shared" si="23"/>
        <v>171.16266956073741</v>
      </c>
      <c r="J292" s="49"/>
    </row>
    <row r="293" spans="1:10" x14ac:dyDescent="0.35">
      <c r="A293" s="37">
        <v>26023</v>
      </c>
      <c r="B293" s="38">
        <f t="shared" si="21"/>
        <v>5.53</v>
      </c>
      <c r="C293" s="38">
        <v>5.6159999999999997</v>
      </c>
      <c r="D293" s="38">
        <v>5.53</v>
      </c>
      <c r="E293" s="42">
        <f t="shared" si="22"/>
        <v>5.1203478130599674E-2</v>
      </c>
      <c r="F293" s="38">
        <f t="shared" si="23"/>
        <v>179.9267935683657</v>
      </c>
      <c r="J293" s="49"/>
    </row>
    <row r="294" spans="1:10" x14ac:dyDescent="0.35">
      <c r="A294" s="37">
        <v>26053</v>
      </c>
      <c r="B294" s="38">
        <f t="shared" si="21"/>
        <v>6.08</v>
      </c>
      <c r="C294" s="38">
        <v>6.11</v>
      </c>
      <c r="D294" s="38">
        <v>6.08</v>
      </c>
      <c r="E294" s="42">
        <f t="shared" si="22"/>
        <v>-3.5905153471704747E-2</v>
      </c>
      <c r="F294" s="38">
        <f t="shared" si="23"/>
        <v>173.46649443162178</v>
      </c>
      <c r="J294" s="49"/>
    </row>
    <row r="295" spans="1:10" x14ac:dyDescent="0.35">
      <c r="A295" s="37">
        <v>26084</v>
      </c>
      <c r="B295" s="38">
        <f t="shared" si="21"/>
        <v>6.38</v>
      </c>
      <c r="C295" s="38">
        <v>6.4340000000000002</v>
      </c>
      <c r="D295" s="38">
        <v>6.38</v>
      </c>
      <c r="E295" s="42">
        <f t="shared" si="22"/>
        <v>-1.6730852649474156E-2</v>
      </c>
      <c r="F295" s="38">
        <f t="shared" si="23"/>
        <v>170.5642520736655</v>
      </c>
      <c r="J295" s="49"/>
    </row>
    <row r="296" spans="1:10" x14ac:dyDescent="0.35">
      <c r="A296" s="37">
        <v>26114</v>
      </c>
      <c r="B296" s="38">
        <f t="shared" si="21"/>
        <v>6.7</v>
      </c>
      <c r="C296" s="38">
        <v>6.8140000000000001</v>
      </c>
      <c r="D296" s="38">
        <v>6.7</v>
      </c>
      <c r="E296" s="42">
        <f t="shared" si="22"/>
        <v>-1.7598861717657757E-2</v>
      </c>
      <c r="F296" s="38">
        <f t="shared" si="23"/>
        <v>167.56251538744533</v>
      </c>
      <c r="J296" s="49"/>
    </row>
    <row r="297" spans="1:10" x14ac:dyDescent="0.35">
      <c r="A297" s="37">
        <v>26145</v>
      </c>
      <c r="B297" s="38">
        <f t="shared" si="21"/>
        <v>6.85</v>
      </c>
      <c r="C297" s="38">
        <v>6.9279999999999999</v>
      </c>
      <c r="D297" s="38">
        <v>6.85</v>
      </c>
      <c r="E297" s="42">
        <f t="shared" si="22"/>
        <v>-5.0858232788126246E-3</v>
      </c>
      <c r="F297" s="38">
        <f t="shared" si="23"/>
        <v>166.71032204603148</v>
      </c>
      <c r="J297" s="49"/>
    </row>
    <row r="298" spans="1:10" x14ac:dyDescent="0.35">
      <c r="A298" s="37">
        <v>26176</v>
      </c>
      <c r="B298" s="38">
        <f t="shared" si="21"/>
        <v>6.28</v>
      </c>
      <c r="C298" s="38">
        <v>6.2210000000000001</v>
      </c>
      <c r="D298" s="38">
        <v>6.28</v>
      </c>
      <c r="E298" s="42">
        <f t="shared" si="22"/>
        <v>4.7312817263971976E-2</v>
      </c>
      <c r="F298" s="38">
        <f t="shared" si="23"/>
        <v>174.5978570490133</v>
      </c>
      <c r="J298" s="49"/>
    </row>
    <row r="299" spans="1:10" x14ac:dyDescent="0.35">
      <c r="A299" s="37">
        <v>26206</v>
      </c>
      <c r="B299" s="38">
        <f t="shared" si="21"/>
        <v>6</v>
      </c>
      <c r="C299" s="38">
        <v>5.952</v>
      </c>
      <c r="D299" s="38">
        <v>6</v>
      </c>
      <c r="E299" s="42">
        <f t="shared" si="22"/>
        <v>2.5934193025008677E-2</v>
      </c>
      <c r="F299" s="38">
        <f t="shared" si="23"/>
        <v>179.1259115754753</v>
      </c>
      <c r="J299" s="49"/>
    </row>
    <row r="300" spans="1:10" x14ac:dyDescent="0.35">
      <c r="A300" s="37">
        <v>26237</v>
      </c>
      <c r="B300" s="38">
        <f t="shared" si="21"/>
        <v>5.87</v>
      </c>
      <c r="C300" s="38">
        <v>5.9119999999999999</v>
      </c>
      <c r="D300" s="38">
        <v>5.87</v>
      </c>
      <c r="E300" s="42">
        <f t="shared" si="22"/>
        <v>1.4668716330093475E-2</v>
      </c>
      <c r="F300" s="38">
        <f t="shared" si="23"/>
        <v>181.75345875974534</v>
      </c>
      <c r="J300" s="49"/>
    </row>
    <row r="301" spans="1:10" x14ac:dyDescent="0.35">
      <c r="A301" s="37">
        <v>26267</v>
      </c>
      <c r="B301" s="38">
        <f t="shared" si="21"/>
        <v>5.93</v>
      </c>
      <c r="C301" s="38">
        <v>5.8209999999999997</v>
      </c>
      <c r="D301" s="38">
        <v>5.93</v>
      </c>
      <c r="E301" s="42">
        <f t="shared" si="22"/>
        <v>4.4148156063654204E-4</v>
      </c>
      <c r="F301" s="38">
        <f t="shared" si="23"/>
        <v>181.83369956036969</v>
      </c>
      <c r="J301" s="49"/>
    </row>
    <row r="302" spans="1:10" x14ac:dyDescent="0.35">
      <c r="A302" s="37">
        <v>26298</v>
      </c>
      <c r="B302" s="38">
        <f t="shared" si="21"/>
        <v>5.89</v>
      </c>
      <c r="C302" s="38">
        <v>5.8659999999999997</v>
      </c>
      <c r="D302" s="38">
        <v>5.89</v>
      </c>
      <c r="E302" s="42">
        <f t="shared" si="22"/>
        <v>7.9139194344915349E-3</v>
      </c>
      <c r="F302" s="38">
        <f t="shared" si="23"/>
        <v>183.27271680916598</v>
      </c>
      <c r="J302" s="49"/>
    </row>
    <row r="303" spans="1:10" x14ac:dyDescent="0.35">
      <c r="A303" s="37">
        <v>26329</v>
      </c>
      <c r="B303" s="38">
        <f t="shared" si="21"/>
        <v>6.09</v>
      </c>
      <c r="C303" s="38">
        <v>6.2770000000000001</v>
      </c>
      <c r="D303" s="38">
        <v>6.09</v>
      </c>
      <c r="E303" s="42">
        <f t="shared" si="22"/>
        <v>-9.8170952181410726E-3</v>
      </c>
      <c r="F303" s="38">
        <f t="shared" si="23"/>
        <v>181.473511097363</v>
      </c>
      <c r="J303" s="49"/>
    </row>
    <row r="304" spans="1:10" x14ac:dyDescent="0.35">
      <c r="A304" s="37">
        <v>26358</v>
      </c>
      <c r="B304" s="38">
        <f t="shared" si="21"/>
        <v>6.04</v>
      </c>
      <c r="C304" s="38">
        <v>6.1529999999999996</v>
      </c>
      <c r="D304" s="38">
        <v>6.04</v>
      </c>
      <c r="E304" s="42">
        <f t="shared" si="22"/>
        <v>8.7648040712434185E-3</v>
      </c>
      <c r="F304" s="38">
        <f t="shared" si="23"/>
        <v>183.064090866252</v>
      </c>
      <c r="J304" s="49"/>
    </row>
    <row r="305" spans="1:10" x14ac:dyDescent="0.35">
      <c r="A305" s="37">
        <v>26389</v>
      </c>
      <c r="B305" s="38">
        <f t="shared" si="21"/>
        <v>6.12</v>
      </c>
      <c r="C305" s="38">
        <v>6.173</v>
      </c>
      <c r="D305" s="38">
        <v>6.12</v>
      </c>
      <c r="E305" s="42">
        <f t="shared" si="22"/>
        <v>-8.4875079540181007E-4</v>
      </c>
      <c r="F305" s="38">
        <f t="shared" si="23"/>
        <v>182.90871507351977</v>
      </c>
      <c r="J305" s="49"/>
    </row>
    <row r="306" spans="1:10" x14ac:dyDescent="0.35">
      <c r="A306" s="37">
        <v>26419</v>
      </c>
      <c r="B306" s="38">
        <f t="shared" si="21"/>
        <v>6.14</v>
      </c>
      <c r="C306" s="38">
        <v>6.1289999999999996</v>
      </c>
      <c r="D306" s="38">
        <v>6.14</v>
      </c>
      <c r="E306" s="42">
        <f t="shared" si="22"/>
        <v>3.6308245887749571E-3</v>
      </c>
      <c r="F306" s="38">
        <f t="shared" si="23"/>
        <v>183.57282453370996</v>
      </c>
      <c r="J306" s="49"/>
    </row>
    <row r="307" spans="1:10" x14ac:dyDescent="0.35">
      <c r="A307" s="37">
        <v>26450</v>
      </c>
      <c r="B307" s="38">
        <f t="shared" si="21"/>
        <v>6.05</v>
      </c>
      <c r="C307" s="38">
        <v>6.0549999999999997</v>
      </c>
      <c r="D307" s="38">
        <v>6.05</v>
      </c>
      <c r="E307" s="42">
        <f t="shared" si="22"/>
        <v>1.1755269010422127E-2</v>
      </c>
      <c r="F307" s="38">
        <f t="shared" si="23"/>
        <v>185.73077246910674</v>
      </c>
      <c r="J307" s="49"/>
    </row>
    <row r="308" spans="1:10" x14ac:dyDescent="0.35">
      <c r="A308" s="37">
        <v>26480</v>
      </c>
      <c r="B308" s="38">
        <f t="shared" si="21"/>
        <v>6.15</v>
      </c>
      <c r="C308" s="38">
        <v>6.1849999999999996</v>
      </c>
      <c r="D308" s="38">
        <v>6.15</v>
      </c>
      <c r="E308" s="42">
        <f t="shared" si="22"/>
        <v>-2.3008497231253311E-3</v>
      </c>
      <c r="F308" s="38">
        <f t="shared" si="23"/>
        <v>185.30343387269534</v>
      </c>
      <c r="J308" s="49"/>
    </row>
    <row r="309" spans="1:10" x14ac:dyDescent="0.35">
      <c r="A309" s="37">
        <v>26511</v>
      </c>
      <c r="B309" s="38">
        <f t="shared" si="21"/>
        <v>6.12</v>
      </c>
      <c r="C309" s="38">
        <v>6.3239999999999998</v>
      </c>
      <c r="D309" s="38">
        <v>6.12</v>
      </c>
      <c r="E309" s="42">
        <f t="shared" si="22"/>
        <v>7.3307815482756651E-3</v>
      </c>
      <c r="F309" s="38">
        <f t="shared" si="23"/>
        <v>186.66185286656142</v>
      </c>
      <c r="J309" s="49"/>
    </row>
    <row r="310" spans="1:10" x14ac:dyDescent="0.35">
      <c r="A310" s="37">
        <v>26542</v>
      </c>
      <c r="B310" s="38">
        <f t="shared" ref="B310:B373" si="24">D310</f>
        <v>6.42</v>
      </c>
      <c r="C310" s="38">
        <v>6.4409999999999998</v>
      </c>
      <c r="D310" s="38">
        <v>6.42</v>
      </c>
      <c r="E310" s="42">
        <f t="shared" si="22"/>
        <v>-1.6657874561955215E-2</v>
      </c>
      <c r="F310" s="38">
        <f t="shared" si="23"/>
        <v>183.5524631360081</v>
      </c>
      <c r="J310" s="49"/>
    </row>
    <row r="311" spans="1:10" x14ac:dyDescent="0.35">
      <c r="A311" s="37">
        <v>26572</v>
      </c>
      <c r="B311" s="38">
        <f t="shared" si="24"/>
        <v>6.54</v>
      </c>
      <c r="C311" s="38">
        <v>6.5250000000000004</v>
      </c>
      <c r="D311" s="38">
        <v>6.54</v>
      </c>
      <c r="E311" s="42">
        <f t="shared" si="22"/>
        <v>-3.305829764134482E-3</v>
      </c>
      <c r="F311" s="38">
        <f t="shared" si="23"/>
        <v>182.94566994009287</v>
      </c>
      <c r="J311" s="49"/>
    </row>
    <row r="312" spans="1:10" x14ac:dyDescent="0.35">
      <c r="A312" s="37">
        <v>26603</v>
      </c>
      <c r="B312" s="38">
        <f t="shared" si="24"/>
        <v>6.41</v>
      </c>
      <c r="C312" s="38">
        <v>6.3810000000000002</v>
      </c>
      <c r="D312" s="38">
        <v>6.41</v>
      </c>
      <c r="E312" s="42">
        <f t="shared" si="22"/>
        <v>1.4882702850132202E-2</v>
      </c>
      <c r="F312" s="38">
        <f t="shared" si="23"/>
        <v>185.66839598352962</v>
      </c>
      <c r="J312" s="49"/>
    </row>
    <row r="313" spans="1:10" x14ac:dyDescent="0.35">
      <c r="A313" s="37">
        <v>26633</v>
      </c>
      <c r="B313" s="38">
        <f t="shared" si="24"/>
        <v>6.28</v>
      </c>
      <c r="C313" s="38">
        <v>6.2709999999999999</v>
      </c>
      <c r="D313" s="38">
        <v>6.28</v>
      </c>
      <c r="E313" s="42">
        <f t="shared" si="22"/>
        <v>1.483040861575966E-2</v>
      </c>
      <c r="F313" s="38">
        <f t="shared" si="23"/>
        <v>188.42193416299801</v>
      </c>
      <c r="J313" s="49"/>
    </row>
    <row r="314" spans="1:10" x14ac:dyDescent="0.35">
      <c r="A314" s="37">
        <v>26664</v>
      </c>
      <c r="B314" s="38">
        <f t="shared" si="24"/>
        <v>6.41</v>
      </c>
      <c r="C314" s="38">
        <v>6.36</v>
      </c>
      <c r="D314" s="38">
        <v>6.41</v>
      </c>
      <c r="E314" s="42">
        <f t="shared" si="22"/>
        <v>-4.1993695167988681E-3</v>
      </c>
      <c r="F314" s="38">
        <f t="shared" si="23"/>
        <v>187.63068083637762</v>
      </c>
      <c r="J314" s="49"/>
    </row>
    <row r="315" spans="1:10" x14ac:dyDescent="0.35">
      <c r="A315" s="37">
        <v>26695</v>
      </c>
      <c r="B315" s="38">
        <f t="shared" si="24"/>
        <v>6.54</v>
      </c>
      <c r="C315" s="38">
        <v>6.4240000000000004</v>
      </c>
      <c r="D315" s="38">
        <v>6.54</v>
      </c>
      <c r="E315" s="42">
        <f t="shared" si="22"/>
        <v>-4.0354822444789388E-3</v>
      </c>
      <c r="F315" s="38">
        <f t="shared" si="23"/>
        <v>186.87350055534293</v>
      </c>
      <c r="J315" s="49"/>
    </row>
    <row r="316" spans="1:10" x14ac:dyDescent="0.35">
      <c r="A316" s="37">
        <v>26723</v>
      </c>
      <c r="B316" s="38">
        <f t="shared" si="24"/>
        <v>6.64</v>
      </c>
      <c r="C316" s="38">
        <v>6.5629999999999997</v>
      </c>
      <c r="D316" s="38">
        <v>6.64</v>
      </c>
      <c r="E316" s="42">
        <f t="shared" si="22"/>
        <v>-1.7305708330915374E-3</v>
      </c>
      <c r="F316" s="38">
        <f t="shared" si="23"/>
        <v>186.55010272580412</v>
      </c>
      <c r="J316" s="49"/>
    </row>
    <row r="317" spans="1:10" x14ac:dyDescent="0.35">
      <c r="A317" s="37">
        <v>26754</v>
      </c>
      <c r="B317" s="38">
        <f t="shared" si="24"/>
        <v>6.73</v>
      </c>
      <c r="C317" s="38">
        <v>6.5990000000000002</v>
      </c>
      <c r="D317" s="38">
        <v>6.73</v>
      </c>
      <c r="E317" s="42">
        <f t="shared" si="22"/>
        <v>-9.0292456314239496E-4</v>
      </c>
      <c r="F317" s="38">
        <f t="shared" si="23"/>
        <v>186.38166205579626</v>
      </c>
      <c r="J317" s="49"/>
    </row>
    <row r="318" spans="1:10" x14ac:dyDescent="0.35">
      <c r="A318" s="37">
        <v>26784</v>
      </c>
      <c r="B318" s="38">
        <f t="shared" si="24"/>
        <v>6.7</v>
      </c>
      <c r="C318" s="38">
        <v>6.5819999999999999</v>
      </c>
      <c r="D318" s="38">
        <v>6.7</v>
      </c>
      <c r="E318" s="42">
        <f t="shared" si="22"/>
        <v>7.7566641193637176E-3</v>
      </c>
      <c r="F318" s="38">
        <f t="shared" si="23"/>
        <v>187.82736200637186</v>
      </c>
      <c r="J318" s="49"/>
    </row>
    <row r="319" spans="1:10" x14ac:dyDescent="0.35">
      <c r="A319" s="37">
        <v>26815</v>
      </c>
      <c r="B319" s="38">
        <f t="shared" si="24"/>
        <v>6.93</v>
      </c>
      <c r="C319" s="38">
        <v>6.7640000000000002</v>
      </c>
      <c r="D319" s="38">
        <v>6.93</v>
      </c>
      <c r="E319" s="42">
        <f t="shared" si="22"/>
        <v>-1.0717205358690082E-2</v>
      </c>
      <c r="F319" s="38">
        <f t="shared" si="23"/>
        <v>185.81437759576855</v>
      </c>
      <c r="J319" s="49"/>
    </row>
    <row r="320" spans="1:10" x14ac:dyDescent="0.35">
      <c r="A320" s="37">
        <v>26845</v>
      </c>
      <c r="B320" s="38">
        <f t="shared" si="24"/>
        <v>6.94</v>
      </c>
      <c r="C320" s="38">
        <v>6.7990000000000004</v>
      </c>
      <c r="D320" s="38">
        <v>6.94</v>
      </c>
      <c r="E320" s="42">
        <f t="shared" si="22"/>
        <v>5.0665997257415525E-3</v>
      </c>
      <c r="F320" s="38">
        <f t="shared" si="23"/>
        <v>186.75582467033411</v>
      </c>
      <c r="J320" s="49"/>
    </row>
    <row r="321" spans="1:10" x14ac:dyDescent="0.35">
      <c r="A321" s="37">
        <v>26876</v>
      </c>
      <c r="B321" s="38">
        <f t="shared" si="24"/>
        <v>7.43</v>
      </c>
      <c r="C321" s="38">
        <v>7.4059999999999997</v>
      </c>
      <c r="D321" s="38">
        <v>7.43</v>
      </c>
      <c r="E321" s="42">
        <f t="shared" si="22"/>
        <v>-2.8175386057831125E-2</v>
      </c>
      <c r="F321" s="38">
        <f t="shared" si="23"/>
        <v>181.49390721169883</v>
      </c>
      <c r="J321" s="49"/>
    </row>
    <row r="322" spans="1:10" x14ac:dyDescent="0.35">
      <c r="A322" s="37">
        <v>26907</v>
      </c>
      <c r="B322" s="38">
        <f t="shared" si="24"/>
        <v>7.25</v>
      </c>
      <c r="C322" s="38">
        <v>7.0670000000000002</v>
      </c>
      <c r="D322" s="38">
        <v>7.25</v>
      </c>
      <c r="E322" s="42">
        <f t="shared" si="22"/>
        <v>1.8766856127568524E-2</v>
      </c>
      <c r="F322" s="38">
        <f t="shared" si="23"/>
        <v>184.89997725637105</v>
      </c>
      <c r="J322" s="49"/>
    </row>
    <row r="323" spans="1:10" x14ac:dyDescent="0.35">
      <c r="A323" s="37">
        <v>26937</v>
      </c>
      <c r="B323" s="38">
        <f t="shared" si="24"/>
        <v>6.9</v>
      </c>
      <c r="C323" s="38">
        <v>6.7530000000000001</v>
      </c>
      <c r="D323" s="38">
        <v>6.9</v>
      </c>
      <c r="E323" s="42">
        <f t="shared" ref="E323:E386" si="25">B322/1200+((B322/B323)*(1-(1+B323/200)^(-2*(10-(1/12))))+(1+B323/200)^(-2*(10-(1/12)))-1)</f>
        <v>3.0880352672852218E-2</v>
      </c>
      <c r="F323" s="38">
        <f t="shared" ref="F323:F386" si="26">F322*(1+E323)</f>
        <v>190.60975376325015</v>
      </c>
      <c r="J323" s="49"/>
    </row>
    <row r="324" spans="1:10" x14ac:dyDescent="0.35">
      <c r="A324" s="37">
        <v>26968</v>
      </c>
      <c r="B324" s="38">
        <f t="shared" si="24"/>
        <v>6.71</v>
      </c>
      <c r="C324" s="38">
        <v>6.8819999999999997</v>
      </c>
      <c r="D324" s="38">
        <v>6.71</v>
      </c>
      <c r="E324" s="42">
        <f t="shared" si="25"/>
        <v>1.9349944410399576E-2</v>
      </c>
      <c r="F324" s="38">
        <f t="shared" si="26"/>
        <v>194.29804190264898</v>
      </c>
      <c r="J324" s="49"/>
    </row>
    <row r="325" spans="1:10" x14ac:dyDescent="0.35">
      <c r="A325" s="37">
        <v>26998</v>
      </c>
      <c r="B325" s="38">
        <f t="shared" si="24"/>
        <v>6.69</v>
      </c>
      <c r="C325" s="38">
        <v>6.7690000000000001</v>
      </c>
      <c r="D325" s="38">
        <v>6.69</v>
      </c>
      <c r="E325" s="42">
        <f t="shared" si="25"/>
        <v>7.0245350503683798E-3</v>
      </c>
      <c r="F325" s="38">
        <f t="shared" si="26"/>
        <v>195.66289530821209</v>
      </c>
      <c r="J325" s="49"/>
    </row>
    <row r="326" spans="1:10" x14ac:dyDescent="0.35">
      <c r="A326" s="37">
        <v>27029</v>
      </c>
      <c r="B326" s="38">
        <f t="shared" si="24"/>
        <v>6.9</v>
      </c>
      <c r="C326" s="38">
        <v>6.7619999999999996</v>
      </c>
      <c r="D326" s="38">
        <v>6.9</v>
      </c>
      <c r="E326" s="42">
        <f t="shared" si="25"/>
        <v>-9.3282116037113304E-3</v>
      </c>
      <c r="F326" s="38">
        <f t="shared" si="26"/>
        <v>193.83771041778226</v>
      </c>
      <c r="J326" s="49"/>
    </row>
    <row r="327" spans="1:10" x14ac:dyDescent="0.35">
      <c r="A327" s="37">
        <v>27060</v>
      </c>
      <c r="B327" s="38">
        <f t="shared" si="24"/>
        <v>7</v>
      </c>
      <c r="C327" s="38">
        <v>6.9569999999999999</v>
      </c>
      <c r="D327" s="38">
        <v>7</v>
      </c>
      <c r="E327" s="42">
        <f t="shared" si="25"/>
        <v>-1.3149191697527148E-3</v>
      </c>
      <c r="F327" s="38">
        <f t="shared" si="26"/>
        <v>193.58282949653295</v>
      </c>
      <c r="J327" s="49"/>
    </row>
    <row r="328" spans="1:10" x14ac:dyDescent="0.35">
      <c r="A328" s="37">
        <v>27088</v>
      </c>
      <c r="B328" s="38">
        <f t="shared" si="24"/>
        <v>7.01</v>
      </c>
      <c r="C328" s="38">
        <v>7.0389999999999997</v>
      </c>
      <c r="D328" s="38">
        <v>7.01</v>
      </c>
      <c r="E328" s="42">
        <f t="shared" si="25"/>
        <v>5.1271587377193827E-3</v>
      </c>
      <c r="F328" s="38">
        <f t="shared" si="26"/>
        <v>194.57535939225852</v>
      </c>
      <c r="J328" s="49"/>
    </row>
    <row r="329" spans="1:10" x14ac:dyDescent="0.35">
      <c r="A329" s="37">
        <v>27119</v>
      </c>
      <c r="B329" s="38">
        <f t="shared" si="24"/>
        <v>7.41</v>
      </c>
      <c r="C329" s="38">
        <v>7.51</v>
      </c>
      <c r="D329" s="38">
        <v>7.41</v>
      </c>
      <c r="E329" s="42">
        <f t="shared" si="25"/>
        <v>-2.1904435062239679E-2</v>
      </c>
      <c r="F329" s="38">
        <f t="shared" si="26"/>
        <v>190.31329606773883</v>
      </c>
      <c r="J329" s="49"/>
    </row>
    <row r="330" spans="1:10" x14ac:dyDescent="0.35">
      <c r="A330" s="37">
        <v>27149</v>
      </c>
      <c r="B330" s="38">
        <f t="shared" si="24"/>
        <v>7.66</v>
      </c>
      <c r="C330" s="38">
        <v>7.9349999999999996</v>
      </c>
      <c r="D330" s="38">
        <v>7.66</v>
      </c>
      <c r="E330" s="42">
        <f t="shared" si="25"/>
        <v>-1.097481411015315E-2</v>
      </c>
      <c r="F330" s="38">
        <f t="shared" si="26"/>
        <v>188.22464302070486</v>
      </c>
      <c r="J330" s="49"/>
    </row>
    <row r="331" spans="1:10" x14ac:dyDescent="0.35">
      <c r="A331" s="37">
        <v>27180</v>
      </c>
      <c r="B331" s="38">
        <f t="shared" si="24"/>
        <v>7.52</v>
      </c>
      <c r="C331" s="38">
        <v>7.8529999999999998</v>
      </c>
      <c r="D331" s="38">
        <v>7.52</v>
      </c>
      <c r="E331" s="42">
        <f t="shared" si="25"/>
        <v>1.604706579703678E-2</v>
      </c>
      <c r="F331" s="38">
        <f t="shared" si="26"/>
        <v>191.24509625188188</v>
      </c>
      <c r="J331" s="49"/>
    </row>
    <row r="332" spans="1:10" x14ac:dyDescent="0.35">
      <c r="A332" s="37">
        <v>27210</v>
      </c>
      <c r="B332" s="38">
        <f t="shared" si="24"/>
        <v>7.64</v>
      </c>
      <c r="C332" s="38">
        <v>7.9020000000000001</v>
      </c>
      <c r="D332" s="38">
        <v>7.64</v>
      </c>
      <c r="E332" s="42">
        <f t="shared" si="25"/>
        <v>-1.9725421321046032E-3</v>
      </c>
      <c r="F332" s="38">
        <f t="shared" si="26"/>
        <v>190.86785724196665</v>
      </c>
      <c r="J332" s="49"/>
    </row>
    <row r="333" spans="1:10" x14ac:dyDescent="0.35">
      <c r="A333" s="37">
        <v>27241</v>
      </c>
      <c r="B333" s="38">
        <f t="shared" si="24"/>
        <v>7.89</v>
      </c>
      <c r="C333" s="38">
        <v>8.0730000000000004</v>
      </c>
      <c r="D333" s="38">
        <v>7.89</v>
      </c>
      <c r="E333" s="42">
        <f t="shared" si="25"/>
        <v>-1.0609727364005193E-2</v>
      </c>
      <c r="F333" s="38">
        <f t="shared" si="26"/>
        <v>188.84280131407752</v>
      </c>
      <c r="J333" s="49"/>
    </row>
    <row r="334" spans="1:10" x14ac:dyDescent="0.35">
      <c r="A334" s="37">
        <v>27272</v>
      </c>
      <c r="B334" s="38">
        <f t="shared" si="24"/>
        <v>8.11</v>
      </c>
      <c r="C334" s="38">
        <v>8.33</v>
      </c>
      <c r="D334" s="38">
        <v>8.11</v>
      </c>
      <c r="E334" s="42">
        <f t="shared" si="25"/>
        <v>-8.2203899176607163E-3</v>
      </c>
      <c r="F334" s="38">
        <f t="shared" si="26"/>
        <v>187.29043985413247</v>
      </c>
      <c r="J334" s="49"/>
    </row>
    <row r="335" spans="1:10" x14ac:dyDescent="0.35">
      <c r="A335" s="37">
        <v>27302</v>
      </c>
      <c r="B335" s="38">
        <f t="shared" si="24"/>
        <v>7.94</v>
      </c>
      <c r="C335" s="38">
        <v>7.8920000000000003</v>
      </c>
      <c r="D335" s="38">
        <v>7.94</v>
      </c>
      <c r="E335" s="42">
        <f t="shared" si="25"/>
        <v>1.8276879898620944E-2</v>
      </c>
      <c r="F335" s="38">
        <f t="shared" si="26"/>
        <v>190.71352472950636</v>
      </c>
      <c r="J335" s="49"/>
    </row>
    <row r="336" spans="1:10" x14ac:dyDescent="0.35">
      <c r="A336" s="37">
        <v>27333</v>
      </c>
      <c r="B336" s="38">
        <f t="shared" si="24"/>
        <v>7.79</v>
      </c>
      <c r="C336" s="38">
        <v>7.7539999999999996</v>
      </c>
      <c r="D336" s="38">
        <v>7.79</v>
      </c>
      <c r="E336" s="42">
        <f t="shared" si="25"/>
        <v>1.6847550099710236E-2</v>
      </c>
      <c r="F336" s="38">
        <f t="shared" si="26"/>
        <v>193.92658039207905</v>
      </c>
      <c r="J336" s="49"/>
    </row>
    <row r="337" spans="1:10" x14ac:dyDescent="0.35">
      <c r="A337" s="37">
        <v>27363</v>
      </c>
      <c r="B337" s="38">
        <f t="shared" si="24"/>
        <v>7.64</v>
      </c>
      <c r="C337" s="38">
        <v>7.6580000000000004</v>
      </c>
      <c r="D337" s="38">
        <v>7.64</v>
      </c>
      <c r="E337" s="42">
        <f t="shared" si="25"/>
        <v>1.6790677665130642E-2</v>
      </c>
      <c r="F337" s="38">
        <f t="shared" si="26"/>
        <v>197.18273909414347</v>
      </c>
      <c r="J337" s="49"/>
    </row>
    <row r="338" spans="1:10" x14ac:dyDescent="0.35">
      <c r="A338" s="37">
        <v>27394</v>
      </c>
      <c r="B338" s="38">
        <f t="shared" si="24"/>
        <v>7.4</v>
      </c>
      <c r="C338" s="38">
        <v>7.3739999999999997</v>
      </c>
      <c r="D338" s="38">
        <v>7.4</v>
      </c>
      <c r="E338" s="42">
        <f t="shared" si="25"/>
        <v>2.3021744484162533E-2</v>
      </c>
      <c r="F338" s="38">
        <f t="shared" si="26"/>
        <v>201.72222973025612</v>
      </c>
      <c r="J338" s="49"/>
    </row>
    <row r="339" spans="1:10" x14ac:dyDescent="0.35">
      <c r="A339" s="37">
        <v>27425</v>
      </c>
      <c r="B339" s="38">
        <f t="shared" si="24"/>
        <v>7.53</v>
      </c>
      <c r="C339" s="38">
        <v>7.4160000000000004</v>
      </c>
      <c r="D339" s="38">
        <v>7.53</v>
      </c>
      <c r="E339" s="42">
        <f t="shared" si="25"/>
        <v>-2.8028134327486723E-3</v>
      </c>
      <c r="F339" s="38">
        <f t="shared" si="26"/>
        <v>201.15683995508414</v>
      </c>
      <c r="J339" s="49"/>
    </row>
    <row r="340" spans="1:10" x14ac:dyDescent="0.35">
      <c r="A340" s="37">
        <v>27453</v>
      </c>
      <c r="B340" s="38">
        <f t="shared" si="24"/>
        <v>7.46</v>
      </c>
      <c r="C340" s="38">
        <v>7.3949999999999996</v>
      </c>
      <c r="D340" s="38">
        <v>7.46</v>
      </c>
      <c r="E340" s="42">
        <f t="shared" si="25"/>
        <v>1.1119773047027128E-2</v>
      </c>
      <c r="F340" s="38">
        <f t="shared" si="26"/>
        <v>203.39365836224184</v>
      </c>
      <c r="J340" s="49"/>
    </row>
    <row r="341" spans="1:10" x14ac:dyDescent="0.35">
      <c r="A341" s="37">
        <v>27484</v>
      </c>
      <c r="B341" s="38">
        <f t="shared" si="24"/>
        <v>8.01</v>
      </c>
      <c r="C341" s="38">
        <v>7.8220000000000001</v>
      </c>
      <c r="D341" s="38">
        <v>8.01</v>
      </c>
      <c r="E341" s="42">
        <f t="shared" si="25"/>
        <v>-3.093461726797429E-2</v>
      </c>
      <c r="F341" s="38">
        <f t="shared" si="26"/>
        <v>197.10175338607277</v>
      </c>
      <c r="J341" s="49"/>
    </row>
    <row r="342" spans="1:10" x14ac:dyDescent="0.35">
      <c r="A342" s="37">
        <v>27514</v>
      </c>
      <c r="B342" s="38">
        <f t="shared" si="24"/>
        <v>8.31</v>
      </c>
      <c r="C342" s="38">
        <v>8.0760000000000005</v>
      </c>
      <c r="D342" s="38">
        <v>8.31</v>
      </c>
      <c r="E342" s="42">
        <f t="shared" si="25"/>
        <v>-1.3324652856140581E-2</v>
      </c>
      <c r="F342" s="38">
        <f t="shared" si="26"/>
        <v>194.4754409448667</v>
      </c>
      <c r="J342" s="49"/>
    </row>
    <row r="343" spans="1:10" x14ac:dyDescent="0.35">
      <c r="A343" s="37">
        <v>27545</v>
      </c>
      <c r="B343" s="38">
        <f t="shared" si="24"/>
        <v>8.0399999999999991</v>
      </c>
      <c r="C343" s="38">
        <v>7.8639999999999999</v>
      </c>
      <c r="D343" s="38">
        <v>8.0399999999999991</v>
      </c>
      <c r="E343" s="42">
        <f t="shared" si="25"/>
        <v>2.5138870757530782E-2</v>
      </c>
      <c r="F343" s="38">
        <f t="shared" si="26"/>
        <v>199.36433392029355</v>
      </c>
      <c r="J343" s="49"/>
    </row>
    <row r="344" spans="1:10" x14ac:dyDescent="0.35">
      <c r="A344" s="37">
        <v>27575</v>
      </c>
      <c r="B344" s="38">
        <f t="shared" si="24"/>
        <v>7.96</v>
      </c>
      <c r="C344" s="38">
        <v>7.8239999999999998</v>
      </c>
      <c r="D344" s="38">
        <v>7.96</v>
      </c>
      <c r="E344" s="42">
        <f t="shared" si="25"/>
        <v>1.211572202039342E-2</v>
      </c>
      <c r="F344" s="38">
        <f t="shared" si="26"/>
        <v>201.77977677085269</v>
      </c>
      <c r="J344" s="49"/>
    </row>
    <row r="345" spans="1:10" x14ac:dyDescent="0.35">
      <c r="A345" s="37">
        <v>27606</v>
      </c>
      <c r="B345" s="38">
        <f t="shared" si="24"/>
        <v>8.1999999999999993</v>
      </c>
      <c r="C345" s="38">
        <v>7.9989999999999997</v>
      </c>
      <c r="D345" s="38">
        <v>8.1999999999999993</v>
      </c>
      <c r="E345" s="42">
        <f t="shared" si="25"/>
        <v>-9.4435482788202598E-3</v>
      </c>
      <c r="F345" s="38">
        <f t="shared" si="26"/>
        <v>199.87425970722757</v>
      </c>
      <c r="J345" s="49"/>
    </row>
    <row r="346" spans="1:10" x14ac:dyDescent="0.35">
      <c r="A346" s="37">
        <v>27637</v>
      </c>
      <c r="B346" s="38">
        <f t="shared" si="24"/>
        <v>8.2200000000000006</v>
      </c>
      <c r="C346" s="38">
        <v>8.0579999999999998</v>
      </c>
      <c r="D346" s="38">
        <v>8.2200000000000006</v>
      </c>
      <c r="E346" s="42">
        <f t="shared" si="25"/>
        <v>5.4947657146867416E-3</v>
      </c>
      <c r="F346" s="38">
        <f t="shared" si="26"/>
        <v>200.97252193671522</v>
      </c>
      <c r="J346" s="49"/>
    </row>
    <row r="347" spans="1:10" x14ac:dyDescent="0.35">
      <c r="A347" s="37">
        <v>27667</v>
      </c>
      <c r="B347" s="38">
        <f t="shared" si="24"/>
        <v>8.48</v>
      </c>
      <c r="C347" s="38">
        <v>8.3369999999999997</v>
      </c>
      <c r="D347" s="38">
        <v>8.48</v>
      </c>
      <c r="E347" s="42">
        <f t="shared" si="25"/>
        <v>-1.0355021896004258E-2</v>
      </c>
      <c r="F347" s="38">
        <f t="shared" si="26"/>
        <v>198.89144707156535</v>
      </c>
      <c r="J347" s="49"/>
    </row>
    <row r="348" spans="1:10" x14ac:dyDescent="0.35">
      <c r="A348" s="37">
        <v>27698</v>
      </c>
      <c r="B348" s="38">
        <f t="shared" si="24"/>
        <v>7.91</v>
      </c>
      <c r="C348" s="38">
        <v>7.8369999999999997</v>
      </c>
      <c r="D348" s="38">
        <v>7.91</v>
      </c>
      <c r="E348" s="42">
        <f t="shared" si="25"/>
        <v>4.5738743834927376E-2</v>
      </c>
      <c r="F348" s="38">
        <f t="shared" si="26"/>
        <v>207.98849202012971</v>
      </c>
      <c r="J348" s="49"/>
    </row>
    <row r="349" spans="1:10" x14ac:dyDescent="0.35">
      <c r="A349" s="37">
        <v>27728</v>
      </c>
      <c r="B349" s="38">
        <f t="shared" si="24"/>
        <v>8.14</v>
      </c>
      <c r="C349" s="38">
        <v>8.1329999999999991</v>
      </c>
      <c r="D349" s="38">
        <v>8.14</v>
      </c>
      <c r="E349" s="42">
        <f t="shared" si="25"/>
        <v>-8.8559024814393004E-3</v>
      </c>
      <c r="F349" s="38">
        <f t="shared" si="26"/>
        <v>206.14656621753784</v>
      </c>
      <c r="J349" s="49"/>
    </row>
    <row r="350" spans="1:10" x14ac:dyDescent="0.35">
      <c r="A350" s="37">
        <v>27759</v>
      </c>
      <c r="B350" s="38">
        <f t="shared" si="24"/>
        <v>7.76</v>
      </c>
      <c r="C350" s="38">
        <v>7.7110000000000003</v>
      </c>
      <c r="D350" s="38">
        <v>7.76</v>
      </c>
      <c r="E350" s="42">
        <f t="shared" si="25"/>
        <v>3.2735953391750144E-2</v>
      </c>
      <c r="F350" s="38">
        <f t="shared" si="26"/>
        <v>212.89497060110449</v>
      </c>
      <c r="J350" s="49"/>
    </row>
    <row r="351" spans="1:10" x14ac:dyDescent="0.35">
      <c r="A351" s="37">
        <v>27790</v>
      </c>
      <c r="B351" s="38">
        <f t="shared" si="24"/>
        <v>7.8</v>
      </c>
      <c r="C351" s="38">
        <v>7.7990000000000004</v>
      </c>
      <c r="D351" s="38">
        <v>7.8</v>
      </c>
      <c r="E351" s="42">
        <f t="shared" si="25"/>
        <v>3.7396358882611407E-3</v>
      </c>
      <c r="F351" s="38">
        <f t="shared" si="26"/>
        <v>213.69112027359466</v>
      </c>
      <c r="J351" s="49"/>
    </row>
    <row r="352" spans="1:10" x14ac:dyDescent="0.35">
      <c r="A352" s="37">
        <v>27819</v>
      </c>
      <c r="B352" s="38">
        <f t="shared" si="24"/>
        <v>7.77</v>
      </c>
      <c r="C352" s="38">
        <v>7.7270000000000003</v>
      </c>
      <c r="D352" s="38">
        <v>7.77</v>
      </c>
      <c r="E352" s="42">
        <f t="shared" si="25"/>
        <v>8.5479856728576872E-3</v>
      </c>
      <c r="F352" s="38">
        <f t="shared" si="26"/>
        <v>215.51774890811024</v>
      </c>
      <c r="J352" s="49"/>
    </row>
    <row r="353" spans="1:10" x14ac:dyDescent="0.35">
      <c r="A353" s="37">
        <v>27850</v>
      </c>
      <c r="B353" s="38">
        <f t="shared" si="24"/>
        <v>7.66</v>
      </c>
      <c r="C353" s="38">
        <v>7.6210000000000004</v>
      </c>
      <c r="D353" s="38">
        <v>7.66</v>
      </c>
      <c r="E353" s="42">
        <f t="shared" si="25"/>
        <v>1.4020918208467617E-2</v>
      </c>
      <c r="F353" s="38">
        <f t="shared" si="26"/>
        <v>218.53950563802391</v>
      </c>
      <c r="J353" s="49"/>
    </row>
    <row r="354" spans="1:10" x14ac:dyDescent="0.35">
      <c r="A354" s="37">
        <v>27880</v>
      </c>
      <c r="B354" s="38">
        <f t="shared" si="24"/>
        <v>7.67</v>
      </c>
      <c r="C354" s="38">
        <v>7.6059999999999999</v>
      </c>
      <c r="D354" s="38">
        <v>7.67</v>
      </c>
      <c r="E354" s="42">
        <f t="shared" si="25"/>
        <v>5.6976445534907922E-3</v>
      </c>
      <c r="F354" s="38">
        <f t="shared" si="26"/>
        <v>219.78466606204498</v>
      </c>
      <c r="J354" s="49"/>
    </row>
    <row r="355" spans="1:10" x14ac:dyDescent="0.35">
      <c r="A355" s="37">
        <v>27911</v>
      </c>
      <c r="B355" s="38">
        <f t="shared" si="24"/>
        <v>7.96</v>
      </c>
      <c r="C355" s="38">
        <v>7.835</v>
      </c>
      <c r="D355" s="38">
        <v>7.96</v>
      </c>
      <c r="E355" s="42">
        <f t="shared" si="25"/>
        <v>-1.3240325657260205E-2</v>
      </c>
      <c r="F355" s="38">
        <f t="shared" si="26"/>
        <v>216.87464550891133</v>
      </c>
      <c r="J355" s="49"/>
    </row>
    <row r="356" spans="1:10" x14ac:dyDescent="0.35">
      <c r="A356" s="37">
        <v>27941</v>
      </c>
      <c r="B356" s="38">
        <f t="shared" si="24"/>
        <v>7.86</v>
      </c>
      <c r="C356" s="38">
        <v>7.7290000000000001</v>
      </c>
      <c r="D356" s="38">
        <v>7.86</v>
      </c>
      <c r="E356" s="42">
        <f t="shared" si="25"/>
        <v>1.3432879672893147E-2</v>
      </c>
      <c r="F356" s="38">
        <f t="shared" si="26"/>
        <v>219.78789652613386</v>
      </c>
      <c r="J356" s="49"/>
    </row>
    <row r="357" spans="1:10" x14ac:dyDescent="0.35">
      <c r="A357" s="37">
        <v>27972</v>
      </c>
      <c r="B357" s="38">
        <f t="shared" si="24"/>
        <v>7.86</v>
      </c>
      <c r="C357" s="38">
        <v>7.7460000000000004</v>
      </c>
      <c r="D357" s="38">
        <v>7.86</v>
      </c>
      <c r="E357" s="42">
        <f t="shared" si="25"/>
        <v>6.5500000000000003E-3</v>
      </c>
      <c r="F357" s="38">
        <f t="shared" si="26"/>
        <v>221.22750724838005</v>
      </c>
      <c r="J357" s="49"/>
    </row>
    <row r="358" spans="1:10" x14ac:dyDescent="0.35">
      <c r="A358" s="37">
        <v>28003</v>
      </c>
      <c r="B358" s="38">
        <f t="shared" si="24"/>
        <v>7.66</v>
      </c>
      <c r="C358" s="38">
        <v>7.556</v>
      </c>
      <c r="D358" s="38">
        <v>7.66</v>
      </c>
      <c r="E358" s="42">
        <f t="shared" si="25"/>
        <v>2.0269851288122698E-2</v>
      </c>
      <c r="F358" s="38">
        <f t="shared" si="26"/>
        <v>225.71175592114682</v>
      </c>
      <c r="J358" s="49"/>
    </row>
    <row r="359" spans="1:10" x14ac:dyDescent="0.35">
      <c r="A359" s="37">
        <v>28033</v>
      </c>
      <c r="B359" s="38">
        <f t="shared" si="24"/>
        <v>7.55</v>
      </c>
      <c r="C359" s="38">
        <v>7.4580000000000002</v>
      </c>
      <c r="D359" s="38">
        <v>7.55</v>
      </c>
      <c r="E359" s="42">
        <f t="shared" si="25"/>
        <v>1.3966154947189596E-2</v>
      </c>
      <c r="F359" s="38">
        <f t="shared" si="26"/>
        <v>228.86408127774382</v>
      </c>
      <c r="J359" s="49"/>
    </row>
    <row r="360" spans="1:10" x14ac:dyDescent="0.35">
      <c r="A360" s="37">
        <v>28064</v>
      </c>
      <c r="B360" s="38">
        <f t="shared" si="24"/>
        <v>7.42</v>
      </c>
      <c r="C360" s="38">
        <v>7.34</v>
      </c>
      <c r="D360" s="38">
        <v>7.42</v>
      </c>
      <c r="E360" s="42">
        <f t="shared" si="25"/>
        <v>1.5305134956105609E-2</v>
      </c>
      <c r="F360" s="38">
        <f t="shared" si="26"/>
        <v>232.36687692830481</v>
      </c>
      <c r="J360" s="49"/>
    </row>
    <row r="361" spans="1:10" x14ac:dyDescent="0.35">
      <c r="A361" s="37">
        <v>28094</v>
      </c>
      <c r="B361" s="38">
        <f t="shared" si="24"/>
        <v>7.01</v>
      </c>
      <c r="C361" s="38">
        <v>6.8520000000000003</v>
      </c>
      <c r="D361" s="38">
        <v>7.01</v>
      </c>
      <c r="E361" s="42">
        <f t="shared" si="25"/>
        <v>3.5136491753507651E-2</v>
      </c>
      <c r="F361" s="38">
        <f t="shared" si="26"/>
        <v>240.53143378328454</v>
      </c>
      <c r="J361" s="49"/>
    </row>
    <row r="362" spans="1:10" x14ac:dyDescent="0.35">
      <c r="A362" s="37">
        <v>28125</v>
      </c>
      <c r="B362" s="38">
        <f t="shared" si="24"/>
        <v>6.81</v>
      </c>
      <c r="C362" s="38">
        <v>6.7240000000000002</v>
      </c>
      <c r="D362" s="38">
        <v>6.81</v>
      </c>
      <c r="E362" s="42">
        <f t="shared" si="25"/>
        <v>2.0092891368319744E-2</v>
      </c>
      <c r="F362" s="38">
        <f t="shared" si="26"/>
        <v>245.36440575295828</v>
      </c>
      <c r="J362" s="49"/>
    </row>
    <row r="363" spans="1:10" x14ac:dyDescent="0.35">
      <c r="A363" s="37">
        <v>28156</v>
      </c>
      <c r="B363" s="38">
        <f t="shared" si="24"/>
        <v>7.4</v>
      </c>
      <c r="C363" s="38">
        <v>7.2670000000000003</v>
      </c>
      <c r="D363" s="38">
        <v>7.4</v>
      </c>
      <c r="E363" s="42">
        <f t="shared" si="25"/>
        <v>-3.5268732968010905E-2</v>
      </c>
      <c r="F363" s="38">
        <f t="shared" si="26"/>
        <v>236.7107140466025</v>
      </c>
      <c r="J363" s="49"/>
    </row>
    <row r="364" spans="1:10" x14ac:dyDescent="0.35">
      <c r="A364" s="37">
        <v>28184</v>
      </c>
      <c r="B364" s="38">
        <f t="shared" si="24"/>
        <v>7.45</v>
      </c>
      <c r="C364" s="38">
        <v>7.3380000000000001</v>
      </c>
      <c r="D364" s="38">
        <v>7.45</v>
      </c>
      <c r="E364" s="42">
        <f t="shared" si="25"/>
        <v>2.7045744159863846E-3</v>
      </c>
      <c r="F364" s="38">
        <f t="shared" si="26"/>
        <v>237.35091578780282</v>
      </c>
      <c r="J364" s="49"/>
    </row>
    <row r="365" spans="1:10" x14ac:dyDescent="0.35">
      <c r="A365" s="37">
        <v>28215</v>
      </c>
      <c r="B365" s="38">
        <f t="shared" si="24"/>
        <v>7.42</v>
      </c>
      <c r="C365" s="38">
        <v>7.3090000000000002</v>
      </c>
      <c r="D365" s="38">
        <v>7.42</v>
      </c>
      <c r="E365" s="42">
        <f t="shared" si="25"/>
        <v>8.2883644770501315E-3</v>
      </c>
      <c r="F365" s="38">
        <f t="shared" si="26"/>
        <v>239.31816668681378</v>
      </c>
      <c r="J365" s="49"/>
    </row>
    <row r="366" spans="1:10" x14ac:dyDescent="0.35">
      <c r="A366" s="37">
        <v>28245</v>
      </c>
      <c r="B366" s="38">
        <f t="shared" si="24"/>
        <v>7.45</v>
      </c>
      <c r="C366" s="38">
        <v>7.3330000000000002</v>
      </c>
      <c r="D366" s="38">
        <v>7.45</v>
      </c>
      <c r="E366" s="42">
        <f t="shared" si="25"/>
        <v>4.1060779829250752E-3</v>
      </c>
      <c r="F366" s="38">
        <f t="shared" si="26"/>
        <v>240.30082574196052</v>
      </c>
      <c r="J366" s="49"/>
    </row>
    <row r="367" spans="1:10" x14ac:dyDescent="0.35">
      <c r="A367" s="37">
        <v>28276</v>
      </c>
      <c r="B367" s="38">
        <f t="shared" si="24"/>
        <v>7.38</v>
      </c>
      <c r="C367" s="38">
        <v>7.28</v>
      </c>
      <c r="D367" s="38">
        <v>7.38</v>
      </c>
      <c r="E367" s="42">
        <f t="shared" si="25"/>
        <v>1.107039510404358E-2</v>
      </c>
      <c r="F367" s="38">
        <f t="shared" si="26"/>
        <v>242.96105082675197</v>
      </c>
      <c r="J367" s="49"/>
    </row>
    <row r="368" spans="1:10" x14ac:dyDescent="0.35">
      <c r="A368" s="37">
        <v>28306</v>
      </c>
      <c r="B368" s="38">
        <f t="shared" si="24"/>
        <v>7.2</v>
      </c>
      <c r="C368" s="38">
        <v>7.1740000000000004</v>
      </c>
      <c r="D368" s="38">
        <v>7.2</v>
      </c>
      <c r="E368" s="42">
        <f t="shared" si="25"/>
        <v>1.8753335157795436E-2</v>
      </c>
      <c r="F368" s="38">
        <f t="shared" si="26"/>
        <v>247.51738084319624</v>
      </c>
      <c r="J368" s="49"/>
    </row>
    <row r="369" spans="1:10" x14ac:dyDescent="0.35">
      <c r="A369" s="37">
        <v>28337</v>
      </c>
      <c r="B369" s="38">
        <f t="shared" si="24"/>
        <v>7.42</v>
      </c>
      <c r="C369" s="38">
        <v>7.3049999999999997</v>
      </c>
      <c r="D369" s="38">
        <v>7.42</v>
      </c>
      <c r="E369" s="42">
        <f t="shared" si="25"/>
        <v>-9.2535617205890038E-3</v>
      </c>
      <c r="F369" s="38">
        <f t="shared" si="26"/>
        <v>245.22696348264517</v>
      </c>
      <c r="J369" s="49"/>
    </row>
    <row r="370" spans="1:10" x14ac:dyDescent="0.35">
      <c r="A370" s="37">
        <v>28368</v>
      </c>
      <c r="B370" s="38">
        <f t="shared" si="24"/>
        <v>7.28</v>
      </c>
      <c r="C370" s="38">
        <v>7.1740000000000004</v>
      </c>
      <c r="D370" s="38">
        <v>7.28</v>
      </c>
      <c r="E370" s="42">
        <f t="shared" si="25"/>
        <v>1.595093629417467E-2</v>
      </c>
      <c r="F370" s="38">
        <f t="shared" si="26"/>
        <v>249.13856315477076</v>
      </c>
      <c r="J370" s="49"/>
    </row>
    <row r="371" spans="1:10" x14ac:dyDescent="0.35">
      <c r="A371" s="37">
        <v>28398</v>
      </c>
      <c r="B371" s="38">
        <f t="shared" si="24"/>
        <v>7.41</v>
      </c>
      <c r="C371" s="38">
        <v>7.274</v>
      </c>
      <c r="D371" s="38">
        <v>7.41</v>
      </c>
      <c r="E371" s="42">
        <f t="shared" si="25"/>
        <v>-2.9508163952278706E-3</v>
      </c>
      <c r="F371" s="38">
        <f t="shared" si="26"/>
        <v>248.40340099793016</v>
      </c>
      <c r="J371" s="49"/>
    </row>
    <row r="372" spans="1:10" x14ac:dyDescent="0.35">
      <c r="A372" s="37">
        <v>28429</v>
      </c>
      <c r="B372" s="38">
        <f t="shared" si="24"/>
        <v>7.62</v>
      </c>
      <c r="C372" s="38">
        <v>7.5149999999999997</v>
      </c>
      <c r="D372" s="38">
        <v>7.62</v>
      </c>
      <c r="E372" s="42">
        <f t="shared" si="25"/>
        <v>-8.2564037569356347E-3</v>
      </c>
      <c r="F372" s="38">
        <f t="shared" si="26"/>
        <v>246.35248222469528</v>
      </c>
      <c r="J372" s="49"/>
    </row>
    <row r="373" spans="1:10" x14ac:dyDescent="0.35">
      <c r="A373" s="37">
        <v>28459</v>
      </c>
      <c r="B373" s="38">
        <f t="shared" si="24"/>
        <v>7.55</v>
      </c>
      <c r="C373" s="38">
        <v>7.4710000000000001</v>
      </c>
      <c r="D373" s="38">
        <v>7.55</v>
      </c>
      <c r="E373" s="42">
        <f t="shared" si="25"/>
        <v>1.1175431936090529E-2</v>
      </c>
      <c r="F373" s="38">
        <f t="shared" si="26"/>
        <v>249.10557762208433</v>
      </c>
      <c r="J373" s="49"/>
    </row>
    <row r="374" spans="1:10" x14ac:dyDescent="0.35">
      <c r="A374" s="37">
        <v>28490</v>
      </c>
      <c r="B374" s="38">
        <f t="shared" ref="B374:B437" si="27">D374</f>
        <v>7.78</v>
      </c>
      <c r="C374" s="38">
        <v>7.6210000000000004</v>
      </c>
      <c r="D374" s="38">
        <v>7.78</v>
      </c>
      <c r="E374" s="42">
        <f t="shared" si="25"/>
        <v>-9.4026201014899835E-3</v>
      </c>
      <c r="F374" s="38">
        <f t="shared" si="26"/>
        <v>246.76333251054166</v>
      </c>
      <c r="J374" s="49"/>
    </row>
    <row r="375" spans="1:10" x14ac:dyDescent="0.35">
      <c r="A375" s="37">
        <v>28521</v>
      </c>
      <c r="B375" s="38">
        <f t="shared" si="27"/>
        <v>7.94</v>
      </c>
      <c r="C375" s="38">
        <v>7.7549999999999999</v>
      </c>
      <c r="D375" s="38">
        <v>7.94</v>
      </c>
      <c r="E375" s="42">
        <f t="shared" si="25"/>
        <v>-4.3576516692903156E-3</v>
      </c>
      <c r="F375" s="38">
        <f t="shared" si="26"/>
        <v>245.68802386270744</v>
      </c>
      <c r="J375" s="49"/>
    </row>
    <row r="376" spans="1:10" x14ac:dyDescent="0.35">
      <c r="A376" s="37">
        <v>28549</v>
      </c>
      <c r="B376" s="38">
        <f t="shared" si="27"/>
        <v>8.0399999999999991</v>
      </c>
      <c r="C376" s="38">
        <v>7.8680000000000003</v>
      </c>
      <c r="D376" s="38">
        <v>8.0399999999999991</v>
      </c>
      <c r="E376" s="42">
        <f t="shared" si="25"/>
        <v>-1.2921139167781145E-4</v>
      </c>
      <c r="F376" s="38">
        <f t="shared" si="26"/>
        <v>245.65627817122558</v>
      </c>
      <c r="J376" s="49"/>
    </row>
    <row r="377" spans="1:10" x14ac:dyDescent="0.35">
      <c r="A377" s="37">
        <v>28580</v>
      </c>
      <c r="B377" s="38">
        <f t="shared" si="27"/>
        <v>8.15</v>
      </c>
      <c r="C377" s="38">
        <v>7.968</v>
      </c>
      <c r="D377" s="38">
        <v>8.15</v>
      </c>
      <c r="E377" s="42">
        <f t="shared" si="25"/>
        <v>-6.8472971989634417E-4</v>
      </c>
      <c r="F377" s="38">
        <f t="shared" si="26"/>
        <v>245.48807001668263</v>
      </c>
      <c r="J377" s="49"/>
    </row>
    <row r="378" spans="1:10" x14ac:dyDescent="0.35">
      <c r="A378" s="37">
        <v>28610</v>
      </c>
      <c r="B378" s="38">
        <f t="shared" si="27"/>
        <v>8.24</v>
      </c>
      <c r="C378" s="38">
        <v>8.0510000000000002</v>
      </c>
      <c r="D378" s="38">
        <v>8.24</v>
      </c>
      <c r="E378" s="42">
        <f t="shared" si="25"/>
        <v>7.733818207903689E-4</v>
      </c>
      <c r="F378" s="38">
        <f t="shared" si="26"/>
        <v>245.67792602725447</v>
      </c>
      <c r="J378" s="49"/>
    </row>
    <row r="379" spans="1:10" x14ac:dyDescent="0.35">
      <c r="A379" s="37">
        <v>28641</v>
      </c>
      <c r="B379" s="38">
        <f t="shared" si="27"/>
        <v>8.42</v>
      </c>
      <c r="C379" s="38">
        <v>8.2230000000000008</v>
      </c>
      <c r="D379" s="38">
        <v>8.42</v>
      </c>
      <c r="E379" s="42">
        <f t="shared" si="25"/>
        <v>-5.0756690072685448E-3</v>
      </c>
      <c r="F379" s="38">
        <f t="shared" si="26"/>
        <v>244.43094619234793</v>
      </c>
      <c r="J379" s="49"/>
    </row>
    <row r="380" spans="1:10" x14ac:dyDescent="0.35">
      <c r="A380" s="37">
        <v>28671</v>
      </c>
      <c r="B380" s="38">
        <f t="shared" si="27"/>
        <v>8.6199999999999992</v>
      </c>
      <c r="C380" s="38">
        <v>8.4139999999999997</v>
      </c>
      <c r="D380" s="38">
        <v>8.6199999999999992</v>
      </c>
      <c r="E380" s="42">
        <f t="shared" si="25"/>
        <v>-6.1376864476261382E-3</v>
      </c>
      <c r="F380" s="38">
        <f t="shared" si="26"/>
        <v>242.93070568652271</v>
      </c>
      <c r="J380" s="49"/>
    </row>
    <row r="381" spans="1:10" x14ac:dyDescent="0.35">
      <c r="A381" s="37">
        <v>28702</v>
      </c>
      <c r="B381" s="38">
        <f t="shared" si="27"/>
        <v>8.56</v>
      </c>
      <c r="C381" s="38">
        <v>8.359</v>
      </c>
      <c r="D381" s="38">
        <v>8.56</v>
      </c>
      <c r="E381" s="42">
        <f t="shared" si="25"/>
        <v>1.1139934050873115E-2</v>
      </c>
      <c r="F381" s="38">
        <f t="shared" si="26"/>
        <v>245.63693772680264</v>
      </c>
      <c r="J381" s="49"/>
    </row>
    <row r="382" spans="1:10" x14ac:dyDescent="0.35">
      <c r="A382" s="37">
        <v>28733</v>
      </c>
      <c r="B382" s="38">
        <f t="shared" si="27"/>
        <v>8.39</v>
      </c>
      <c r="C382" s="38">
        <v>8.2040000000000006</v>
      </c>
      <c r="D382" s="38">
        <v>8.39</v>
      </c>
      <c r="E382" s="42">
        <f t="shared" si="25"/>
        <v>1.8426966664371831E-2</v>
      </c>
      <c r="F382" s="38">
        <f t="shared" si="26"/>
        <v>250.16328138983283</v>
      </c>
      <c r="J382" s="49"/>
    </row>
    <row r="383" spans="1:10" x14ac:dyDescent="0.35">
      <c r="A383" s="37">
        <v>28763</v>
      </c>
      <c r="B383" s="38">
        <f t="shared" si="27"/>
        <v>8.56</v>
      </c>
      <c r="C383" s="38">
        <v>8.4060000000000006</v>
      </c>
      <c r="D383" s="38">
        <v>8.56</v>
      </c>
      <c r="E383" s="42">
        <f t="shared" si="25"/>
        <v>-4.2187020330291605E-3</v>
      </c>
      <c r="F383" s="38">
        <f t="shared" si="26"/>
        <v>249.10791704604429</v>
      </c>
      <c r="J383" s="49"/>
    </row>
    <row r="384" spans="1:10" x14ac:dyDescent="0.35">
      <c r="A384" s="37">
        <v>28794</v>
      </c>
      <c r="B384" s="38">
        <f t="shared" si="27"/>
        <v>8.9600000000000009</v>
      </c>
      <c r="C384" s="38">
        <v>8.7189999999999994</v>
      </c>
      <c r="D384" s="38">
        <v>8.9600000000000009</v>
      </c>
      <c r="E384" s="42">
        <f t="shared" si="25"/>
        <v>-1.8791461138270009E-2</v>
      </c>
      <c r="F384" s="38">
        <f t="shared" si="26"/>
        <v>244.42681530363816</v>
      </c>
      <c r="J384" s="49"/>
    </row>
    <row r="385" spans="1:10" x14ac:dyDescent="0.35">
      <c r="A385" s="37">
        <v>28824</v>
      </c>
      <c r="B385" s="38">
        <f t="shared" si="27"/>
        <v>8.86</v>
      </c>
      <c r="C385" s="38">
        <v>8.6590000000000007</v>
      </c>
      <c r="D385" s="38">
        <v>8.86</v>
      </c>
      <c r="E385" s="42">
        <f t="shared" si="25"/>
        <v>1.3975875128577387E-2</v>
      </c>
      <c r="F385" s="38">
        <f t="shared" si="26"/>
        <v>247.84289395239767</v>
      </c>
      <c r="J385" s="49"/>
    </row>
    <row r="386" spans="1:10" x14ac:dyDescent="0.35">
      <c r="A386" s="37">
        <v>28855</v>
      </c>
      <c r="B386" s="38">
        <f t="shared" si="27"/>
        <v>9.15</v>
      </c>
      <c r="C386" s="38">
        <v>8.9420000000000002</v>
      </c>
      <c r="D386" s="38">
        <v>9.15</v>
      </c>
      <c r="E386" s="42">
        <f t="shared" si="25"/>
        <v>-1.1259246196193971E-2</v>
      </c>
      <c r="F386" s="38">
        <f t="shared" si="26"/>
        <v>245.05236979141043</v>
      </c>
      <c r="J386" s="49"/>
    </row>
    <row r="387" spans="1:10" x14ac:dyDescent="0.35">
      <c r="A387" s="37">
        <v>28886</v>
      </c>
      <c r="B387" s="38">
        <f t="shared" si="27"/>
        <v>8.9499999999999993</v>
      </c>
      <c r="C387" s="38">
        <v>8.7439999999999998</v>
      </c>
      <c r="D387" s="38">
        <v>8.9499999999999993</v>
      </c>
      <c r="E387" s="42">
        <f t="shared" ref="E387:E450" si="28">B386/1200+((B386/B387)*(1-(1+B387/200)^(-2*(10-(1/12))))+(1+B387/200)^(-2*(10-(1/12)))-1)</f>
        <v>2.0592982923733467E-2</v>
      </c>
      <c r="F387" s="38">
        <f t="shared" ref="F387:F450" si="29">F386*(1+E387)</f>
        <v>250.09872905794535</v>
      </c>
      <c r="J387" s="49"/>
    </row>
    <row r="388" spans="1:10" x14ac:dyDescent="0.35">
      <c r="A388" s="37">
        <v>28914</v>
      </c>
      <c r="B388" s="38">
        <f t="shared" si="27"/>
        <v>9.17</v>
      </c>
      <c r="C388" s="38">
        <v>9.0039999999999996</v>
      </c>
      <c r="D388" s="38">
        <v>9.17</v>
      </c>
      <c r="E388" s="42">
        <f t="shared" si="28"/>
        <v>-6.6721861593088804E-3</v>
      </c>
      <c r="F388" s="38">
        <f t="shared" si="29"/>
        <v>248.43002377946419</v>
      </c>
      <c r="J388" s="49"/>
    </row>
    <row r="389" spans="1:10" x14ac:dyDescent="0.35">
      <c r="A389" s="37">
        <v>28945</v>
      </c>
      <c r="B389" s="38">
        <f t="shared" si="27"/>
        <v>9.11</v>
      </c>
      <c r="C389" s="38">
        <v>8.9320000000000004</v>
      </c>
      <c r="D389" s="38">
        <v>9.11</v>
      </c>
      <c r="E389" s="42">
        <f t="shared" si="28"/>
        <v>1.1505379641840183E-2</v>
      </c>
      <c r="F389" s="38">
        <f t="shared" si="29"/>
        <v>251.28830551747834</v>
      </c>
      <c r="J389" s="49"/>
    </row>
    <row r="390" spans="1:10" x14ac:dyDescent="0.35">
      <c r="A390" s="37">
        <v>28975</v>
      </c>
      <c r="B390" s="38">
        <f t="shared" si="27"/>
        <v>9.35</v>
      </c>
      <c r="C390" s="38">
        <v>9.1419999999999995</v>
      </c>
      <c r="D390" s="38">
        <v>9.35</v>
      </c>
      <c r="E390" s="42">
        <f t="shared" si="28"/>
        <v>-7.7051433148473932E-3</v>
      </c>
      <c r="F390" s="38">
        <f t="shared" si="29"/>
        <v>249.35209311012102</v>
      </c>
      <c r="J390" s="49"/>
    </row>
    <row r="391" spans="1:10" x14ac:dyDescent="0.35">
      <c r="A391" s="37">
        <v>29006</v>
      </c>
      <c r="B391" s="38">
        <f t="shared" si="27"/>
        <v>9.06</v>
      </c>
      <c r="C391" s="38">
        <v>8.8710000000000004</v>
      </c>
      <c r="D391" s="38">
        <v>9.06</v>
      </c>
      <c r="E391" s="42">
        <f t="shared" si="28"/>
        <v>2.6506437214330016E-2</v>
      </c>
      <c r="F391" s="38">
        <f t="shared" si="29"/>
        <v>255.96152871040621</v>
      </c>
      <c r="J391" s="49"/>
    </row>
    <row r="392" spans="1:10" x14ac:dyDescent="0.35">
      <c r="A392" s="37">
        <v>29036</v>
      </c>
      <c r="B392" s="38">
        <f t="shared" si="27"/>
        <v>8.81</v>
      </c>
      <c r="C392" s="38">
        <v>8.61</v>
      </c>
      <c r="D392" s="38">
        <v>8.81</v>
      </c>
      <c r="E392" s="42">
        <f t="shared" si="28"/>
        <v>2.3858203673784717E-2</v>
      </c>
      <c r="F392" s="38">
        <f t="shared" si="29"/>
        <v>262.06831099503239</v>
      </c>
      <c r="J392" s="49"/>
    </row>
    <row r="393" spans="1:10" x14ac:dyDescent="0.35">
      <c r="A393" s="37">
        <v>29067</v>
      </c>
      <c r="B393" s="38">
        <f t="shared" si="27"/>
        <v>9.01</v>
      </c>
      <c r="C393" s="38">
        <v>8.82</v>
      </c>
      <c r="D393" s="38">
        <v>9.01</v>
      </c>
      <c r="E393" s="42">
        <f t="shared" si="28"/>
        <v>-5.5928561868669137E-3</v>
      </c>
      <c r="F393" s="38">
        <f t="shared" si="29"/>
        <v>260.60260062050207</v>
      </c>
      <c r="J393" s="49"/>
    </row>
    <row r="394" spans="1:10" x14ac:dyDescent="0.35">
      <c r="A394" s="37">
        <v>29098</v>
      </c>
      <c r="B394" s="38">
        <f t="shared" si="27"/>
        <v>9.24</v>
      </c>
      <c r="C394" s="38">
        <v>9.0429999999999993</v>
      </c>
      <c r="D394" s="38">
        <v>9.24</v>
      </c>
      <c r="E394" s="42">
        <f t="shared" si="28"/>
        <v>-7.2202369207966582E-3</v>
      </c>
      <c r="F394" s="38">
        <f t="shared" si="29"/>
        <v>258.72098810184627</v>
      </c>
      <c r="J394" s="49"/>
    </row>
    <row r="395" spans="1:10" x14ac:dyDescent="0.35">
      <c r="A395" s="37">
        <v>29128</v>
      </c>
      <c r="B395" s="38">
        <f t="shared" si="27"/>
        <v>9.44</v>
      </c>
      <c r="C395" s="38">
        <v>9.2089999999999996</v>
      </c>
      <c r="D395" s="38">
        <v>9.44</v>
      </c>
      <c r="E395" s="42">
        <f t="shared" si="28"/>
        <v>-4.998475234721118E-3</v>
      </c>
      <c r="F395" s="38">
        <f t="shared" si="29"/>
        <v>257.42777765011664</v>
      </c>
      <c r="J395" s="49"/>
    </row>
    <row r="396" spans="1:10" x14ac:dyDescent="0.35">
      <c r="A396" s="37">
        <v>29159</v>
      </c>
      <c r="B396" s="38">
        <f t="shared" si="27"/>
        <v>10.72</v>
      </c>
      <c r="C396" s="38">
        <v>10.5</v>
      </c>
      <c r="D396" s="38">
        <v>10.72</v>
      </c>
      <c r="E396" s="42">
        <f t="shared" si="28"/>
        <v>-6.914477401849109E-2</v>
      </c>
      <c r="F396" s="38">
        <f t="shared" si="29"/>
        <v>239.62799213841697</v>
      </c>
      <c r="J396" s="49"/>
    </row>
    <row r="397" spans="1:10" x14ac:dyDescent="0.35">
      <c r="A397" s="37">
        <v>29189</v>
      </c>
      <c r="B397" s="38">
        <f t="shared" si="27"/>
        <v>10.38</v>
      </c>
      <c r="C397" s="38">
        <v>10.179</v>
      </c>
      <c r="D397" s="38">
        <v>10.38</v>
      </c>
      <c r="E397" s="42">
        <f t="shared" si="28"/>
        <v>2.9681069078957831E-2</v>
      </c>
      <c r="F397" s="38">
        <f t="shared" si="29"/>
        <v>246.74040712632927</v>
      </c>
      <c r="J397" s="49"/>
    </row>
    <row r="398" spans="1:10" x14ac:dyDescent="0.35">
      <c r="A398" s="37">
        <v>29220</v>
      </c>
      <c r="B398" s="38">
        <f t="shared" si="27"/>
        <v>10.33</v>
      </c>
      <c r="C398" s="38">
        <v>10.082000000000001</v>
      </c>
      <c r="D398" s="38">
        <v>10.33</v>
      </c>
      <c r="E398" s="42">
        <f t="shared" si="28"/>
        <v>1.1707521388884156E-2</v>
      </c>
      <c r="F398" s="38">
        <f t="shared" si="29"/>
        <v>249.62912572026278</v>
      </c>
      <c r="J398" s="49"/>
    </row>
    <row r="399" spans="1:10" x14ac:dyDescent="0.35">
      <c r="A399" s="37">
        <v>29251</v>
      </c>
      <c r="B399" s="38">
        <f t="shared" si="27"/>
        <v>11.13</v>
      </c>
      <c r="C399" s="38">
        <v>10.897</v>
      </c>
      <c r="D399" s="38">
        <v>11.13</v>
      </c>
      <c r="E399" s="42">
        <f t="shared" si="28"/>
        <v>-3.8715840620059831E-2</v>
      </c>
      <c r="F399" s="38">
        <f t="shared" si="29"/>
        <v>239.96452427475219</v>
      </c>
      <c r="J399" s="49"/>
    </row>
    <row r="400" spans="1:10" x14ac:dyDescent="0.35">
      <c r="A400" s="37">
        <v>29280</v>
      </c>
      <c r="B400" s="38">
        <f t="shared" si="27"/>
        <v>12.72</v>
      </c>
      <c r="C400" s="38">
        <v>12.57</v>
      </c>
      <c r="D400" s="38">
        <v>12.72</v>
      </c>
      <c r="E400" s="42">
        <f t="shared" si="28"/>
        <v>-7.8928501434716886E-2</v>
      </c>
      <c r="F400" s="38">
        <f t="shared" si="29"/>
        <v>221.02448397625128</v>
      </c>
      <c r="J400" s="49"/>
    </row>
    <row r="401" spans="1:10" x14ac:dyDescent="0.35">
      <c r="A401" s="37">
        <v>29311</v>
      </c>
      <c r="B401" s="38">
        <f t="shared" si="27"/>
        <v>12.64</v>
      </c>
      <c r="C401" s="38">
        <v>12.259</v>
      </c>
      <c r="D401" s="38">
        <v>12.64</v>
      </c>
      <c r="E401" s="42">
        <f t="shared" si="28"/>
        <v>1.5052048619427496E-2</v>
      </c>
      <c r="F401" s="38">
        <f t="shared" si="29"/>
        <v>224.35135525514568</v>
      </c>
      <c r="J401" s="49"/>
    </row>
    <row r="402" spans="1:10" x14ac:dyDescent="0.35">
      <c r="A402" s="37">
        <v>29341</v>
      </c>
      <c r="B402" s="38">
        <f t="shared" si="27"/>
        <v>10.76</v>
      </c>
      <c r="C402" s="38">
        <v>10.648</v>
      </c>
      <c r="D402" s="38">
        <v>10.76</v>
      </c>
      <c r="E402" s="42">
        <f t="shared" si="28"/>
        <v>0.12345647944654875</v>
      </c>
      <c r="F402" s="38">
        <f t="shared" si="29"/>
        <v>252.04898373400792</v>
      </c>
      <c r="J402" s="49"/>
    </row>
    <row r="403" spans="1:10" x14ac:dyDescent="0.35">
      <c r="A403" s="37">
        <v>29372</v>
      </c>
      <c r="B403" s="38">
        <f t="shared" si="27"/>
        <v>10.25</v>
      </c>
      <c r="C403" s="38">
        <v>10.048</v>
      </c>
      <c r="D403" s="38">
        <v>10.25</v>
      </c>
      <c r="E403" s="42">
        <f t="shared" si="28"/>
        <v>4.0257998464901731E-2</v>
      </c>
      <c r="F403" s="38">
        <f t="shared" si="29"/>
        <v>262.19597133425162</v>
      </c>
      <c r="J403" s="49"/>
    </row>
    <row r="404" spans="1:10" x14ac:dyDescent="0.35">
      <c r="A404" s="37">
        <v>29402</v>
      </c>
      <c r="B404" s="38">
        <f t="shared" si="27"/>
        <v>10.09</v>
      </c>
      <c r="C404" s="38">
        <v>9.85</v>
      </c>
      <c r="D404" s="38">
        <v>10.09</v>
      </c>
      <c r="E404" s="42">
        <f t="shared" si="28"/>
        <v>1.8424697250387197E-2</v>
      </c>
      <c r="F404" s="38">
        <f t="shared" si="29"/>
        <v>267.02685272635642</v>
      </c>
      <c r="J404" s="49"/>
    </row>
    <row r="405" spans="1:10" x14ac:dyDescent="0.35">
      <c r="A405" s="37">
        <v>29433</v>
      </c>
      <c r="B405" s="38">
        <f t="shared" si="27"/>
        <v>10.76</v>
      </c>
      <c r="C405" s="38">
        <v>10.519</v>
      </c>
      <c r="D405" s="38">
        <v>10.76</v>
      </c>
      <c r="E405" s="42">
        <f t="shared" si="28"/>
        <v>-3.1835553845312572E-2</v>
      </c>
      <c r="F405" s="38">
        <f t="shared" si="29"/>
        <v>258.52590497824218</v>
      </c>
      <c r="J405" s="49"/>
    </row>
    <row r="406" spans="1:10" x14ac:dyDescent="0.35">
      <c r="A406" s="37">
        <v>29464</v>
      </c>
      <c r="B406" s="38">
        <f t="shared" si="27"/>
        <v>11.55</v>
      </c>
      <c r="C406" s="38">
        <v>11.250999999999999</v>
      </c>
      <c r="D406" s="38">
        <v>11.55</v>
      </c>
      <c r="E406" s="42">
        <f t="shared" si="28"/>
        <v>-3.6969609847241527E-2</v>
      </c>
      <c r="F406" s="38">
        <f t="shared" si="29"/>
        <v>248.96830313579153</v>
      </c>
      <c r="J406" s="49"/>
    </row>
    <row r="407" spans="1:10" x14ac:dyDescent="0.35">
      <c r="A407" s="37">
        <v>29494</v>
      </c>
      <c r="B407" s="38">
        <f t="shared" si="27"/>
        <v>11.86</v>
      </c>
      <c r="C407" s="38">
        <v>11.568</v>
      </c>
      <c r="D407" s="38">
        <v>11.86</v>
      </c>
      <c r="E407" s="42">
        <f t="shared" si="28"/>
        <v>-8.1751743937979963E-3</v>
      </c>
      <c r="F407" s="38">
        <f t="shared" si="29"/>
        <v>246.93294383912846</v>
      </c>
      <c r="J407" s="49"/>
    </row>
    <row r="408" spans="1:10" x14ac:dyDescent="0.35">
      <c r="A408" s="37">
        <v>29525</v>
      </c>
      <c r="B408" s="38">
        <f t="shared" si="27"/>
        <v>12.46</v>
      </c>
      <c r="C408" s="38">
        <v>12.122</v>
      </c>
      <c r="D408" s="38">
        <v>12.46</v>
      </c>
      <c r="E408" s="42">
        <f t="shared" si="28"/>
        <v>-2.3747499883502575E-2</v>
      </c>
      <c r="F408" s="38">
        <f t="shared" si="29"/>
        <v>241.06890378407581</v>
      </c>
      <c r="J408" s="49"/>
    </row>
    <row r="409" spans="1:10" x14ac:dyDescent="0.35">
      <c r="A409" s="37">
        <v>29555</v>
      </c>
      <c r="B409" s="38">
        <f t="shared" si="27"/>
        <v>12.72</v>
      </c>
      <c r="C409" s="38">
        <v>12.305</v>
      </c>
      <c r="D409" s="38">
        <v>12.72</v>
      </c>
      <c r="E409" s="42">
        <f t="shared" si="28"/>
        <v>-4.0398807377523757E-3</v>
      </c>
      <c r="F409" s="38">
        <f t="shared" si="29"/>
        <v>240.09501416320742</v>
      </c>
      <c r="J409" s="49"/>
    </row>
    <row r="410" spans="1:10" x14ac:dyDescent="0.35">
      <c r="A410" s="37">
        <v>29586</v>
      </c>
      <c r="B410" s="38">
        <f t="shared" si="27"/>
        <v>12.43</v>
      </c>
      <c r="C410" s="38">
        <v>12.032</v>
      </c>
      <c r="D410" s="38">
        <v>12.43</v>
      </c>
      <c r="E410" s="42">
        <f t="shared" si="28"/>
        <v>2.6874399211317901E-2</v>
      </c>
      <c r="F410" s="38">
        <f t="shared" si="29"/>
        <v>246.54742342247647</v>
      </c>
      <c r="J410" s="49"/>
    </row>
    <row r="411" spans="1:10" x14ac:dyDescent="0.35">
      <c r="A411" s="37">
        <v>29617</v>
      </c>
      <c r="B411" s="38">
        <f t="shared" si="27"/>
        <v>12.68</v>
      </c>
      <c r="C411" s="38">
        <v>12.288</v>
      </c>
      <c r="D411" s="38">
        <v>12.68</v>
      </c>
      <c r="E411" s="42">
        <f t="shared" si="28"/>
        <v>-3.5322030615688987E-3</v>
      </c>
      <c r="F411" s="38">
        <f t="shared" si="29"/>
        <v>245.67656785864168</v>
      </c>
      <c r="J411" s="49"/>
    </row>
    <row r="412" spans="1:10" x14ac:dyDescent="0.35">
      <c r="A412" s="37">
        <v>29645</v>
      </c>
      <c r="B412" s="38">
        <f t="shared" si="27"/>
        <v>13.43</v>
      </c>
      <c r="C412" s="38">
        <v>13.057</v>
      </c>
      <c r="D412" s="38">
        <v>13.43</v>
      </c>
      <c r="E412" s="42">
        <f t="shared" si="28"/>
        <v>-2.9890529056545934E-2</v>
      </c>
      <c r="F412" s="38">
        <f t="shared" si="29"/>
        <v>238.33316526855049</v>
      </c>
      <c r="J412" s="49"/>
    </row>
    <row r="413" spans="1:10" x14ac:dyDescent="0.35">
      <c r="A413" s="37">
        <v>29676</v>
      </c>
      <c r="B413" s="38">
        <f t="shared" si="27"/>
        <v>13.13</v>
      </c>
      <c r="C413" s="38">
        <v>12.771000000000001</v>
      </c>
      <c r="D413" s="38">
        <v>13.13</v>
      </c>
      <c r="E413" s="42">
        <f t="shared" si="28"/>
        <v>2.7566187649730577E-2</v>
      </c>
      <c r="F413" s="38">
        <f t="shared" si="29"/>
        <v>244.90310202549762</v>
      </c>
      <c r="J413" s="49"/>
    </row>
    <row r="414" spans="1:10" x14ac:dyDescent="0.35">
      <c r="A414" s="37">
        <v>29706</v>
      </c>
      <c r="B414" s="38">
        <f t="shared" si="27"/>
        <v>14.11</v>
      </c>
      <c r="C414" s="38">
        <v>13.673</v>
      </c>
      <c r="D414" s="38">
        <v>14.11</v>
      </c>
      <c r="E414" s="42">
        <f t="shared" si="28"/>
        <v>-4.0544840371944571E-2</v>
      </c>
      <c r="F414" s="38">
        <f t="shared" si="29"/>
        <v>234.97354484727975</v>
      </c>
      <c r="J414" s="49"/>
    </row>
    <row r="415" spans="1:10" x14ac:dyDescent="0.35">
      <c r="A415" s="37">
        <v>29737</v>
      </c>
      <c r="B415" s="38">
        <f t="shared" si="27"/>
        <v>13.5</v>
      </c>
      <c r="C415" s="38">
        <v>13.092000000000001</v>
      </c>
      <c r="D415" s="38">
        <v>13.5</v>
      </c>
      <c r="E415" s="42">
        <f t="shared" si="28"/>
        <v>4.4573613265026304E-2</v>
      </c>
      <c r="F415" s="38">
        <f t="shared" si="29"/>
        <v>245.44716476281471</v>
      </c>
      <c r="J415" s="49"/>
    </row>
    <row r="416" spans="1:10" x14ac:dyDescent="0.35">
      <c r="A416" s="37">
        <v>29767</v>
      </c>
      <c r="B416" s="38">
        <f t="shared" si="27"/>
        <v>13.86</v>
      </c>
      <c r="C416" s="38">
        <v>13.462999999999999</v>
      </c>
      <c r="D416" s="38">
        <v>13.86</v>
      </c>
      <c r="E416" s="42">
        <f t="shared" si="28"/>
        <v>-7.84704438232307E-3</v>
      </c>
      <c r="F416" s="38">
        <f t="shared" si="29"/>
        <v>243.52112996740553</v>
      </c>
      <c r="J416" s="49"/>
    </row>
    <row r="417" spans="1:10" x14ac:dyDescent="0.35">
      <c r="A417" s="37">
        <v>29798</v>
      </c>
      <c r="B417" s="38">
        <f t="shared" si="27"/>
        <v>14.67</v>
      </c>
      <c r="C417" s="38">
        <v>14.193</v>
      </c>
      <c r="D417" s="38">
        <v>14.67</v>
      </c>
      <c r="E417" s="42">
        <f t="shared" si="28"/>
        <v>-3.0101864746325209E-2</v>
      </c>
      <c r="F417" s="38">
        <f t="shared" si="29"/>
        <v>236.19068985025439</v>
      </c>
      <c r="J417" s="49"/>
    </row>
    <row r="418" spans="1:10" x14ac:dyDescent="0.35">
      <c r="A418" s="37">
        <v>29829</v>
      </c>
      <c r="B418" s="38">
        <f t="shared" si="27"/>
        <v>15.41</v>
      </c>
      <c r="C418" s="38">
        <v>14.948</v>
      </c>
      <c r="D418" s="38">
        <v>15.41</v>
      </c>
      <c r="E418" s="42">
        <f t="shared" si="28"/>
        <v>-2.47782311141546E-2</v>
      </c>
      <c r="F418" s="38">
        <f t="shared" si="29"/>
        <v>230.33830235013318</v>
      </c>
      <c r="J418" s="49"/>
    </row>
    <row r="419" spans="1:10" x14ac:dyDescent="0.35">
      <c r="A419" s="37">
        <v>29859</v>
      </c>
      <c r="B419" s="38">
        <f t="shared" si="27"/>
        <v>15.84</v>
      </c>
      <c r="C419" s="38">
        <v>15.295999999999999</v>
      </c>
      <c r="D419" s="38">
        <v>15.84</v>
      </c>
      <c r="E419" s="42">
        <f t="shared" si="28"/>
        <v>-8.3180423055886094E-3</v>
      </c>
      <c r="F419" s="38">
        <f t="shared" si="29"/>
        <v>228.42233860658729</v>
      </c>
      <c r="J419" s="49"/>
    </row>
    <row r="420" spans="1:10" x14ac:dyDescent="0.35">
      <c r="A420" s="37">
        <v>29890</v>
      </c>
      <c r="B420" s="38">
        <f t="shared" si="27"/>
        <v>14.63</v>
      </c>
      <c r="C420" s="38">
        <v>14.237</v>
      </c>
      <c r="D420" s="38">
        <v>14.63</v>
      </c>
      <c r="E420" s="42">
        <f t="shared" si="28"/>
        <v>7.5515579432951965E-2</v>
      </c>
      <c r="F420" s="38">
        <f t="shared" si="29"/>
        <v>245.67178386189372</v>
      </c>
      <c r="J420" s="49"/>
    </row>
    <row r="421" spans="1:10" x14ac:dyDescent="0.35">
      <c r="A421" s="37">
        <v>29920</v>
      </c>
      <c r="B421" s="38">
        <f t="shared" si="27"/>
        <v>13.13</v>
      </c>
      <c r="C421" s="38">
        <v>12.869</v>
      </c>
      <c r="D421" s="38">
        <v>13.13</v>
      </c>
      <c r="E421" s="42">
        <f t="shared" si="28"/>
        <v>9.4064271581986894E-2</v>
      </c>
      <c r="F421" s="38">
        <f t="shared" si="29"/>
        <v>268.78072125911007</v>
      </c>
      <c r="J421" s="49"/>
    </row>
    <row r="422" spans="1:10" x14ac:dyDescent="0.35">
      <c r="A422" s="37">
        <v>29951</v>
      </c>
      <c r="B422" s="38">
        <f t="shared" si="27"/>
        <v>13.98</v>
      </c>
      <c r="C422" s="38">
        <v>13.670999999999999</v>
      </c>
      <c r="D422" s="38">
        <v>13.98</v>
      </c>
      <c r="E422" s="42">
        <f t="shared" si="28"/>
        <v>-3.3939643816479362E-2</v>
      </c>
      <c r="F422" s="38">
        <f t="shared" si="29"/>
        <v>259.65839931483941</v>
      </c>
      <c r="J422" s="49"/>
    </row>
    <row r="423" spans="1:10" x14ac:dyDescent="0.35">
      <c r="A423" s="37">
        <v>29982</v>
      </c>
      <c r="B423" s="38">
        <f t="shared" si="27"/>
        <v>14.14</v>
      </c>
      <c r="C423" s="38">
        <v>13.818</v>
      </c>
      <c r="D423" s="38">
        <v>14.14</v>
      </c>
      <c r="E423" s="42">
        <f t="shared" si="28"/>
        <v>3.2537511730519955E-3</v>
      </c>
      <c r="F423" s="38">
        <f t="shared" si="29"/>
        <v>260.50326313620286</v>
      </c>
      <c r="J423" s="49"/>
    </row>
    <row r="424" spans="1:10" x14ac:dyDescent="0.35">
      <c r="A424" s="37">
        <v>30010</v>
      </c>
      <c r="B424" s="38">
        <f t="shared" si="27"/>
        <v>14.03</v>
      </c>
      <c r="C424" s="38">
        <v>13.606999999999999</v>
      </c>
      <c r="D424" s="38">
        <v>14.03</v>
      </c>
      <c r="E424" s="42">
        <f t="shared" si="28"/>
        <v>1.7580294506912418E-2</v>
      </c>
      <c r="F424" s="38">
        <f t="shared" si="29"/>
        <v>265.08298722214897</v>
      </c>
      <c r="J424" s="49"/>
    </row>
    <row r="425" spans="1:10" x14ac:dyDescent="0.35">
      <c r="A425" s="37">
        <v>30041</v>
      </c>
      <c r="B425" s="38">
        <f t="shared" si="27"/>
        <v>14.18</v>
      </c>
      <c r="C425" s="38">
        <v>13.754</v>
      </c>
      <c r="D425" s="38">
        <v>14.18</v>
      </c>
      <c r="E425" s="42">
        <f t="shared" si="28"/>
        <v>3.8322972619859834E-3</v>
      </c>
      <c r="F425" s="38">
        <f t="shared" si="29"/>
        <v>266.09886402827948</v>
      </c>
      <c r="J425" s="49"/>
    </row>
    <row r="426" spans="1:10" x14ac:dyDescent="0.35">
      <c r="A426" s="37">
        <v>30071</v>
      </c>
      <c r="B426" s="38">
        <f t="shared" si="27"/>
        <v>13.87</v>
      </c>
      <c r="C426" s="38">
        <v>13.384</v>
      </c>
      <c r="D426" s="38">
        <v>13.87</v>
      </c>
      <c r="E426" s="42">
        <f t="shared" si="28"/>
        <v>2.8254972757249499E-2</v>
      </c>
      <c r="F426" s="38">
        <f t="shared" si="29"/>
        <v>273.61748018213353</v>
      </c>
      <c r="J426" s="49"/>
    </row>
    <row r="427" spans="1:10" x14ac:dyDescent="0.35">
      <c r="A427" s="37">
        <v>30102</v>
      </c>
      <c r="B427" s="38">
        <f t="shared" si="27"/>
        <v>13.71</v>
      </c>
      <c r="C427" s="38">
        <v>13.343999999999999</v>
      </c>
      <c r="D427" s="38">
        <v>13.71</v>
      </c>
      <c r="E427" s="42">
        <f t="shared" si="28"/>
        <v>2.0095471657487478E-2</v>
      </c>
      <c r="F427" s="38">
        <f t="shared" si="29"/>
        <v>279.11595250012675</v>
      </c>
      <c r="J427" s="49"/>
    </row>
    <row r="428" spans="1:10" x14ac:dyDescent="0.35">
      <c r="A428" s="37">
        <v>30132</v>
      </c>
      <c r="B428" s="38">
        <f t="shared" si="27"/>
        <v>14.44</v>
      </c>
      <c r="C428" s="38">
        <v>14</v>
      </c>
      <c r="D428" s="38">
        <v>14.44</v>
      </c>
      <c r="E428" s="42">
        <f t="shared" si="28"/>
        <v>-2.6444159603291068E-2</v>
      </c>
      <c r="F428" s="38">
        <f t="shared" si="29"/>
        <v>271.7349657043888</v>
      </c>
      <c r="J428" s="49"/>
    </row>
    <row r="429" spans="1:10" x14ac:dyDescent="0.35">
      <c r="A429" s="37">
        <v>30163</v>
      </c>
      <c r="B429" s="38">
        <f t="shared" si="27"/>
        <v>13.68</v>
      </c>
      <c r="C429" s="38">
        <v>13.292</v>
      </c>
      <c r="D429" s="38">
        <v>13.68</v>
      </c>
      <c r="E429" s="42">
        <f t="shared" si="28"/>
        <v>5.2632081951935465E-2</v>
      </c>
      <c r="F429" s="38">
        <f t="shared" si="29"/>
        <v>286.03694268854855</v>
      </c>
      <c r="J429" s="49"/>
    </row>
    <row r="430" spans="1:10" x14ac:dyDescent="0.35">
      <c r="A430" s="37">
        <v>30194</v>
      </c>
      <c r="B430" s="38">
        <f t="shared" si="27"/>
        <v>12.81</v>
      </c>
      <c r="C430" s="38">
        <v>12.442</v>
      </c>
      <c r="D430" s="38">
        <v>12.81</v>
      </c>
      <c r="E430" s="42">
        <f t="shared" si="28"/>
        <v>5.9490239921846801E-2</v>
      </c>
      <c r="F430" s="38">
        <f t="shared" si="29"/>
        <v>303.05334903560185</v>
      </c>
      <c r="J430" s="49"/>
    </row>
    <row r="431" spans="1:10" x14ac:dyDescent="0.35">
      <c r="A431" s="37">
        <v>30224</v>
      </c>
      <c r="B431" s="38">
        <f t="shared" si="27"/>
        <v>11.73</v>
      </c>
      <c r="C431" s="38">
        <v>11.705</v>
      </c>
      <c r="D431" s="38">
        <v>11.73</v>
      </c>
      <c r="E431" s="42">
        <f t="shared" si="28"/>
        <v>7.3016050085231501E-2</v>
      </c>
      <c r="F431" s="38">
        <f t="shared" si="29"/>
        <v>325.18110754728252</v>
      </c>
      <c r="J431" s="49"/>
    </row>
    <row r="432" spans="1:10" x14ac:dyDescent="0.35">
      <c r="A432" s="37">
        <v>30255</v>
      </c>
      <c r="B432" s="38">
        <f t="shared" si="27"/>
        <v>10.71</v>
      </c>
      <c r="C432" s="38">
        <v>10.853999999999999</v>
      </c>
      <c r="D432" s="38">
        <v>10.71</v>
      </c>
      <c r="E432" s="42">
        <f t="shared" si="28"/>
        <v>7.1168951508878836E-2</v>
      </c>
      <c r="F432" s="38">
        <f t="shared" si="29"/>
        <v>348.32390602191862</v>
      </c>
      <c r="J432" s="49"/>
    </row>
    <row r="433" spans="1:10" x14ac:dyDescent="0.35">
      <c r="A433" s="37">
        <v>30285</v>
      </c>
      <c r="B433" s="38">
        <f t="shared" si="27"/>
        <v>10.79</v>
      </c>
      <c r="C433" s="38">
        <v>10.926</v>
      </c>
      <c r="D433" s="38">
        <v>10.79</v>
      </c>
      <c r="E433" s="42">
        <f t="shared" si="28"/>
        <v>4.125727646793682E-3</v>
      </c>
      <c r="F433" s="38">
        <f t="shared" si="29"/>
        <v>349.76099559103238</v>
      </c>
      <c r="J433" s="49"/>
    </row>
    <row r="434" spans="1:10" x14ac:dyDescent="0.35">
      <c r="A434" s="37">
        <v>30316</v>
      </c>
      <c r="B434" s="38">
        <f t="shared" si="27"/>
        <v>10.36</v>
      </c>
      <c r="C434" s="38">
        <v>10.510999999999999</v>
      </c>
      <c r="D434" s="38">
        <v>10.36</v>
      </c>
      <c r="E434" s="42">
        <f t="shared" si="28"/>
        <v>3.5253389435917645E-2</v>
      </c>
      <c r="F434" s="38">
        <f t="shared" si="29"/>
        <v>362.09125617809735</v>
      </c>
      <c r="J434" s="49"/>
    </row>
    <row r="435" spans="1:10" x14ac:dyDescent="0.35">
      <c r="A435" s="37">
        <v>30347</v>
      </c>
      <c r="B435" s="38">
        <f t="shared" si="27"/>
        <v>10.8</v>
      </c>
      <c r="C435" s="38">
        <v>10.93</v>
      </c>
      <c r="D435" s="38">
        <v>10.8</v>
      </c>
      <c r="E435" s="42">
        <f t="shared" si="28"/>
        <v>-1.7751737226020907E-2</v>
      </c>
      <c r="F435" s="38">
        <f t="shared" si="29"/>
        <v>355.66350734658397</v>
      </c>
      <c r="J435" s="49"/>
    </row>
    <row r="436" spans="1:10" x14ac:dyDescent="0.35">
      <c r="A436" s="37">
        <v>30375</v>
      </c>
      <c r="B436" s="38">
        <f t="shared" si="27"/>
        <v>10.27</v>
      </c>
      <c r="C436" s="38">
        <v>10.28</v>
      </c>
      <c r="D436" s="38">
        <v>10.27</v>
      </c>
      <c r="E436" s="42">
        <f t="shared" si="28"/>
        <v>4.1491212067514931E-2</v>
      </c>
      <c r="F436" s="38">
        <f t="shared" si="29"/>
        <v>370.42041735457718</v>
      </c>
      <c r="J436" s="49"/>
    </row>
    <row r="437" spans="1:10" x14ac:dyDescent="0.35">
      <c r="A437" s="37">
        <v>30406</v>
      </c>
      <c r="B437" s="38">
        <f t="shared" si="27"/>
        <v>10.62</v>
      </c>
      <c r="C437" s="38">
        <v>10.555999999999999</v>
      </c>
      <c r="D437" s="38">
        <v>10.62</v>
      </c>
      <c r="E437" s="42">
        <f t="shared" si="28"/>
        <v>-1.2587092763563736E-2</v>
      </c>
      <c r="F437" s="38">
        <f t="shared" si="29"/>
        <v>365.75790119981713</v>
      </c>
      <c r="J437" s="49"/>
    </row>
    <row r="438" spans="1:10" x14ac:dyDescent="0.35">
      <c r="A438" s="37">
        <v>30436</v>
      </c>
      <c r="B438" s="38">
        <f t="shared" ref="B438:B501" si="30">D438</f>
        <v>10.27</v>
      </c>
      <c r="C438" s="38">
        <v>10.238</v>
      </c>
      <c r="D438" s="38">
        <v>10.27</v>
      </c>
      <c r="E438" s="42">
        <f t="shared" si="28"/>
        <v>3.0306460799302409E-2</v>
      </c>
      <c r="F438" s="38">
        <f t="shared" si="29"/>
        <v>376.84272869456453</v>
      </c>
      <c r="J438" s="49"/>
    </row>
    <row r="439" spans="1:10" x14ac:dyDescent="0.35">
      <c r="A439" s="37">
        <v>30467</v>
      </c>
      <c r="B439" s="38">
        <f t="shared" si="30"/>
        <v>10.81</v>
      </c>
      <c r="C439" s="38">
        <v>10.765000000000001</v>
      </c>
      <c r="D439" s="38">
        <v>10.81</v>
      </c>
      <c r="E439" s="42">
        <f t="shared" si="28"/>
        <v>-2.3809941736577467E-2</v>
      </c>
      <c r="F439" s="38">
        <f t="shared" si="29"/>
        <v>367.87012528049405</v>
      </c>
      <c r="J439" s="49"/>
    </row>
    <row r="440" spans="1:10" x14ac:dyDescent="0.35">
      <c r="A440" s="37">
        <v>30497</v>
      </c>
      <c r="B440" s="38">
        <f t="shared" si="30"/>
        <v>10.96</v>
      </c>
      <c r="C440" s="38">
        <v>10.901999999999999</v>
      </c>
      <c r="D440" s="38">
        <v>10.96</v>
      </c>
      <c r="E440" s="42">
        <f t="shared" si="28"/>
        <v>7.2709022606635976E-5</v>
      </c>
      <c r="F440" s="38">
        <f t="shared" si="29"/>
        <v>367.89687275774941</v>
      </c>
      <c r="J440" s="49"/>
    </row>
    <row r="441" spans="1:10" x14ac:dyDescent="0.35">
      <c r="A441" s="37">
        <v>30528</v>
      </c>
      <c r="B441" s="38">
        <f t="shared" si="30"/>
        <v>11.76</v>
      </c>
      <c r="C441" s="38">
        <v>11.678000000000001</v>
      </c>
      <c r="D441" s="38">
        <v>11.76</v>
      </c>
      <c r="E441" s="42">
        <f t="shared" si="28"/>
        <v>-3.6989058593406059E-2</v>
      </c>
      <c r="F441" s="38">
        <f t="shared" si="29"/>
        <v>354.28871377498217</v>
      </c>
      <c r="J441" s="49"/>
    </row>
    <row r="442" spans="1:10" x14ac:dyDescent="0.35">
      <c r="A442" s="37">
        <v>30559</v>
      </c>
      <c r="B442" s="38">
        <f t="shared" si="30"/>
        <v>11.98</v>
      </c>
      <c r="C442" s="38">
        <v>11.731</v>
      </c>
      <c r="D442" s="38">
        <v>11.98</v>
      </c>
      <c r="E442" s="42">
        <f t="shared" si="28"/>
        <v>-2.7712692734725188E-3</v>
      </c>
      <c r="F442" s="38">
        <f t="shared" si="29"/>
        <v>353.30688434855949</v>
      </c>
      <c r="J442" s="49"/>
    </row>
    <row r="443" spans="1:10" x14ac:dyDescent="0.35">
      <c r="A443" s="37">
        <v>30589</v>
      </c>
      <c r="B443" s="38">
        <f t="shared" si="30"/>
        <v>11.44</v>
      </c>
      <c r="C443" s="38">
        <v>11.273</v>
      </c>
      <c r="D443" s="38">
        <v>11.44</v>
      </c>
      <c r="E443" s="42">
        <f t="shared" si="28"/>
        <v>4.1524000025039073E-2</v>
      </c>
      <c r="F443" s="38">
        <f t="shared" si="29"/>
        <v>367.97759942309551</v>
      </c>
      <c r="J443" s="49"/>
    </row>
    <row r="444" spans="1:10" x14ac:dyDescent="0.35">
      <c r="A444" s="37">
        <v>30620</v>
      </c>
      <c r="B444" s="38">
        <f t="shared" si="30"/>
        <v>11.74</v>
      </c>
      <c r="C444" s="38">
        <v>11.497999999999999</v>
      </c>
      <c r="D444" s="38">
        <v>11.74</v>
      </c>
      <c r="E444" s="42">
        <f t="shared" si="28"/>
        <v>-7.7766001972011164E-3</v>
      </c>
      <c r="F444" s="38">
        <f t="shared" si="29"/>
        <v>365.11598475085623</v>
      </c>
      <c r="J444" s="49"/>
    </row>
    <row r="445" spans="1:10" x14ac:dyDescent="0.35">
      <c r="A445" s="37">
        <v>30650</v>
      </c>
      <c r="B445" s="38">
        <f t="shared" si="30"/>
        <v>11.63</v>
      </c>
      <c r="C445" s="38">
        <v>11.356</v>
      </c>
      <c r="D445" s="38">
        <v>11.63</v>
      </c>
      <c r="E445" s="42">
        <f t="shared" si="28"/>
        <v>1.6158730746091386E-2</v>
      </c>
      <c r="F445" s="38">
        <f t="shared" si="29"/>
        <v>371.01579563953931</v>
      </c>
      <c r="J445" s="49"/>
    </row>
    <row r="446" spans="1:10" x14ac:dyDescent="0.35">
      <c r="A446" s="37">
        <v>30681</v>
      </c>
      <c r="B446" s="38">
        <f t="shared" si="30"/>
        <v>11.82</v>
      </c>
      <c r="C446" s="38">
        <v>11.54</v>
      </c>
      <c r="D446" s="38">
        <v>11.82</v>
      </c>
      <c r="E446" s="42">
        <f t="shared" si="28"/>
        <v>-1.2357981521966405E-3</v>
      </c>
      <c r="F446" s="38">
        <f t="shared" si="29"/>
        <v>370.55729500485216</v>
      </c>
      <c r="J446" s="49"/>
    </row>
    <row r="447" spans="1:10" x14ac:dyDescent="0.35">
      <c r="A447" s="37">
        <v>30712</v>
      </c>
      <c r="B447" s="38">
        <f t="shared" si="30"/>
        <v>11.67</v>
      </c>
      <c r="C447" s="38">
        <v>11.388999999999999</v>
      </c>
      <c r="D447" s="38">
        <v>11.67</v>
      </c>
      <c r="E447" s="42">
        <f t="shared" si="28"/>
        <v>1.8529599595028173E-2</v>
      </c>
      <c r="F447" s="38">
        <f t="shared" si="29"/>
        <v>377.42357330830879</v>
      </c>
      <c r="J447" s="49"/>
    </row>
    <row r="448" spans="1:10" x14ac:dyDescent="0.35">
      <c r="A448" s="37">
        <v>30741</v>
      </c>
      <c r="B448" s="38">
        <f t="shared" si="30"/>
        <v>12.04</v>
      </c>
      <c r="C448" s="38">
        <v>11.723000000000001</v>
      </c>
      <c r="D448" s="38">
        <v>12.04</v>
      </c>
      <c r="E448" s="42">
        <f t="shared" si="28"/>
        <v>-1.1366485090199092E-2</v>
      </c>
      <c r="F448" s="38">
        <f t="shared" si="29"/>
        <v>373.13359388961021</v>
      </c>
      <c r="J448" s="49"/>
    </row>
    <row r="449" spans="1:10" x14ac:dyDescent="0.35">
      <c r="A449" s="37">
        <v>30772</v>
      </c>
      <c r="B449" s="38">
        <f t="shared" si="30"/>
        <v>12.53</v>
      </c>
      <c r="C449" s="38">
        <v>12.178000000000001</v>
      </c>
      <c r="D449" s="38">
        <v>12.53</v>
      </c>
      <c r="E449" s="42">
        <f t="shared" si="28"/>
        <v>-1.7355217752131231E-2</v>
      </c>
      <c r="F449" s="38">
        <f t="shared" si="29"/>
        <v>366.65777911702071</v>
      </c>
      <c r="J449" s="49"/>
    </row>
    <row r="450" spans="1:10" x14ac:dyDescent="0.35">
      <c r="A450" s="37">
        <v>30802</v>
      </c>
      <c r="B450" s="38">
        <f t="shared" si="30"/>
        <v>12.82</v>
      </c>
      <c r="C450" s="38">
        <v>12.462999999999999</v>
      </c>
      <c r="D450" s="38">
        <v>12.82</v>
      </c>
      <c r="E450" s="42">
        <f t="shared" si="28"/>
        <v>-5.5820604625532889E-3</v>
      </c>
      <c r="F450" s="38">
        <f t="shared" si="29"/>
        <v>364.61107322492398</v>
      </c>
      <c r="J450" s="49"/>
    </row>
    <row r="451" spans="1:10" x14ac:dyDescent="0.35">
      <c r="A451" s="37">
        <v>30833</v>
      </c>
      <c r="B451" s="38">
        <f t="shared" si="30"/>
        <v>13.91</v>
      </c>
      <c r="C451" s="38">
        <v>13.519</v>
      </c>
      <c r="D451" s="38">
        <v>13.91</v>
      </c>
      <c r="E451" s="42">
        <f t="shared" ref="E451:E514" si="31">B450/1200+((B450/B451)*(1-(1+B451/200)^(-2*(10-(1/12))))+(1+B451/200)^(-2*(10-(1/12)))-1)</f>
        <v>-4.7026401725173181E-2</v>
      </c>
      <c r="F451" s="38">
        <f t="shared" ref="F451:F514" si="32">F450*(1+E451)</f>
        <v>347.46472642200217</v>
      </c>
      <c r="J451" s="49"/>
    </row>
    <row r="452" spans="1:10" x14ac:dyDescent="0.35">
      <c r="A452" s="37">
        <v>30863</v>
      </c>
      <c r="B452" s="38">
        <f t="shared" si="30"/>
        <v>13.84</v>
      </c>
      <c r="C452" s="38">
        <v>13.411</v>
      </c>
      <c r="D452" s="38">
        <v>13.84</v>
      </c>
      <c r="E452" s="42">
        <f t="shared" si="31"/>
        <v>1.5307860691461173E-2</v>
      </c>
      <c r="F452" s="38">
        <f t="shared" si="32"/>
        <v>352.78366804926685</v>
      </c>
      <c r="J452" s="49"/>
    </row>
    <row r="453" spans="1:10" x14ac:dyDescent="0.35">
      <c r="A453" s="37">
        <v>30894</v>
      </c>
      <c r="B453" s="38">
        <f t="shared" si="30"/>
        <v>12.91</v>
      </c>
      <c r="C453" s="38">
        <v>12.577</v>
      </c>
      <c r="D453" s="38">
        <v>12.91</v>
      </c>
      <c r="E453" s="42">
        <f t="shared" si="31"/>
        <v>6.2736972510084088E-2</v>
      </c>
      <c r="F453" s="38">
        <f t="shared" si="32"/>
        <v>374.91624733368036</v>
      </c>
      <c r="J453" s="49"/>
    </row>
    <row r="454" spans="1:10" x14ac:dyDescent="0.35">
      <c r="A454" s="37">
        <v>30925</v>
      </c>
      <c r="B454" s="38">
        <f t="shared" si="30"/>
        <v>12.79</v>
      </c>
      <c r="C454" s="38">
        <v>12.446</v>
      </c>
      <c r="D454" s="38">
        <v>12.79</v>
      </c>
      <c r="E454" s="42">
        <f t="shared" si="31"/>
        <v>1.73967322339025E-2</v>
      </c>
      <c r="F454" s="38">
        <f t="shared" si="32"/>
        <v>381.43856489868398</v>
      </c>
      <c r="J454" s="49"/>
    </row>
    <row r="455" spans="1:10" x14ac:dyDescent="0.35">
      <c r="A455" s="37">
        <v>30955</v>
      </c>
      <c r="B455" s="38">
        <f t="shared" si="30"/>
        <v>12.47</v>
      </c>
      <c r="C455" s="38">
        <v>12.129</v>
      </c>
      <c r="D455" s="38">
        <v>12.47</v>
      </c>
      <c r="E455" s="42">
        <f t="shared" si="31"/>
        <v>2.8587615416851737E-2</v>
      </c>
      <c r="F455" s="38">
        <f t="shared" si="32"/>
        <v>392.34298389716344</v>
      </c>
      <c r="J455" s="49"/>
    </row>
    <row r="456" spans="1:10" x14ac:dyDescent="0.35">
      <c r="A456" s="37">
        <v>30986</v>
      </c>
      <c r="B456" s="38">
        <f t="shared" si="30"/>
        <v>11.79</v>
      </c>
      <c r="C456" s="38">
        <v>11.471</v>
      </c>
      <c r="D456" s="38">
        <v>11.79</v>
      </c>
      <c r="E456" s="42">
        <f t="shared" si="31"/>
        <v>4.9548049599009138E-2</v>
      </c>
      <c r="F456" s="38">
        <f t="shared" si="32"/>
        <v>411.78281352312331</v>
      </c>
      <c r="J456" s="49"/>
    </row>
    <row r="457" spans="1:10" x14ac:dyDescent="0.35">
      <c r="A457" s="37">
        <v>31016</v>
      </c>
      <c r="B457" s="38">
        <f t="shared" si="30"/>
        <v>11.58</v>
      </c>
      <c r="C457" s="38">
        <v>11.319000000000001</v>
      </c>
      <c r="D457" s="38">
        <v>11.58</v>
      </c>
      <c r="E457" s="42">
        <f t="shared" si="31"/>
        <v>2.202099986641029E-2</v>
      </c>
      <c r="F457" s="38">
        <f t="shared" si="32"/>
        <v>420.85068280470603</v>
      </c>
      <c r="J457" s="49"/>
    </row>
    <row r="458" spans="1:10" x14ac:dyDescent="0.35">
      <c r="A458" s="37">
        <v>31047</v>
      </c>
      <c r="B458" s="38">
        <f t="shared" si="30"/>
        <v>11.55</v>
      </c>
      <c r="C458" s="38">
        <v>11.301</v>
      </c>
      <c r="D458" s="38">
        <v>11.55</v>
      </c>
      <c r="E458" s="42">
        <f t="shared" si="31"/>
        <v>1.1394415563819324E-2</v>
      </c>
      <c r="F458" s="38">
        <f t="shared" si="32"/>
        <v>425.64603037489991</v>
      </c>
      <c r="J458" s="49"/>
    </row>
    <row r="459" spans="1:10" x14ac:dyDescent="0.35">
      <c r="A459" s="37">
        <v>31078</v>
      </c>
      <c r="B459" s="38">
        <f t="shared" si="30"/>
        <v>11.17</v>
      </c>
      <c r="C459" s="38">
        <v>10.962999999999999</v>
      </c>
      <c r="D459" s="38">
        <v>11.17</v>
      </c>
      <c r="E459" s="42">
        <f t="shared" si="31"/>
        <v>3.2067066248386629E-2</v>
      </c>
      <c r="F459" s="38">
        <f t="shared" si="32"/>
        <v>439.29524982929462</v>
      </c>
      <c r="J459" s="49"/>
    </row>
    <row r="460" spans="1:10" x14ac:dyDescent="0.35">
      <c r="A460" s="37">
        <v>31106</v>
      </c>
      <c r="B460" s="38">
        <f t="shared" si="30"/>
        <v>11.91</v>
      </c>
      <c r="C460" s="38">
        <v>11.695</v>
      </c>
      <c r="D460" s="38">
        <v>11.91</v>
      </c>
      <c r="E460" s="42">
        <f t="shared" si="31"/>
        <v>-3.309656941624875E-2</v>
      </c>
      <c r="F460" s="38">
        <f t="shared" si="32"/>
        <v>424.75608409909103</v>
      </c>
      <c r="J460" s="49"/>
    </row>
    <row r="461" spans="1:10" x14ac:dyDescent="0.35">
      <c r="A461" s="37">
        <v>31137</v>
      </c>
      <c r="B461" s="38">
        <f t="shared" si="30"/>
        <v>11.65</v>
      </c>
      <c r="C461" s="38">
        <v>11.433999999999999</v>
      </c>
      <c r="D461" s="38">
        <v>11.65</v>
      </c>
      <c r="E461" s="42">
        <f t="shared" si="31"/>
        <v>2.4981872607813298E-2</v>
      </c>
      <c r="F461" s="38">
        <f t="shared" si="32"/>
        <v>435.36728648144816</v>
      </c>
      <c r="J461" s="49"/>
    </row>
    <row r="462" spans="1:10" x14ac:dyDescent="0.35">
      <c r="A462" s="37">
        <v>31167</v>
      </c>
      <c r="B462" s="38">
        <f t="shared" si="30"/>
        <v>11.41</v>
      </c>
      <c r="C462" s="38">
        <v>11.202</v>
      </c>
      <c r="D462" s="38">
        <v>11.41</v>
      </c>
      <c r="E462" s="42">
        <f t="shared" si="31"/>
        <v>2.3743595833427458E-2</v>
      </c>
      <c r="F462" s="38">
        <f t="shared" si="32"/>
        <v>445.70447137075973</v>
      </c>
      <c r="J462" s="49"/>
    </row>
    <row r="463" spans="1:10" x14ac:dyDescent="0.35">
      <c r="A463" s="37">
        <v>31198</v>
      </c>
      <c r="B463" s="38">
        <f t="shared" si="30"/>
        <v>10.28</v>
      </c>
      <c r="C463" s="38">
        <v>10.167999999999999</v>
      </c>
      <c r="D463" s="38">
        <v>10.28</v>
      </c>
      <c r="E463" s="42">
        <f t="shared" si="31"/>
        <v>7.8753048206615328E-2</v>
      </c>
      <c r="F463" s="38">
        <f t="shared" si="32"/>
        <v>480.80505709052522</v>
      </c>
      <c r="J463" s="49"/>
    </row>
    <row r="464" spans="1:10" x14ac:dyDescent="0.35">
      <c r="A464" s="37">
        <v>31228</v>
      </c>
      <c r="B464" s="38">
        <f t="shared" si="30"/>
        <v>10.25</v>
      </c>
      <c r="C464" s="38">
        <v>10.115</v>
      </c>
      <c r="D464" s="38">
        <v>10.25</v>
      </c>
      <c r="E464" s="42">
        <f t="shared" si="31"/>
        <v>1.0407333243033279E-2</v>
      </c>
      <c r="F464" s="38">
        <f t="shared" si="32"/>
        <v>485.80895554460193</v>
      </c>
      <c r="J464" s="49"/>
    </row>
    <row r="465" spans="1:10" x14ac:dyDescent="0.35">
      <c r="A465" s="37">
        <v>31259</v>
      </c>
      <c r="B465" s="38">
        <f t="shared" si="30"/>
        <v>10.57</v>
      </c>
      <c r="C465" s="38">
        <v>10.462999999999999</v>
      </c>
      <c r="D465" s="38">
        <v>10.57</v>
      </c>
      <c r="E465" s="42">
        <f t="shared" si="31"/>
        <v>-1.0831534785670786E-2</v>
      </c>
      <c r="F465" s="38">
        <f t="shared" si="32"/>
        <v>480.54689894343016</v>
      </c>
      <c r="J465" s="49"/>
    </row>
    <row r="466" spans="1:10" x14ac:dyDescent="0.35">
      <c r="A466" s="37">
        <v>31290</v>
      </c>
      <c r="B466" s="38">
        <f t="shared" si="30"/>
        <v>10.28</v>
      </c>
      <c r="C466" s="38">
        <v>10.148</v>
      </c>
      <c r="D466" s="38">
        <v>10.28</v>
      </c>
      <c r="E466" s="42">
        <f t="shared" si="31"/>
        <v>2.6579100867184541E-2</v>
      </c>
      <c r="F466" s="38">
        <f t="shared" si="32"/>
        <v>493.31940344186035</v>
      </c>
      <c r="J466" s="49"/>
    </row>
    <row r="467" spans="1:10" x14ac:dyDescent="0.35">
      <c r="A467" s="37">
        <v>31320</v>
      </c>
      <c r="B467" s="38">
        <f t="shared" si="30"/>
        <v>10.31</v>
      </c>
      <c r="C467" s="38"/>
      <c r="D467" s="38">
        <v>10.31</v>
      </c>
      <c r="E467" s="42">
        <f t="shared" si="31"/>
        <v>6.7306183238003414E-3</v>
      </c>
      <c r="F467" s="38">
        <f t="shared" si="32"/>
        <v>496.63974805815235</v>
      </c>
      <c r="J467" s="49"/>
    </row>
    <row r="468" spans="1:10" x14ac:dyDescent="0.35">
      <c r="A468" s="37">
        <v>31351</v>
      </c>
      <c r="B468" s="38">
        <f t="shared" si="30"/>
        <v>10.01</v>
      </c>
      <c r="C468" s="38"/>
      <c r="D468" s="38">
        <v>10.01</v>
      </c>
      <c r="E468" s="42">
        <f t="shared" si="31"/>
        <v>2.7184832062548184E-2</v>
      </c>
      <c r="F468" s="38">
        <f t="shared" si="32"/>
        <v>510.14081620469949</v>
      </c>
      <c r="J468" s="49"/>
    </row>
    <row r="469" spans="1:10" x14ac:dyDescent="0.35">
      <c r="A469" s="37">
        <v>31381</v>
      </c>
      <c r="B469" s="38">
        <f t="shared" si="30"/>
        <v>9.59</v>
      </c>
      <c r="C469" s="38"/>
      <c r="D469" s="38">
        <v>9.59</v>
      </c>
      <c r="E469" s="42">
        <f t="shared" si="31"/>
        <v>3.4838743646608189E-2</v>
      </c>
      <c r="F469" s="38">
        <f t="shared" si="32"/>
        <v>527.91348132412645</v>
      </c>
      <c r="J469" s="49"/>
    </row>
    <row r="470" spans="1:10" x14ac:dyDescent="0.35">
      <c r="A470" s="37">
        <v>31412</v>
      </c>
      <c r="B470" s="38">
        <f t="shared" si="30"/>
        <v>9</v>
      </c>
      <c r="C470" s="38"/>
      <c r="D470" s="38">
        <v>9</v>
      </c>
      <c r="E470" s="42">
        <f t="shared" si="31"/>
        <v>4.6164933735287676E-2</v>
      </c>
      <c r="F470" s="38">
        <f t="shared" si="32"/>
        <v>552.28457220741973</v>
      </c>
      <c r="J470" s="49"/>
    </row>
    <row r="471" spans="1:10" x14ac:dyDescent="0.35">
      <c r="A471" s="37">
        <v>31443</v>
      </c>
      <c r="B471" s="38">
        <f t="shared" si="30"/>
        <v>9.08</v>
      </c>
      <c r="C471" s="38"/>
      <c r="D471" s="38">
        <v>9.08</v>
      </c>
      <c r="E471" s="42">
        <f t="shared" si="31"/>
        <v>2.3417401733329332E-3</v>
      </c>
      <c r="F471" s="38">
        <f t="shared" si="32"/>
        <v>553.57787917726989</v>
      </c>
      <c r="J471" s="49"/>
    </row>
    <row r="472" spans="1:10" x14ac:dyDescent="0.35">
      <c r="A472" s="37">
        <v>31471</v>
      </c>
      <c r="B472" s="38">
        <f t="shared" si="30"/>
        <v>8.1300000000000008</v>
      </c>
      <c r="C472" s="38"/>
      <c r="D472" s="38">
        <v>8.1300000000000008</v>
      </c>
      <c r="E472" s="42">
        <f t="shared" si="31"/>
        <v>7.1399827559072537E-2</v>
      </c>
      <c r="F472" s="38">
        <f t="shared" si="32"/>
        <v>593.10324429104412</v>
      </c>
      <c r="J472" s="49"/>
    </row>
    <row r="473" spans="1:10" x14ac:dyDescent="0.35">
      <c r="A473" s="37">
        <v>31502</v>
      </c>
      <c r="B473" s="38">
        <f t="shared" si="30"/>
        <v>7.39</v>
      </c>
      <c r="C473" s="38"/>
      <c r="D473" s="38">
        <v>7.39</v>
      </c>
      <c r="E473" s="42">
        <f t="shared" si="31"/>
        <v>5.8151040106759783E-2</v>
      </c>
      <c r="F473" s="38">
        <f t="shared" si="32"/>
        <v>627.59281483726193</v>
      </c>
      <c r="J473" s="49"/>
    </row>
    <row r="474" spans="1:10" x14ac:dyDescent="0.35">
      <c r="A474" s="37">
        <v>31532</v>
      </c>
      <c r="B474" s="38">
        <f t="shared" si="30"/>
        <v>7.38</v>
      </c>
      <c r="C474" s="38"/>
      <c r="D474" s="38">
        <v>7.38</v>
      </c>
      <c r="E474" s="42">
        <f t="shared" si="31"/>
        <v>6.8529135862918766E-3</v>
      </c>
      <c r="F474" s="38">
        <f t="shared" si="32"/>
        <v>631.89365416471935</v>
      </c>
      <c r="J474" s="49"/>
    </row>
    <row r="475" spans="1:10" x14ac:dyDescent="0.35">
      <c r="A475" s="37">
        <v>31563</v>
      </c>
      <c r="B475" s="38">
        <f t="shared" si="30"/>
        <v>8.0500000000000007</v>
      </c>
      <c r="C475" s="38"/>
      <c r="D475" s="38">
        <v>8.0500000000000007</v>
      </c>
      <c r="E475" s="42">
        <f t="shared" si="31"/>
        <v>-3.9027530449905798E-2</v>
      </c>
      <c r="F475" s="38">
        <f t="shared" si="32"/>
        <v>607.23240533570356</v>
      </c>
      <c r="J475" s="49"/>
    </row>
    <row r="476" spans="1:10" x14ac:dyDescent="0.35">
      <c r="A476" s="37">
        <v>31593</v>
      </c>
      <c r="B476" s="38">
        <f t="shared" si="30"/>
        <v>7.35</v>
      </c>
      <c r="C476" s="38"/>
      <c r="D476" s="38">
        <v>7.35</v>
      </c>
      <c r="E476" s="42">
        <f t="shared" si="31"/>
        <v>5.539401945818169E-2</v>
      </c>
      <c r="F476" s="38">
        <f t="shared" si="32"/>
        <v>640.86944901250797</v>
      </c>
      <c r="J476" s="49"/>
    </row>
    <row r="477" spans="1:10" x14ac:dyDescent="0.35">
      <c r="A477" s="37">
        <v>31624</v>
      </c>
      <c r="B477" s="38">
        <f t="shared" si="30"/>
        <v>7.34</v>
      </c>
      <c r="C477" s="38"/>
      <c r="D477" s="38">
        <v>7.34</v>
      </c>
      <c r="E477" s="42">
        <f t="shared" si="31"/>
        <v>6.8208200608377923E-3</v>
      </c>
      <c r="F477" s="38">
        <f t="shared" si="32"/>
        <v>645.24070420671046</v>
      </c>
      <c r="J477" s="49"/>
    </row>
    <row r="478" spans="1:10" x14ac:dyDescent="0.35">
      <c r="A478" s="37">
        <v>31655</v>
      </c>
      <c r="B478" s="38">
        <f t="shared" si="30"/>
        <v>6.95</v>
      </c>
      <c r="C478" s="38"/>
      <c r="D478" s="38">
        <v>6.95</v>
      </c>
      <c r="E478" s="42">
        <f t="shared" si="31"/>
        <v>3.3731852443766093E-2</v>
      </c>
      <c r="F478" s="38">
        <f t="shared" si="32"/>
        <v>667.005868431723</v>
      </c>
      <c r="J478" s="49"/>
    </row>
    <row r="479" spans="1:10" x14ac:dyDescent="0.35">
      <c r="A479" s="37">
        <v>31685</v>
      </c>
      <c r="B479" s="38">
        <f t="shared" si="30"/>
        <v>7.45</v>
      </c>
      <c r="C479" s="38"/>
      <c r="D479" s="38">
        <v>7.45</v>
      </c>
      <c r="E479" s="42">
        <f t="shared" si="31"/>
        <v>-2.8829255840134932E-2</v>
      </c>
      <c r="F479" s="38">
        <f t="shared" si="32"/>
        <v>647.7765856038335</v>
      </c>
      <c r="J479" s="49"/>
    </row>
    <row r="480" spans="1:10" x14ac:dyDescent="0.35">
      <c r="A480" s="37">
        <v>31716</v>
      </c>
      <c r="B480" s="38">
        <f t="shared" si="30"/>
        <v>7.34</v>
      </c>
      <c r="C480" s="38"/>
      <c r="D480" s="38">
        <v>7.34</v>
      </c>
      <c r="E480" s="42">
        <f t="shared" si="31"/>
        <v>1.3862354002550165E-2</v>
      </c>
      <c r="F480" s="38">
        <f t="shared" si="32"/>
        <v>656.75629394803707</v>
      </c>
      <c r="J480" s="49"/>
    </row>
    <row r="481" spans="1:10" x14ac:dyDescent="0.35">
      <c r="A481" s="37">
        <v>31746</v>
      </c>
      <c r="B481" s="38">
        <f t="shared" si="30"/>
        <v>7.15</v>
      </c>
      <c r="C481" s="38"/>
      <c r="D481" s="38">
        <v>7.15</v>
      </c>
      <c r="E481" s="42">
        <f t="shared" si="31"/>
        <v>1.9449994922566945E-2</v>
      </c>
      <c r="F481" s="38">
        <f t="shared" si="32"/>
        <v>669.53020053069031</v>
      </c>
      <c r="J481" s="49"/>
    </row>
    <row r="482" spans="1:10" x14ac:dyDescent="0.35">
      <c r="A482" s="37">
        <v>31777</v>
      </c>
      <c r="B482" s="38">
        <f t="shared" si="30"/>
        <v>7.23</v>
      </c>
      <c r="C482" s="38"/>
      <c r="D482" s="38">
        <v>7.23</v>
      </c>
      <c r="E482" s="42">
        <f t="shared" si="31"/>
        <v>3.6436152464674066E-4</v>
      </c>
      <c r="F482" s="38">
        <f t="shared" si="32"/>
        <v>669.77415157535268</v>
      </c>
      <c r="J482" s="49"/>
    </row>
    <row r="483" spans="1:10" x14ac:dyDescent="0.35">
      <c r="A483" s="37">
        <v>31808</v>
      </c>
      <c r="B483" s="38">
        <f t="shared" si="30"/>
        <v>7.18</v>
      </c>
      <c r="C483" s="38"/>
      <c r="D483" s="38">
        <v>7.18</v>
      </c>
      <c r="E483" s="42">
        <f t="shared" si="31"/>
        <v>9.5290609818928194E-3</v>
      </c>
      <c r="F483" s="38">
        <f t="shared" si="32"/>
        <v>676.15647030980972</v>
      </c>
      <c r="J483" s="49"/>
    </row>
    <row r="484" spans="1:10" x14ac:dyDescent="0.35">
      <c r="A484" s="37">
        <v>31836</v>
      </c>
      <c r="B484" s="38">
        <f t="shared" si="30"/>
        <v>7.19</v>
      </c>
      <c r="C484" s="38"/>
      <c r="D484" s="38">
        <v>7.19</v>
      </c>
      <c r="E484" s="42">
        <f t="shared" si="31"/>
        <v>5.2828346956016381E-3</v>
      </c>
      <c r="F484" s="38">
        <f t="shared" si="32"/>
        <v>679.72849317081784</v>
      </c>
      <c r="J484" s="49"/>
    </row>
    <row r="485" spans="1:10" x14ac:dyDescent="0.35">
      <c r="A485" s="37">
        <v>31867</v>
      </c>
      <c r="B485" s="38">
        <f t="shared" si="30"/>
        <v>7.51</v>
      </c>
      <c r="C485" s="38"/>
      <c r="D485" s="38">
        <v>7.51</v>
      </c>
      <c r="E485" s="42">
        <f t="shared" si="31"/>
        <v>-1.6106682246414823E-2</v>
      </c>
      <c r="F485" s="38">
        <f t="shared" si="32"/>
        <v>668.78032231748114</v>
      </c>
      <c r="J485" s="49"/>
    </row>
    <row r="486" spans="1:10" x14ac:dyDescent="0.35">
      <c r="A486" s="37">
        <v>31897</v>
      </c>
      <c r="B486" s="38">
        <f t="shared" si="30"/>
        <v>8.2100000000000009</v>
      </c>
      <c r="C486" s="38"/>
      <c r="D486" s="38">
        <v>8.2100000000000009</v>
      </c>
      <c r="E486" s="42">
        <f t="shared" si="31"/>
        <v>-4.0612045647328378E-2</v>
      </c>
      <c r="F486" s="38">
        <f t="shared" si="32"/>
        <v>641.61978533948866</v>
      </c>
      <c r="J486" s="49"/>
    </row>
    <row r="487" spans="1:10" x14ac:dyDescent="0.35">
      <c r="A487" s="37">
        <v>31928</v>
      </c>
      <c r="B487" s="38">
        <f t="shared" si="30"/>
        <v>8.49</v>
      </c>
      <c r="C487" s="38"/>
      <c r="D487" s="38">
        <v>8.49</v>
      </c>
      <c r="E487" s="42">
        <f t="shared" si="31"/>
        <v>-1.1678756584724026E-2</v>
      </c>
      <c r="F487" s="38">
        <f t="shared" si="32"/>
        <v>634.12646404656584</v>
      </c>
      <c r="J487" s="49"/>
    </row>
    <row r="488" spans="1:10" x14ac:dyDescent="0.35">
      <c r="A488" s="37">
        <v>31958</v>
      </c>
      <c r="B488" s="38">
        <f t="shared" si="30"/>
        <v>8.3800000000000008</v>
      </c>
      <c r="C488" s="38"/>
      <c r="D488" s="38">
        <v>8.3800000000000008</v>
      </c>
      <c r="E488" s="42">
        <f t="shared" si="31"/>
        <v>1.4385832935619517E-2</v>
      </c>
      <c r="F488" s="38">
        <f t="shared" si="32"/>
        <v>643.24890141839489</v>
      </c>
      <c r="J488" s="49"/>
    </row>
    <row r="489" spans="1:10" x14ac:dyDescent="0.35">
      <c r="A489" s="37">
        <v>31989</v>
      </c>
      <c r="B489" s="38">
        <f t="shared" si="30"/>
        <v>8.66</v>
      </c>
      <c r="C489" s="38"/>
      <c r="D489" s="38">
        <v>8.66</v>
      </c>
      <c r="E489" s="42">
        <f t="shared" si="31"/>
        <v>-1.1400836609702487E-2</v>
      </c>
      <c r="F489" s="38">
        <f t="shared" si="32"/>
        <v>635.91532579395312</v>
      </c>
      <c r="J489" s="49"/>
    </row>
    <row r="490" spans="1:10" x14ac:dyDescent="0.35">
      <c r="A490" s="37">
        <v>32020</v>
      </c>
      <c r="B490" s="38">
        <f t="shared" si="30"/>
        <v>9</v>
      </c>
      <c r="C490" s="38"/>
      <c r="D490" s="38">
        <v>9</v>
      </c>
      <c r="E490" s="42">
        <f t="shared" si="31"/>
        <v>-1.4781487237284657E-2</v>
      </c>
      <c r="F490" s="38">
        <f t="shared" si="32"/>
        <v>626.51555152173603</v>
      </c>
      <c r="J490" s="49"/>
    </row>
    <row r="491" spans="1:10" x14ac:dyDescent="0.35">
      <c r="A491" s="37">
        <v>32050</v>
      </c>
      <c r="B491" s="38">
        <f t="shared" si="30"/>
        <v>9.6300000000000008</v>
      </c>
      <c r="C491" s="38"/>
      <c r="D491" s="38">
        <v>9.6300000000000008</v>
      </c>
      <c r="E491" s="42">
        <f t="shared" si="31"/>
        <v>-3.2178139346870478E-2</v>
      </c>
      <c r="F491" s="38">
        <f t="shared" si="32"/>
        <v>606.35544680188821</v>
      </c>
      <c r="J491" s="49"/>
    </row>
    <row r="492" spans="1:10" x14ac:dyDescent="0.35">
      <c r="A492" s="37">
        <v>32081</v>
      </c>
      <c r="B492" s="38">
        <f t="shared" si="30"/>
        <v>8.8800000000000008</v>
      </c>
      <c r="C492" s="38"/>
      <c r="D492" s="38">
        <v>8.8800000000000008</v>
      </c>
      <c r="E492" s="42">
        <f t="shared" si="31"/>
        <v>5.6801939960577308E-2</v>
      </c>
      <c r="F492" s="38">
        <f t="shared" si="32"/>
        <v>640.79761248589807</v>
      </c>
      <c r="J492" s="49"/>
    </row>
    <row r="493" spans="1:10" x14ac:dyDescent="0.35">
      <c r="A493" s="37">
        <v>32111</v>
      </c>
      <c r="B493" s="38">
        <f t="shared" si="30"/>
        <v>8.99</v>
      </c>
      <c r="C493" s="38"/>
      <c r="D493" s="38">
        <v>8.99</v>
      </c>
      <c r="E493" s="42">
        <f t="shared" si="31"/>
        <v>2.7988600656440529E-4</v>
      </c>
      <c r="F493" s="38">
        <f t="shared" si="32"/>
        <v>640.9769627706728</v>
      </c>
      <c r="J493" s="49"/>
    </row>
    <row r="494" spans="1:10" x14ac:dyDescent="0.35">
      <c r="A494" s="37">
        <v>32142</v>
      </c>
      <c r="B494" s="38">
        <f t="shared" si="30"/>
        <v>8.83</v>
      </c>
      <c r="C494" s="38"/>
      <c r="D494" s="38">
        <v>8.83</v>
      </c>
      <c r="E494" s="42">
        <f t="shared" si="31"/>
        <v>1.7919901548435029E-2</v>
      </c>
      <c r="F494" s="38">
        <f t="shared" si="32"/>
        <v>652.46320683833812</v>
      </c>
      <c r="J494" s="49"/>
    </row>
    <row r="495" spans="1:10" x14ac:dyDescent="0.35">
      <c r="A495" s="37">
        <v>32173</v>
      </c>
      <c r="B495" s="38">
        <f t="shared" si="30"/>
        <v>8.26</v>
      </c>
      <c r="C495" s="38"/>
      <c r="D495" s="38">
        <v>8.26</v>
      </c>
      <c r="E495" s="42">
        <f t="shared" si="31"/>
        <v>4.5440807770830351E-2</v>
      </c>
      <c r="F495" s="38">
        <f t="shared" si="32"/>
        <v>682.1116619978186</v>
      </c>
      <c r="J495" s="49"/>
    </row>
    <row r="496" spans="1:10" x14ac:dyDescent="0.35">
      <c r="A496" s="37">
        <v>32202</v>
      </c>
      <c r="B496" s="38">
        <f t="shared" si="30"/>
        <v>8.16</v>
      </c>
      <c r="C496" s="38"/>
      <c r="D496" s="38">
        <v>8.16</v>
      </c>
      <c r="E496" s="42">
        <f t="shared" si="31"/>
        <v>1.3593782152445647E-2</v>
      </c>
      <c r="F496" s="38">
        <f t="shared" si="32"/>
        <v>691.38413933465961</v>
      </c>
      <c r="J496" s="49"/>
    </row>
    <row r="497" spans="1:10" x14ac:dyDescent="0.35">
      <c r="A497" s="37">
        <v>32233</v>
      </c>
      <c r="B497" s="38">
        <f t="shared" si="30"/>
        <v>8.57</v>
      </c>
      <c r="C497" s="38"/>
      <c r="D497" s="38">
        <v>8.57</v>
      </c>
      <c r="E497" s="42">
        <f t="shared" si="31"/>
        <v>-2.0225027912093047E-2</v>
      </c>
      <c r="F497" s="38">
        <f t="shared" si="32"/>
        <v>677.4008758186377</v>
      </c>
      <c r="J497" s="49"/>
    </row>
    <row r="498" spans="1:10" x14ac:dyDescent="0.35">
      <c r="A498" s="37">
        <v>32263</v>
      </c>
      <c r="B498" s="38">
        <f t="shared" si="30"/>
        <v>8.8699999999999992</v>
      </c>
      <c r="C498" s="38"/>
      <c r="D498" s="38">
        <v>8.8699999999999992</v>
      </c>
      <c r="E498" s="42">
        <f t="shared" si="31"/>
        <v>-1.2377531293476341E-2</v>
      </c>
      <c r="F498" s="38">
        <f t="shared" si="32"/>
        <v>669.01632527996424</v>
      </c>
      <c r="J498" s="49"/>
    </row>
    <row r="499" spans="1:10" x14ac:dyDescent="0.35">
      <c r="A499" s="37">
        <v>32294</v>
      </c>
      <c r="B499" s="38">
        <f t="shared" si="30"/>
        <v>9.1999999999999993</v>
      </c>
      <c r="C499" s="38"/>
      <c r="D499" s="38">
        <v>9.1999999999999993</v>
      </c>
      <c r="E499" s="42">
        <f t="shared" si="31"/>
        <v>-1.3776870621598178E-2</v>
      </c>
      <c r="F499" s="38">
        <f t="shared" si="32"/>
        <v>659.79937392284512</v>
      </c>
      <c r="J499" s="49"/>
    </row>
    <row r="500" spans="1:10" x14ac:dyDescent="0.35">
      <c r="A500" s="37">
        <v>32324</v>
      </c>
      <c r="B500" s="38">
        <f t="shared" si="30"/>
        <v>8.82</v>
      </c>
      <c r="C500" s="38"/>
      <c r="D500" s="38">
        <v>8.82</v>
      </c>
      <c r="E500" s="42">
        <f t="shared" si="31"/>
        <v>3.2444426915823457E-2</v>
      </c>
      <c r="F500" s="38">
        <f t="shared" si="32"/>
        <v>681.20618648919094</v>
      </c>
      <c r="J500" s="49"/>
    </row>
    <row r="501" spans="1:10" x14ac:dyDescent="0.35">
      <c r="A501" s="37">
        <v>32355</v>
      </c>
      <c r="B501" s="38">
        <f t="shared" si="30"/>
        <v>9.1199999999999992</v>
      </c>
      <c r="C501" s="38"/>
      <c r="D501" s="38">
        <v>9.1199999999999992</v>
      </c>
      <c r="E501" s="42">
        <f t="shared" si="31"/>
        <v>-1.1960272419872154E-2</v>
      </c>
      <c r="F501" s="38">
        <f t="shared" si="32"/>
        <v>673.058774924678</v>
      </c>
      <c r="J501" s="49"/>
    </row>
    <row r="502" spans="1:10" x14ac:dyDescent="0.35">
      <c r="A502" s="37">
        <v>32386</v>
      </c>
      <c r="B502" s="38">
        <f t="shared" ref="B502:B565" si="33">D502</f>
        <v>9.25</v>
      </c>
      <c r="C502" s="38"/>
      <c r="D502" s="38">
        <v>9.25</v>
      </c>
      <c r="E502" s="42">
        <f t="shared" si="31"/>
        <v>-7.2128062321602168E-4</v>
      </c>
      <c r="F502" s="38">
        <f t="shared" si="32"/>
        <v>672.57331067203938</v>
      </c>
      <c r="J502" s="49"/>
    </row>
    <row r="503" spans="1:10" x14ac:dyDescent="0.35">
      <c r="A503" s="37">
        <v>32416</v>
      </c>
      <c r="B503" s="38">
        <f t="shared" si="33"/>
        <v>8.8699999999999992</v>
      </c>
      <c r="C503" s="38"/>
      <c r="D503" s="38">
        <v>8.8699999999999992</v>
      </c>
      <c r="E503" s="42">
        <f t="shared" si="31"/>
        <v>3.2432650749514416E-2</v>
      </c>
      <c r="F503" s="38">
        <f t="shared" si="32"/>
        <v>694.38664596051035</v>
      </c>
      <c r="J503" s="49"/>
    </row>
    <row r="504" spans="1:10" x14ac:dyDescent="0.35">
      <c r="A504" s="37">
        <v>32447</v>
      </c>
      <c r="B504" s="38">
        <f t="shared" si="33"/>
        <v>8.65</v>
      </c>
      <c r="C504" s="38"/>
      <c r="D504" s="38">
        <v>8.65</v>
      </c>
      <c r="E504" s="42">
        <f t="shared" si="31"/>
        <v>2.1842636387295424E-2</v>
      </c>
      <c r="F504" s="38">
        <f t="shared" si="32"/>
        <v>709.55388098041942</v>
      </c>
      <c r="J504" s="49"/>
    </row>
    <row r="505" spans="1:10" x14ac:dyDescent="0.35">
      <c r="A505" s="37">
        <v>32477</v>
      </c>
      <c r="B505" s="38">
        <f t="shared" si="33"/>
        <v>9.06</v>
      </c>
      <c r="C505" s="38"/>
      <c r="D505" s="38">
        <v>9.06</v>
      </c>
      <c r="E505" s="42">
        <f t="shared" si="31"/>
        <v>-1.9250480199570246E-2</v>
      </c>
      <c r="F505" s="38">
        <f t="shared" si="32"/>
        <v>695.89462804407765</v>
      </c>
      <c r="J505" s="49"/>
    </row>
    <row r="506" spans="1:10" x14ac:dyDescent="0.35">
      <c r="A506" s="37">
        <v>32508</v>
      </c>
      <c r="B506" s="38">
        <f t="shared" si="33"/>
        <v>9.14</v>
      </c>
      <c r="C506" s="38"/>
      <c r="D506" s="38">
        <v>9.14</v>
      </c>
      <c r="E506" s="42">
        <f t="shared" si="31"/>
        <v>2.4050123904349454E-3</v>
      </c>
      <c r="F506" s="38">
        <f t="shared" si="32"/>
        <v>697.56826324696078</v>
      </c>
      <c r="J506" s="49"/>
    </row>
    <row r="507" spans="1:10" x14ac:dyDescent="0.35">
      <c r="A507" s="37">
        <v>32539</v>
      </c>
      <c r="B507" s="38">
        <f t="shared" si="33"/>
        <v>9.01</v>
      </c>
      <c r="C507" s="38"/>
      <c r="D507" s="38">
        <v>9.01</v>
      </c>
      <c r="E507" s="42">
        <f t="shared" si="31"/>
        <v>1.6024106521463528E-2</v>
      </c>
      <c r="F507" s="38">
        <f t="shared" si="32"/>
        <v>708.74617140322232</v>
      </c>
      <c r="J507" s="49"/>
    </row>
    <row r="508" spans="1:10" x14ac:dyDescent="0.35">
      <c r="A508" s="37">
        <v>32567</v>
      </c>
      <c r="B508" s="38">
        <f t="shared" si="33"/>
        <v>9.32</v>
      </c>
      <c r="C508" s="38"/>
      <c r="D508" s="38">
        <v>9.32</v>
      </c>
      <c r="E508" s="42">
        <f t="shared" si="31"/>
        <v>-1.2275391352668759E-2</v>
      </c>
      <c r="F508" s="38">
        <f t="shared" si="32"/>
        <v>700.04603477954208</v>
      </c>
      <c r="J508" s="49"/>
    </row>
    <row r="509" spans="1:10" x14ac:dyDescent="0.35">
      <c r="A509" s="37">
        <v>32598</v>
      </c>
      <c r="B509" s="38">
        <f t="shared" si="33"/>
        <v>9.3000000000000007</v>
      </c>
      <c r="C509" s="38"/>
      <c r="D509" s="38">
        <v>9.3000000000000007</v>
      </c>
      <c r="E509" s="42">
        <f t="shared" si="31"/>
        <v>9.0441278675021611E-3</v>
      </c>
      <c r="F509" s="38">
        <f t="shared" si="32"/>
        <v>706.37734063122616</v>
      </c>
      <c r="J509" s="49"/>
    </row>
    <row r="510" spans="1:10" x14ac:dyDescent="0.35">
      <c r="A510" s="37">
        <v>32628</v>
      </c>
      <c r="B510" s="38">
        <f t="shared" si="33"/>
        <v>9.02</v>
      </c>
      <c r="C510" s="38"/>
      <c r="D510" s="38">
        <v>9.02</v>
      </c>
      <c r="E510" s="42">
        <f t="shared" si="31"/>
        <v>2.5850542276354714E-2</v>
      </c>
      <c r="F510" s="38">
        <f t="shared" si="32"/>
        <v>724.63757793827267</v>
      </c>
      <c r="J510" s="49"/>
    </row>
    <row r="511" spans="1:10" x14ac:dyDescent="0.35">
      <c r="A511" s="37">
        <v>32659</v>
      </c>
      <c r="B511" s="38">
        <f t="shared" si="33"/>
        <v>8.6</v>
      </c>
      <c r="C511" s="38"/>
      <c r="D511" s="38">
        <v>8.6</v>
      </c>
      <c r="E511" s="42">
        <f t="shared" si="31"/>
        <v>3.5164798179366179E-2</v>
      </c>
      <c r="F511" s="38">
        <f t="shared" si="32"/>
        <v>750.11931211965668</v>
      </c>
      <c r="J511" s="49"/>
    </row>
    <row r="512" spans="1:10" x14ac:dyDescent="0.35">
      <c r="A512" s="37">
        <v>32689</v>
      </c>
      <c r="B512" s="38">
        <f t="shared" si="33"/>
        <v>8.1</v>
      </c>
      <c r="C512" s="38"/>
      <c r="D512" s="38">
        <v>8.1</v>
      </c>
      <c r="E512" s="42">
        <f t="shared" si="31"/>
        <v>4.0807310156615442E-2</v>
      </c>
      <c r="F512" s="38">
        <f t="shared" si="32"/>
        <v>780.72966354379059</v>
      </c>
      <c r="J512" s="49"/>
    </row>
    <row r="513" spans="1:10" x14ac:dyDescent="0.35">
      <c r="A513" s="37">
        <v>32720</v>
      </c>
      <c r="B513" s="38">
        <f t="shared" si="33"/>
        <v>7.82</v>
      </c>
      <c r="C513" s="38"/>
      <c r="D513" s="38">
        <v>7.82</v>
      </c>
      <c r="E513" s="42">
        <f t="shared" si="31"/>
        <v>2.5822364793855988E-2</v>
      </c>
      <c r="F513" s="38">
        <f t="shared" si="32"/>
        <v>800.88994972120281</v>
      </c>
      <c r="J513" s="49"/>
    </row>
    <row r="514" spans="1:10" x14ac:dyDescent="0.35">
      <c r="A514" s="37">
        <v>32751</v>
      </c>
      <c r="B514" s="38">
        <f t="shared" si="33"/>
        <v>8.26</v>
      </c>
      <c r="C514" s="38"/>
      <c r="D514" s="38">
        <v>8.26</v>
      </c>
      <c r="E514" s="42">
        <f t="shared" si="31"/>
        <v>-2.2880331144734371E-2</v>
      </c>
      <c r="F514" s="38">
        <f t="shared" si="32"/>
        <v>782.56532246109202</v>
      </c>
      <c r="J514" s="49"/>
    </row>
    <row r="515" spans="1:10" x14ac:dyDescent="0.35">
      <c r="A515" s="37">
        <v>32781</v>
      </c>
      <c r="B515" s="38">
        <f t="shared" si="33"/>
        <v>8.31</v>
      </c>
      <c r="C515" s="38"/>
      <c r="D515" s="38">
        <v>8.31</v>
      </c>
      <c r="E515" s="42">
        <f t="shared" ref="E515:E578" si="34">B514/1200+((B514/B515)*(1-(1+B515/200)^(-2*(10-(1/12))))+(1+B515/200)^(-2*(10-(1/12)))-1)</f>
        <v>3.550057857309977E-3</v>
      </c>
      <c r="F515" s="38">
        <f t="shared" ref="F515:F578" si="35">F514*(1+E515)</f>
        <v>785.3434746329533</v>
      </c>
      <c r="J515" s="49"/>
    </row>
    <row r="516" spans="1:10" x14ac:dyDescent="0.35">
      <c r="A516" s="37">
        <v>32812</v>
      </c>
      <c r="B516" s="38">
        <f t="shared" si="33"/>
        <v>7.92</v>
      </c>
      <c r="C516" s="38"/>
      <c r="D516" s="38">
        <v>7.92</v>
      </c>
      <c r="E516" s="42">
        <f t="shared" si="34"/>
        <v>3.3373187530275558E-2</v>
      </c>
      <c r="F516" s="38">
        <f t="shared" si="35"/>
        <v>811.55288968755713</v>
      </c>
      <c r="J516" s="49"/>
    </row>
    <row r="517" spans="1:10" x14ac:dyDescent="0.35">
      <c r="A517" s="37">
        <v>32842</v>
      </c>
      <c r="B517" s="38">
        <f t="shared" si="33"/>
        <v>7.84</v>
      </c>
      <c r="C517" s="38"/>
      <c r="D517" s="38">
        <v>7.84</v>
      </c>
      <c r="E517" s="42">
        <f t="shared" si="34"/>
        <v>1.2044438925570116E-2</v>
      </c>
      <c r="F517" s="38">
        <f t="shared" si="35"/>
        <v>821.32758890226876</v>
      </c>
      <c r="J517" s="49"/>
    </row>
    <row r="518" spans="1:10" x14ac:dyDescent="0.35">
      <c r="A518" s="37">
        <v>32873</v>
      </c>
      <c r="B518" s="38">
        <f t="shared" si="33"/>
        <v>7.93</v>
      </c>
      <c r="C518" s="38"/>
      <c r="D518" s="38">
        <v>7.93</v>
      </c>
      <c r="E518" s="42">
        <f t="shared" si="34"/>
        <v>4.3259323581473514E-4</v>
      </c>
      <c r="F518" s="38">
        <f t="shared" si="35"/>
        <v>821.68288966161583</v>
      </c>
      <c r="J518" s="49"/>
    </row>
    <row r="519" spans="1:10" x14ac:dyDescent="0.35">
      <c r="A519" s="37">
        <v>32904</v>
      </c>
      <c r="B519" s="38">
        <f t="shared" si="33"/>
        <v>8.43</v>
      </c>
      <c r="C519" s="38"/>
      <c r="D519" s="38">
        <v>8.43</v>
      </c>
      <c r="E519" s="42">
        <f t="shared" si="34"/>
        <v>-2.6550368822069396E-2</v>
      </c>
      <c r="F519" s="38">
        <f t="shared" si="35"/>
        <v>799.8669058863162</v>
      </c>
      <c r="J519" s="49"/>
    </row>
    <row r="520" spans="1:10" x14ac:dyDescent="0.35">
      <c r="A520" s="37">
        <v>32932</v>
      </c>
      <c r="B520" s="38">
        <f t="shared" si="33"/>
        <v>8.51</v>
      </c>
      <c r="C520" s="38"/>
      <c r="D520" s="38">
        <v>8.51</v>
      </c>
      <c r="E520" s="42">
        <f t="shared" si="34"/>
        <v>1.7380527903242925E-3</v>
      </c>
      <c r="F520" s="38">
        <f t="shared" si="35"/>
        <v>801.25711679398</v>
      </c>
      <c r="J520" s="49"/>
    </row>
    <row r="521" spans="1:10" x14ac:dyDescent="0.35">
      <c r="A521" s="37">
        <v>32963</v>
      </c>
      <c r="B521" s="38">
        <f t="shared" si="33"/>
        <v>8.65</v>
      </c>
      <c r="C521" s="38"/>
      <c r="D521" s="38">
        <v>8.65</v>
      </c>
      <c r="E521" s="42">
        <f t="shared" si="34"/>
        <v>-2.1044049737335944E-3</v>
      </c>
      <c r="F521" s="38">
        <f t="shared" si="35"/>
        <v>799.57094733215934</v>
      </c>
      <c r="J521" s="49"/>
    </row>
    <row r="522" spans="1:10" x14ac:dyDescent="0.35">
      <c r="A522" s="37">
        <v>32993</v>
      </c>
      <c r="B522" s="38">
        <f t="shared" si="33"/>
        <v>9.0399999999999991</v>
      </c>
      <c r="C522" s="38"/>
      <c r="D522" s="38">
        <v>9.0399999999999991</v>
      </c>
      <c r="E522" s="42">
        <f t="shared" si="34"/>
        <v>-1.7981457335523848E-2</v>
      </c>
      <c r="F522" s="38">
        <f t="shared" si="35"/>
        <v>785.19349645598174</v>
      </c>
      <c r="J522" s="49"/>
    </row>
    <row r="523" spans="1:10" x14ac:dyDescent="0.35">
      <c r="A523" s="37">
        <v>33024</v>
      </c>
      <c r="B523" s="38">
        <f t="shared" si="33"/>
        <v>8.6</v>
      </c>
      <c r="C523" s="38"/>
      <c r="D523" s="38">
        <v>8.6</v>
      </c>
      <c r="E523" s="42">
        <f t="shared" si="34"/>
        <v>3.6498042537113695E-2</v>
      </c>
      <c r="F523" s="38">
        <f t="shared" si="35"/>
        <v>813.85152208949728</v>
      </c>
      <c r="J523" s="49"/>
    </row>
    <row r="524" spans="1:10" x14ac:dyDescent="0.35">
      <c r="A524" s="37">
        <v>33054</v>
      </c>
      <c r="B524" s="38">
        <f t="shared" si="33"/>
        <v>8.43</v>
      </c>
      <c r="C524" s="38"/>
      <c r="D524" s="38">
        <v>8.43</v>
      </c>
      <c r="E524" s="42">
        <f t="shared" si="34"/>
        <v>1.8440625399503655E-2</v>
      </c>
      <c r="F524" s="38">
        <f t="shared" si="35"/>
        <v>828.85945313916568</v>
      </c>
      <c r="J524" s="49"/>
    </row>
    <row r="525" spans="1:10" x14ac:dyDescent="0.35">
      <c r="A525" s="37">
        <v>33085</v>
      </c>
      <c r="B525" s="38">
        <f t="shared" si="33"/>
        <v>8.36</v>
      </c>
      <c r="C525" s="38"/>
      <c r="D525" s="38">
        <v>8.36</v>
      </c>
      <c r="E525" s="42">
        <f t="shared" si="34"/>
        <v>1.168140944704715E-2</v>
      </c>
      <c r="F525" s="38">
        <f t="shared" si="35"/>
        <v>838.54169978533992</v>
      </c>
      <c r="J525" s="49"/>
    </row>
    <row r="526" spans="1:10" x14ac:dyDescent="0.35">
      <c r="A526" s="37">
        <v>33116</v>
      </c>
      <c r="B526" s="38">
        <f t="shared" si="33"/>
        <v>8.86</v>
      </c>
      <c r="C526" s="38"/>
      <c r="D526" s="38">
        <v>8.86</v>
      </c>
      <c r="E526" s="42">
        <f t="shared" si="34"/>
        <v>-2.5579375642886492E-2</v>
      </c>
      <c r="F526" s="38">
        <f t="shared" si="35"/>
        <v>817.09232665430613</v>
      </c>
      <c r="J526" s="49"/>
    </row>
    <row r="527" spans="1:10" x14ac:dyDescent="0.35">
      <c r="A527" s="37">
        <v>33146</v>
      </c>
      <c r="B527" s="38">
        <f t="shared" si="33"/>
        <v>8.82</v>
      </c>
      <c r="C527" s="38"/>
      <c r="D527" s="38">
        <v>8.82</v>
      </c>
      <c r="E527" s="42">
        <f t="shared" si="34"/>
        <v>9.9915186227182221E-3</v>
      </c>
      <c r="F527" s="38">
        <f t="shared" si="35"/>
        <v>825.25631985255279</v>
      </c>
      <c r="J527" s="49"/>
    </row>
    <row r="528" spans="1:10" x14ac:dyDescent="0.35">
      <c r="A528" s="37">
        <v>33177</v>
      </c>
      <c r="B528" s="38">
        <f t="shared" si="33"/>
        <v>8.65</v>
      </c>
      <c r="C528" s="38"/>
      <c r="D528" s="38">
        <v>8.65</v>
      </c>
      <c r="E528" s="42">
        <f t="shared" si="34"/>
        <v>1.8516658420485922E-2</v>
      </c>
      <c r="F528" s="38">
        <f t="shared" si="35"/>
        <v>840.53730923660976</v>
      </c>
      <c r="J528" s="49"/>
    </row>
    <row r="529" spans="1:10" x14ac:dyDescent="0.35">
      <c r="A529" s="37">
        <v>33207</v>
      </c>
      <c r="B529" s="38">
        <f t="shared" si="33"/>
        <v>8.26</v>
      </c>
      <c r="C529" s="38"/>
      <c r="D529" s="38">
        <v>8.26</v>
      </c>
      <c r="E529" s="42">
        <f t="shared" si="34"/>
        <v>3.3264763211620821E-2</v>
      </c>
      <c r="F529" s="38">
        <f t="shared" si="35"/>
        <v>868.4975837988984</v>
      </c>
      <c r="J529" s="49"/>
    </row>
    <row r="530" spans="1:10" x14ac:dyDescent="0.35">
      <c r="A530" s="37">
        <v>33238</v>
      </c>
      <c r="B530" s="38">
        <f t="shared" si="33"/>
        <v>8.08</v>
      </c>
      <c r="C530" s="38"/>
      <c r="D530" s="38">
        <v>8.08</v>
      </c>
      <c r="E530" s="42">
        <f t="shared" si="34"/>
        <v>1.9004600680343021E-2</v>
      </c>
      <c r="F530" s="38">
        <f t="shared" si="35"/>
        <v>885.00303357083919</v>
      </c>
      <c r="J530" s="49"/>
    </row>
    <row r="531" spans="1:10" x14ac:dyDescent="0.35">
      <c r="A531" s="37">
        <v>33269</v>
      </c>
      <c r="B531" s="38">
        <f t="shared" si="33"/>
        <v>8.0299999999999994</v>
      </c>
      <c r="C531" s="38"/>
      <c r="D531" s="38">
        <v>8.0299999999999994</v>
      </c>
      <c r="E531" s="42">
        <f t="shared" si="34"/>
        <v>1.0107754865021544E-2</v>
      </c>
      <c r="F531" s="38">
        <f t="shared" si="35"/>
        <v>893.94842728897356</v>
      </c>
      <c r="J531" s="49"/>
    </row>
    <row r="532" spans="1:10" x14ac:dyDescent="0.35">
      <c r="A532" s="37">
        <v>33297</v>
      </c>
      <c r="B532" s="38">
        <f t="shared" si="33"/>
        <v>8.02</v>
      </c>
      <c r="C532" s="38"/>
      <c r="D532" s="38">
        <v>8.02</v>
      </c>
      <c r="E532" s="42">
        <f t="shared" si="34"/>
        <v>7.3668476675820141E-3</v>
      </c>
      <c r="F532" s="38">
        <f t="shared" si="35"/>
        <v>900.53400917548606</v>
      </c>
      <c r="J532" s="49"/>
    </row>
    <row r="533" spans="1:10" x14ac:dyDescent="0.35">
      <c r="A533" s="37">
        <v>33328</v>
      </c>
      <c r="B533" s="38">
        <f t="shared" si="33"/>
        <v>8.0500000000000007</v>
      </c>
      <c r="C533" s="38"/>
      <c r="D533" s="38">
        <v>8.0500000000000007</v>
      </c>
      <c r="E533" s="42">
        <f t="shared" si="34"/>
        <v>4.6604588355762672E-3</v>
      </c>
      <c r="F533" s="38">
        <f t="shared" si="35"/>
        <v>904.73091085528495</v>
      </c>
      <c r="J533" s="49"/>
    </row>
    <row r="534" spans="1:10" x14ac:dyDescent="0.35">
      <c r="A534" s="37">
        <v>33358</v>
      </c>
      <c r="B534" s="38">
        <f t="shared" si="33"/>
        <v>8.02</v>
      </c>
      <c r="C534" s="38"/>
      <c r="D534" s="38">
        <v>8.02</v>
      </c>
      <c r="E534" s="42">
        <f t="shared" si="34"/>
        <v>8.7338763360791556E-3</v>
      </c>
      <c r="F534" s="38">
        <f t="shared" si="35"/>
        <v>912.63271874812324</v>
      </c>
      <c r="J534" s="49"/>
    </row>
    <row r="535" spans="1:10" x14ac:dyDescent="0.35">
      <c r="A535" s="37">
        <v>33389</v>
      </c>
      <c r="B535" s="38">
        <f t="shared" si="33"/>
        <v>8.06</v>
      </c>
      <c r="C535" s="38"/>
      <c r="D535" s="38">
        <v>8.06</v>
      </c>
      <c r="E535" s="42">
        <f t="shared" si="34"/>
        <v>3.9873517875812087E-3</v>
      </c>
      <c r="F535" s="38">
        <f t="shared" si="35"/>
        <v>916.2717064506287</v>
      </c>
      <c r="J535" s="49"/>
    </row>
    <row r="536" spans="1:10" x14ac:dyDescent="0.35">
      <c r="A536" s="37">
        <v>33419</v>
      </c>
      <c r="B536" s="38">
        <f t="shared" si="33"/>
        <v>8.24</v>
      </c>
      <c r="C536" s="38"/>
      <c r="D536" s="38">
        <v>8.24</v>
      </c>
      <c r="E536" s="42">
        <f t="shared" si="34"/>
        <v>-5.3199030250859298E-3</v>
      </c>
      <c r="F536" s="38">
        <f t="shared" si="35"/>
        <v>911.39722982768137</v>
      </c>
      <c r="J536" s="49"/>
    </row>
    <row r="537" spans="1:10" x14ac:dyDescent="0.35">
      <c r="A537" s="37">
        <v>33450</v>
      </c>
      <c r="B537" s="38">
        <f t="shared" si="33"/>
        <v>8.1999999999999993</v>
      </c>
      <c r="C537" s="38"/>
      <c r="D537" s="38">
        <v>8.1999999999999993</v>
      </c>
      <c r="E537" s="42">
        <f t="shared" si="34"/>
        <v>9.5461469353589137E-3</v>
      </c>
      <c r="F537" s="38">
        <f t="shared" si="35"/>
        <v>920.09756170009541</v>
      </c>
      <c r="J537" s="49"/>
    </row>
    <row r="538" spans="1:10" x14ac:dyDescent="0.35">
      <c r="A538" s="37">
        <v>33481</v>
      </c>
      <c r="B538" s="38">
        <f t="shared" si="33"/>
        <v>7.82</v>
      </c>
      <c r="C538" s="38"/>
      <c r="D538" s="38">
        <v>7.82</v>
      </c>
      <c r="E538" s="42">
        <f t="shared" si="34"/>
        <v>3.2717256982138204E-2</v>
      </c>
      <c r="F538" s="38">
        <f t="shared" si="35"/>
        <v>950.20063007487613</v>
      </c>
      <c r="J538" s="49"/>
    </row>
    <row r="539" spans="1:10" x14ac:dyDescent="0.35">
      <c r="A539" s="37">
        <v>33511</v>
      </c>
      <c r="B539" s="38">
        <f t="shared" si="33"/>
        <v>7.47</v>
      </c>
      <c r="C539" s="38"/>
      <c r="D539" s="38">
        <v>7.47</v>
      </c>
      <c r="E539" s="42">
        <f t="shared" si="34"/>
        <v>3.0729758488814592E-2</v>
      </c>
      <c r="F539" s="38">
        <f t="shared" si="35"/>
        <v>979.40006595299656</v>
      </c>
      <c r="J539" s="49"/>
    </row>
    <row r="540" spans="1:10" x14ac:dyDescent="0.35">
      <c r="A540" s="37">
        <v>33542</v>
      </c>
      <c r="B540" s="38">
        <f t="shared" si="33"/>
        <v>7.47</v>
      </c>
      <c r="C540" s="38"/>
      <c r="D540" s="38">
        <v>7.47</v>
      </c>
      <c r="E540" s="42">
        <f t="shared" si="34"/>
        <v>6.2249999999999996E-3</v>
      </c>
      <c r="F540" s="38">
        <f t="shared" si="35"/>
        <v>985.49683136355384</v>
      </c>
      <c r="J540" s="49"/>
    </row>
    <row r="541" spans="1:10" x14ac:dyDescent="0.35">
      <c r="A541" s="37">
        <v>33572</v>
      </c>
      <c r="B541" s="38">
        <f t="shared" si="33"/>
        <v>7.38</v>
      </c>
      <c r="C541" s="38"/>
      <c r="D541" s="38">
        <v>7.38</v>
      </c>
      <c r="E541" s="42">
        <f t="shared" si="34"/>
        <v>1.2476222276627555E-2</v>
      </c>
      <c r="F541" s="38">
        <f t="shared" si="35"/>
        <v>997.79210888455759</v>
      </c>
      <c r="J541" s="49"/>
    </row>
    <row r="542" spans="1:10" x14ac:dyDescent="0.35">
      <c r="A542" s="37">
        <v>33603</v>
      </c>
      <c r="B542" s="38">
        <f t="shared" si="33"/>
        <v>6.71</v>
      </c>
      <c r="C542" s="38"/>
      <c r="D542" s="38">
        <v>6.71</v>
      </c>
      <c r="E542" s="42">
        <f t="shared" si="34"/>
        <v>5.410769871035627E-2</v>
      </c>
      <c r="F542" s="38">
        <f t="shared" si="35"/>
        <v>1051.7803436876543</v>
      </c>
      <c r="J542" s="49"/>
    </row>
    <row r="543" spans="1:10" x14ac:dyDescent="0.35">
      <c r="A543" s="37">
        <v>33634</v>
      </c>
      <c r="B543" s="38">
        <f t="shared" si="33"/>
        <v>7.31</v>
      </c>
      <c r="C543" s="38"/>
      <c r="D543" s="38">
        <v>7.31</v>
      </c>
      <c r="E543" s="42">
        <f t="shared" si="34"/>
        <v>-3.6213457450707802E-2</v>
      </c>
      <c r="F543" s="38">
        <f t="shared" si="35"/>
        <v>1013.6917409640306</v>
      </c>
      <c r="J543" s="49"/>
    </row>
    <row r="544" spans="1:10" x14ac:dyDescent="0.35">
      <c r="A544" s="37">
        <v>33663</v>
      </c>
      <c r="B544" s="38">
        <f t="shared" si="33"/>
        <v>7.27</v>
      </c>
      <c r="C544" s="38"/>
      <c r="D544" s="38">
        <v>7.27</v>
      </c>
      <c r="E544" s="42">
        <f t="shared" si="34"/>
        <v>8.8836571595716819E-3</v>
      </c>
      <c r="F544" s="38">
        <f t="shared" si="35"/>
        <v>1022.6970308562443</v>
      </c>
      <c r="J544" s="49"/>
    </row>
    <row r="545" spans="1:10" x14ac:dyDescent="0.35">
      <c r="A545" s="37">
        <v>33694</v>
      </c>
      <c r="B545" s="38">
        <f t="shared" si="33"/>
        <v>7.54</v>
      </c>
      <c r="C545" s="38"/>
      <c r="D545" s="38">
        <v>7.54</v>
      </c>
      <c r="E545" s="42">
        <f t="shared" si="34"/>
        <v>-1.2562314208608816E-2</v>
      </c>
      <c r="F545" s="38">
        <f t="shared" si="35"/>
        <v>1009.8495894144168</v>
      </c>
      <c r="J545" s="49"/>
    </row>
    <row r="546" spans="1:10" x14ac:dyDescent="0.35">
      <c r="A546" s="37">
        <v>33724</v>
      </c>
      <c r="B546" s="38">
        <f t="shared" si="33"/>
        <v>7.61</v>
      </c>
      <c r="C546" s="38"/>
      <c r="D546" s="38">
        <v>7.61</v>
      </c>
      <c r="E546" s="42">
        <f t="shared" si="34"/>
        <v>1.4707319166709348E-3</v>
      </c>
      <c r="F546" s="38">
        <f t="shared" si="35"/>
        <v>1011.3348074366055</v>
      </c>
      <c r="J546" s="49"/>
    </row>
    <row r="547" spans="1:10" x14ac:dyDescent="0.35">
      <c r="A547" s="37">
        <v>33755</v>
      </c>
      <c r="B547" s="38">
        <f t="shared" si="33"/>
        <v>7.33</v>
      </c>
      <c r="C547" s="38"/>
      <c r="D547" s="38">
        <v>7.33</v>
      </c>
      <c r="E547" s="42">
        <f t="shared" si="34"/>
        <v>2.5833321363503338E-2</v>
      </c>
      <c r="F547" s="38">
        <f t="shared" si="35"/>
        <v>1037.4609445232122</v>
      </c>
      <c r="J547" s="49"/>
    </row>
    <row r="548" spans="1:10" x14ac:dyDescent="0.35">
      <c r="A548" s="37">
        <v>33785</v>
      </c>
      <c r="B548" s="38">
        <f t="shared" si="33"/>
        <v>7.14</v>
      </c>
      <c r="C548" s="38"/>
      <c r="D548" s="38">
        <v>7.14</v>
      </c>
      <c r="E548" s="42">
        <f t="shared" si="34"/>
        <v>1.9447635001915216E-2</v>
      </c>
      <c r="F548" s="38">
        <f t="shared" si="35"/>
        <v>1057.637106301042</v>
      </c>
      <c r="J548" s="49"/>
    </row>
    <row r="549" spans="1:10" x14ac:dyDescent="0.35">
      <c r="A549" s="37">
        <v>33816</v>
      </c>
      <c r="B549" s="38">
        <f t="shared" si="33"/>
        <v>6.72</v>
      </c>
      <c r="C549" s="38"/>
      <c r="D549" s="38">
        <v>6.72</v>
      </c>
      <c r="E549" s="42">
        <f t="shared" si="34"/>
        <v>3.5999448074588533E-2</v>
      </c>
      <c r="F549" s="38">
        <f t="shared" si="35"/>
        <v>1095.7114583910843</v>
      </c>
      <c r="J549" s="49"/>
    </row>
    <row r="550" spans="1:10" x14ac:dyDescent="0.35">
      <c r="A550" s="37">
        <v>33847</v>
      </c>
      <c r="B550" s="38">
        <f t="shared" si="33"/>
        <v>6.62</v>
      </c>
      <c r="C550" s="38"/>
      <c r="D550" s="38">
        <v>6.62</v>
      </c>
      <c r="E550" s="42">
        <f t="shared" si="34"/>
        <v>1.2787077561826794E-2</v>
      </c>
      <c r="F550" s="38">
        <f t="shared" si="35"/>
        <v>1109.7224057949136</v>
      </c>
      <c r="J550" s="49"/>
    </row>
    <row r="551" spans="1:10" x14ac:dyDescent="0.35">
      <c r="A551" s="37">
        <v>33877</v>
      </c>
      <c r="B551" s="38">
        <f t="shared" si="33"/>
        <v>6.37</v>
      </c>
      <c r="C551" s="38"/>
      <c r="D551" s="38">
        <v>6.37</v>
      </c>
      <c r="E551" s="42">
        <f t="shared" si="34"/>
        <v>2.3689539244415466E-2</v>
      </c>
      <c r="F551" s="38">
        <f t="shared" si="35"/>
        <v>1136.0112182773992</v>
      </c>
      <c r="J551" s="49"/>
    </row>
    <row r="552" spans="1:10" x14ac:dyDescent="0.35">
      <c r="A552" s="37">
        <v>33908</v>
      </c>
      <c r="B552" s="38">
        <f t="shared" si="33"/>
        <v>6.8</v>
      </c>
      <c r="C552" s="38"/>
      <c r="D552" s="38">
        <v>6.8</v>
      </c>
      <c r="E552" s="42">
        <f t="shared" si="34"/>
        <v>-2.5345627117916575E-2</v>
      </c>
      <c r="F552" s="38">
        <f t="shared" si="35"/>
        <v>1107.2183015371702</v>
      </c>
      <c r="J552" s="49"/>
    </row>
    <row r="553" spans="1:10" x14ac:dyDescent="0.35">
      <c r="A553" s="37">
        <v>33938</v>
      </c>
      <c r="B553" s="38">
        <f t="shared" si="33"/>
        <v>6.95</v>
      </c>
      <c r="C553" s="38"/>
      <c r="D553" s="38">
        <v>6.95</v>
      </c>
      <c r="E553" s="42">
        <f t="shared" si="34"/>
        <v>-4.9545586322177629E-3</v>
      </c>
      <c r="F553" s="38">
        <f t="shared" si="35"/>
        <v>1101.7325235435399</v>
      </c>
      <c r="J553" s="49"/>
    </row>
    <row r="554" spans="1:10" x14ac:dyDescent="0.35">
      <c r="A554" s="37">
        <v>33969</v>
      </c>
      <c r="B554" s="38">
        <f t="shared" si="33"/>
        <v>6.7</v>
      </c>
      <c r="C554" s="38"/>
      <c r="D554" s="38">
        <v>6.7</v>
      </c>
      <c r="E554" s="42">
        <f t="shared" si="34"/>
        <v>2.3694423216920085E-2</v>
      </c>
      <c r="F554" s="38">
        <f t="shared" si="35"/>
        <v>1127.8374402282259</v>
      </c>
      <c r="J554" s="49"/>
    </row>
    <row r="555" spans="1:10" x14ac:dyDescent="0.35">
      <c r="A555" s="37">
        <v>34000</v>
      </c>
      <c r="B555" s="38">
        <f t="shared" si="33"/>
        <v>6.39</v>
      </c>
      <c r="C555" s="38"/>
      <c r="D555" s="38">
        <v>6.39</v>
      </c>
      <c r="E555" s="42">
        <f t="shared" si="34"/>
        <v>2.8097184785753463E-2</v>
      </c>
      <c r="F555" s="38">
        <f t="shared" si="35"/>
        <v>1159.5264971946094</v>
      </c>
      <c r="J555" s="49"/>
    </row>
    <row r="556" spans="1:10" x14ac:dyDescent="0.35">
      <c r="A556" s="37">
        <v>34028</v>
      </c>
      <c r="B556" s="38">
        <f t="shared" si="33"/>
        <v>6.03</v>
      </c>
      <c r="C556" s="38"/>
      <c r="D556" s="38">
        <v>6.03</v>
      </c>
      <c r="E556" s="42">
        <f t="shared" si="34"/>
        <v>3.1903777441020215E-2</v>
      </c>
      <c r="F556" s="38">
        <f t="shared" si="35"/>
        <v>1196.5197724980719</v>
      </c>
      <c r="J556" s="49"/>
    </row>
    <row r="557" spans="1:10" x14ac:dyDescent="0.35">
      <c r="A557" s="37">
        <v>34059</v>
      </c>
      <c r="B557" s="38">
        <f t="shared" si="33"/>
        <v>6.03</v>
      </c>
      <c r="C557" s="38"/>
      <c r="D557" s="38">
        <v>6.03</v>
      </c>
      <c r="E557" s="42">
        <f t="shared" si="34"/>
        <v>5.025E-3</v>
      </c>
      <c r="F557" s="38">
        <f t="shared" si="35"/>
        <v>1202.5322843548747</v>
      </c>
      <c r="J557" s="49"/>
    </row>
    <row r="558" spans="1:10" x14ac:dyDescent="0.35">
      <c r="A558" s="37">
        <v>34089</v>
      </c>
      <c r="B558" s="38">
        <f t="shared" si="33"/>
        <v>6.05</v>
      </c>
      <c r="C558" s="38"/>
      <c r="D558" s="38">
        <v>6.05</v>
      </c>
      <c r="E558" s="42">
        <f t="shared" si="34"/>
        <v>3.5497550347211564E-3</v>
      </c>
      <c r="F558" s="38">
        <f t="shared" si="35"/>
        <v>1206.8009793856781</v>
      </c>
      <c r="J558" s="49"/>
    </row>
    <row r="559" spans="1:10" x14ac:dyDescent="0.35">
      <c r="A559" s="37">
        <v>34120</v>
      </c>
      <c r="B559" s="38">
        <f t="shared" si="33"/>
        <v>6.16</v>
      </c>
      <c r="C559" s="38"/>
      <c r="D559" s="38">
        <v>6.16</v>
      </c>
      <c r="E559" s="42">
        <f t="shared" si="34"/>
        <v>-3.0314071095827733E-3</v>
      </c>
      <c r="F559" s="38">
        <f t="shared" si="35"/>
        <v>1203.142674316917</v>
      </c>
      <c r="J559" s="49"/>
    </row>
    <row r="560" spans="1:10" x14ac:dyDescent="0.35">
      <c r="A560" s="37">
        <v>34150</v>
      </c>
      <c r="B560" s="38">
        <f t="shared" si="33"/>
        <v>5.8</v>
      </c>
      <c r="C560" s="38"/>
      <c r="D560" s="38">
        <v>5.8</v>
      </c>
      <c r="E560" s="42">
        <f t="shared" si="34"/>
        <v>3.1994713475401407E-2</v>
      </c>
      <c r="F560" s="38">
        <f t="shared" si="35"/>
        <v>1241.636879451715</v>
      </c>
      <c r="J560" s="49"/>
    </row>
    <row r="561" spans="1:10" x14ac:dyDescent="0.35">
      <c r="A561" s="37">
        <v>34181</v>
      </c>
      <c r="B561" s="38">
        <f t="shared" si="33"/>
        <v>5.83</v>
      </c>
      <c r="C561" s="38"/>
      <c r="D561" s="38">
        <v>5.83</v>
      </c>
      <c r="E561" s="42">
        <f t="shared" si="34"/>
        <v>2.5979774872087798E-3</v>
      </c>
      <c r="F561" s="38">
        <f t="shared" si="35"/>
        <v>1244.8626241118186</v>
      </c>
      <c r="J561" s="49"/>
    </row>
    <row r="562" spans="1:10" x14ac:dyDescent="0.35">
      <c r="A562" s="37">
        <v>34212</v>
      </c>
      <c r="B562" s="38">
        <f t="shared" si="33"/>
        <v>5.45</v>
      </c>
      <c r="C562" s="38"/>
      <c r="D562" s="38">
        <v>5.45</v>
      </c>
      <c r="E562" s="42">
        <f t="shared" si="34"/>
        <v>3.3674927514237986E-2</v>
      </c>
      <c r="F562" s="38">
        <f t="shared" si="35"/>
        <v>1286.7832827439684</v>
      </c>
      <c r="J562" s="49"/>
    </row>
    <row r="563" spans="1:10" x14ac:dyDescent="0.35">
      <c r="A563" s="37">
        <v>34242</v>
      </c>
      <c r="B563" s="38">
        <f t="shared" si="33"/>
        <v>5.4</v>
      </c>
      <c r="C563" s="38"/>
      <c r="D563" s="38">
        <v>5.4</v>
      </c>
      <c r="E563" s="42">
        <f t="shared" si="34"/>
        <v>8.3421435612491823E-3</v>
      </c>
      <c r="F563" s="38">
        <f t="shared" si="35"/>
        <v>1297.517813620834</v>
      </c>
      <c r="J563" s="49"/>
    </row>
    <row r="564" spans="1:10" x14ac:dyDescent="0.35">
      <c r="A564" s="37">
        <v>34273</v>
      </c>
      <c r="B564" s="38">
        <f t="shared" si="33"/>
        <v>5.43</v>
      </c>
      <c r="C564" s="38"/>
      <c r="D564" s="38">
        <v>5.43</v>
      </c>
      <c r="E564" s="42">
        <f t="shared" si="34"/>
        <v>2.2228911305486841E-3</v>
      </c>
      <c r="F564" s="38">
        <f t="shared" si="35"/>
        <v>1300.4020544604605</v>
      </c>
      <c r="J564" s="49"/>
    </row>
    <row r="565" spans="1:10" x14ac:dyDescent="0.35">
      <c r="A565" s="37">
        <v>34303</v>
      </c>
      <c r="B565" s="38">
        <f t="shared" si="33"/>
        <v>5.83</v>
      </c>
      <c r="C565" s="38"/>
      <c r="D565" s="38">
        <v>5.83</v>
      </c>
      <c r="E565" s="42">
        <f t="shared" si="34"/>
        <v>-2.5279744614994271E-2</v>
      </c>
      <c r="F565" s="38">
        <f t="shared" si="35"/>
        <v>1267.5282226268862</v>
      </c>
      <c r="J565" s="49"/>
    </row>
    <row r="566" spans="1:10" x14ac:dyDescent="0.35">
      <c r="A566" s="37">
        <v>34334</v>
      </c>
      <c r="B566" s="38">
        <f t="shared" ref="B566:B629" si="36">D566</f>
        <v>5.83</v>
      </c>
      <c r="C566" s="38"/>
      <c r="D566" s="38">
        <v>5.83</v>
      </c>
      <c r="E566" s="42">
        <f t="shared" si="34"/>
        <v>4.8583333333333334E-3</v>
      </c>
      <c r="F566" s="38">
        <f t="shared" si="35"/>
        <v>1273.6862972418153</v>
      </c>
      <c r="J566" s="49"/>
    </row>
    <row r="567" spans="1:10" x14ac:dyDescent="0.35">
      <c r="A567" s="37">
        <v>34365</v>
      </c>
      <c r="B567" s="38">
        <f t="shared" si="36"/>
        <v>5.7</v>
      </c>
      <c r="C567" s="38"/>
      <c r="D567" s="38">
        <v>5.7</v>
      </c>
      <c r="E567" s="42">
        <f t="shared" si="34"/>
        <v>1.4603141967089707E-2</v>
      </c>
      <c r="F567" s="38">
        <f t="shared" si="35"/>
        <v>1292.2861190619744</v>
      </c>
      <c r="J567" s="49"/>
    </row>
    <row r="568" spans="1:10" x14ac:dyDescent="0.35">
      <c r="A568" s="37">
        <v>34393</v>
      </c>
      <c r="B568" s="38">
        <f t="shared" si="36"/>
        <v>6.15</v>
      </c>
      <c r="C568" s="38"/>
      <c r="D568" s="38">
        <v>6.15</v>
      </c>
      <c r="E568" s="42">
        <f t="shared" si="34"/>
        <v>-2.8291323754063433E-2</v>
      </c>
      <c r="F568" s="38">
        <f t="shared" si="35"/>
        <v>1255.72563408471</v>
      </c>
      <c r="J568" s="49"/>
    </row>
    <row r="569" spans="1:10" x14ac:dyDescent="0.35">
      <c r="A569" s="37">
        <v>34424</v>
      </c>
      <c r="B569" s="38">
        <f t="shared" si="36"/>
        <v>6.77</v>
      </c>
      <c r="C569" s="38"/>
      <c r="D569" s="38">
        <v>6.77</v>
      </c>
      <c r="E569" s="42">
        <f t="shared" si="34"/>
        <v>-3.9133624630147294E-2</v>
      </c>
      <c r="F569" s="38">
        <f t="shared" si="35"/>
        <v>1206.5845384819854</v>
      </c>
      <c r="J569" s="49"/>
    </row>
    <row r="570" spans="1:10" x14ac:dyDescent="0.35">
      <c r="A570" s="37">
        <v>34454</v>
      </c>
      <c r="B570" s="38">
        <f t="shared" si="36"/>
        <v>7.06</v>
      </c>
      <c r="C570" s="38"/>
      <c r="D570" s="38">
        <v>7.06</v>
      </c>
      <c r="E570" s="42">
        <f t="shared" si="34"/>
        <v>-1.4791476461991294E-2</v>
      </c>
      <c r="F570" s="38">
        <f t="shared" si="35"/>
        <v>1188.7373716816264</v>
      </c>
      <c r="J570" s="49"/>
    </row>
    <row r="571" spans="1:10" x14ac:dyDescent="0.35">
      <c r="A571" s="37">
        <v>34485</v>
      </c>
      <c r="B571" s="38">
        <f t="shared" si="36"/>
        <v>7.17</v>
      </c>
      <c r="C571" s="38"/>
      <c r="D571" s="38">
        <v>7.17</v>
      </c>
      <c r="E571" s="42">
        <f t="shared" si="34"/>
        <v>-1.8290522558208804E-3</v>
      </c>
      <c r="F571" s="38">
        <f t="shared" si="35"/>
        <v>1186.5631089103736</v>
      </c>
      <c r="J571" s="49"/>
    </row>
    <row r="572" spans="1:10" x14ac:dyDescent="0.35">
      <c r="A572" s="37">
        <v>34515</v>
      </c>
      <c r="B572" s="38">
        <f t="shared" si="36"/>
        <v>7.34</v>
      </c>
      <c r="C572" s="38"/>
      <c r="D572" s="38">
        <v>7.34</v>
      </c>
      <c r="E572" s="42">
        <f t="shared" si="34"/>
        <v>-5.8539410342441445E-3</v>
      </c>
      <c r="F572" s="38">
        <f t="shared" si="35"/>
        <v>1179.6170384374027</v>
      </c>
      <c r="J572" s="49"/>
    </row>
    <row r="573" spans="1:10" x14ac:dyDescent="0.35">
      <c r="A573" s="37">
        <v>34546</v>
      </c>
      <c r="B573" s="38">
        <f t="shared" si="36"/>
        <v>7.12</v>
      </c>
      <c r="C573" s="38"/>
      <c r="D573" s="38">
        <v>7.12</v>
      </c>
      <c r="E573" s="42">
        <f t="shared" si="34"/>
        <v>2.1576020778768419E-2</v>
      </c>
      <c r="F573" s="38">
        <f t="shared" si="35"/>
        <v>1205.0684801697175</v>
      </c>
      <c r="J573" s="49"/>
    </row>
    <row r="574" spans="1:10" x14ac:dyDescent="0.35">
      <c r="A574" s="37">
        <v>34577</v>
      </c>
      <c r="B574" s="38">
        <f t="shared" si="36"/>
        <v>7.19</v>
      </c>
      <c r="C574" s="38"/>
      <c r="D574" s="38">
        <v>7.19</v>
      </c>
      <c r="E574" s="42">
        <f t="shared" si="34"/>
        <v>1.0298428692119147E-3</v>
      </c>
      <c r="F574" s="38">
        <f t="shared" si="35"/>
        <v>1206.3095113509323</v>
      </c>
      <c r="J574" s="49"/>
    </row>
    <row r="575" spans="1:10" x14ac:dyDescent="0.35">
      <c r="A575" s="37">
        <v>34607</v>
      </c>
      <c r="B575" s="38">
        <f t="shared" si="36"/>
        <v>7.62</v>
      </c>
      <c r="C575" s="38"/>
      <c r="D575" s="38">
        <v>7.62</v>
      </c>
      <c r="E575" s="42">
        <f t="shared" si="34"/>
        <v>-2.3558350549915792E-2</v>
      </c>
      <c r="F575" s="38">
        <f t="shared" si="35"/>
        <v>1177.8908490108295</v>
      </c>
      <c r="J575" s="49"/>
    </row>
    <row r="576" spans="1:10" x14ac:dyDescent="0.35">
      <c r="A576" s="37">
        <v>34638</v>
      </c>
      <c r="B576" s="38">
        <f t="shared" si="36"/>
        <v>7.81</v>
      </c>
      <c r="C576" s="38"/>
      <c r="D576" s="38">
        <v>7.81</v>
      </c>
      <c r="E576" s="42">
        <f t="shared" si="34"/>
        <v>-6.5976771348225886E-3</v>
      </c>
      <c r="F576" s="38">
        <f t="shared" si="35"/>
        <v>1170.1195054889938</v>
      </c>
      <c r="J576" s="49"/>
    </row>
    <row r="577" spans="1:10" x14ac:dyDescent="0.35">
      <c r="A577" s="37">
        <v>34668</v>
      </c>
      <c r="B577" s="38">
        <f t="shared" si="36"/>
        <v>7.91</v>
      </c>
      <c r="C577" s="38"/>
      <c r="D577" s="38">
        <v>7.91</v>
      </c>
      <c r="E577" s="42">
        <f t="shared" si="34"/>
        <v>-2.7624160846673705E-4</v>
      </c>
      <c r="F577" s="38">
        <f t="shared" si="35"/>
        <v>1169.7962697946991</v>
      </c>
      <c r="J577" s="49"/>
    </row>
    <row r="578" spans="1:10" x14ac:dyDescent="0.35">
      <c r="A578" s="37">
        <v>34699</v>
      </c>
      <c r="B578" s="38">
        <f t="shared" si="36"/>
        <v>7.84</v>
      </c>
      <c r="C578" s="38"/>
      <c r="D578" s="38">
        <v>7.84</v>
      </c>
      <c r="E578" s="42">
        <f t="shared" si="34"/>
        <v>1.135555072654049E-2</v>
      </c>
      <c r="F578" s="38">
        <f t="shared" si="35"/>
        <v>1183.0799506760709</v>
      </c>
      <c r="J578" s="49"/>
    </row>
    <row r="579" spans="1:10" x14ac:dyDescent="0.35">
      <c r="A579" s="37">
        <v>34730</v>
      </c>
      <c r="B579" s="38">
        <f t="shared" si="36"/>
        <v>7.6</v>
      </c>
      <c r="C579" s="38"/>
      <c r="D579" s="38">
        <v>7.6</v>
      </c>
      <c r="E579" s="42">
        <f t="shared" ref="E579:E642" si="37">B578/1200+((B578/B579)*(1-(1+B579/200)^(-2*(10-(1/12))))+(1+B579/200)^(-2*(10-(1/12)))-1)</f>
        <v>2.3041000712192668E-2</v>
      </c>
      <c r="F579" s="38">
        <f t="shared" ref="F579:F642" si="38">F578*(1+E579)</f>
        <v>1210.3392966621791</v>
      </c>
      <c r="J579" s="49"/>
    </row>
    <row r="580" spans="1:10" x14ac:dyDescent="0.35">
      <c r="A580" s="37">
        <v>34758</v>
      </c>
      <c r="B580" s="38">
        <f t="shared" si="36"/>
        <v>7.22</v>
      </c>
      <c r="C580" s="38"/>
      <c r="D580" s="38">
        <v>7.22</v>
      </c>
      <c r="E580" s="42">
        <f t="shared" si="37"/>
        <v>3.2916583157016649E-2</v>
      </c>
      <c r="F580" s="38">
        <f t="shared" si="38"/>
        <v>1250.1795307689647</v>
      </c>
      <c r="J580" s="49"/>
    </row>
    <row r="581" spans="1:10" x14ac:dyDescent="0.35">
      <c r="A581" s="37">
        <v>34789</v>
      </c>
      <c r="B581" s="38">
        <f t="shared" si="36"/>
        <v>7.2</v>
      </c>
      <c r="C581" s="38"/>
      <c r="D581" s="38">
        <v>7.2</v>
      </c>
      <c r="E581" s="42">
        <f t="shared" si="37"/>
        <v>7.4170372397551719E-3</v>
      </c>
      <c r="F581" s="38">
        <f t="shared" si="38"/>
        <v>1259.4521589050576</v>
      </c>
      <c r="J581" s="49"/>
    </row>
    <row r="582" spans="1:10" x14ac:dyDescent="0.35">
      <c r="A582" s="37">
        <v>34819</v>
      </c>
      <c r="B582" s="38">
        <f t="shared" si="36"/>
        <v>7.07</v>
      </c>
      <c r="C582" s="38"/>
      <c r="D582" s="38">
        <v>7.07</v>
      </c>
      <c r="E582" s="42">
        <f t="shared" si="37"/>
        <v>1.5155576056328219E-2</v>
      </c>
      <c r="F582" s="38">
        <f t="shared" si="38"/>
        <v>1278.5398818886499</v>
      </c>
      <c r="J582" s="49"/>
    </row>
    <row r="583" spans="1:10" x14ac:dyDescent="0.35">
      <c r="A583" s="37">
        <v>34850</v>
      </c>
      <c r="B583" s="38">
        <f t="shared" si="36"/>
        <v>6.3</v>
      </c>
      <c r="C583" s="38"/>
      <c r="D583" s="38">
        <v>6.3</v>
      </c>
      <c r="E583" s="42">
        <f t="shared" si="37"/>
        <v>6.2042961672745853E-2</v>
      </c>
      <c r="F583" s="38">
        <f t="shared" si="38"/>
        <v>1357.8642827777444</v>
      </c>
      <c r="J583" s="49"/>
    </row>
    <row r="584" spans="1:10" x14ac:dyDescent="0.35">
      <c r="A584" s="37">
        <v>34880</v>
      </c>
      <c r="B584" s="38">
        <f t="shared" si="36"/>
        <v>6.21</v>
      </c>
      <c r="C584" s="38"/>
      <c r="D584" s="38">
        <v>6.21</v>
      </c>
      <c r="E584" s="42">
        <f t="shared" si="37"/>
        <v>1.1840159714021215E-2</v>
      </c>
      <c r="F584" s="38">
        <f t="shared" si="38"/>
        <v>1373.9416127557977</v>
      </c>
      <c r="J584" s="49"/>
    </row>
    <row r="585" spans="1:10" x14ac:dyDescent="0.35">
      <c r="A585" s="37">
        <v>34911</v>
      </c>
      <c r="B585" s="38">
        <f t="shared" si="36"/>
        <v>6.45</v>
      </c>
      <c r="C585" s="38"/>
      <c r="D585" s="38">
        <v>6.45</v>
      </c>
      <c r="E585" s="42">
        <f t="shared" si="37"/>
        <v>-1.2207568415473144E-2</v>
      </c>
      <c r="F585" s="38">
        <f t="shared" si="38"/>
        <v>1357.1691265192158</v>
      </c>
      <c r="J585" s="49"/>
    </row>
    <row r="586" spans="1:10" x14ac:dyDescent="0.35">
      <c r="A586" s="37">
        <v>34942</v>
      </c>
      <c r="B586" s="38">
        <f t="shared" si="36"/>
        <v>6.28</v>
      </c>
      <c r="C586" s="38"/>
      <c r="D586" s="38">
        <v>6.28</v>
      </c>
      <c r="E586" s="42">
        <f t="shared" si="37"/>
        <v>1.7783354856506377E-2</v>
      </c>
      <c r="F586" s="38">
        <f t="shared" si="38"/>
        <v>1381.3041466964016</v>
      </c>
      <c r="J586" s="49"/>
    </row>
    <row r="587" spans="1:10" x14ac:dyDescent="0.35">
      <c r="A587" s="37">
        <v>34972</v>
      </c>
      <c r="B587" s="38">
        <f t="shared" si="36"/>
        <v>6.17</v>
      </c>
      <c r="C587" s="38"/>
      <c r="D587" s="38">
        <v>6.17</v>
      </c>
      <c r="E587" s="42">
        <f t="shared" si="37"/>
        <v>1.3302715335509328E-2</v>
      </c>
      <c r="F587" s="38">
        <f t="shared" si="38"/>
        <v>1399.6792425516626</v>
      </c>
      <c r="J587" s="49"/>
    </row>
    <row r="588" spans="1:10" x14ac:dyDescent="0.35">
      <c r="A588" s="37">
        <v>35003</v>
      </c>
      <c r="B588" s="38">
        <f t="shared" si="36"/>
        <v>6.03</v>
      </c>
      <c r="C588" s="38"/>
      <c r="D588" s="38">
        <v>6.03</v>
      </c>
      <c r="E588" s="42">
        <f t="shared" si="37"/>
        <v>1.5477857893730084E-2</v>
      </c>
      <c r="F588" s="38">
        <f t="shared" si="38"/>
        <v>1421.3432789646808</v>
      </c>
      <c r="J588" s="49"/>
    </row>
    <row r="589" spans="1:10" x14ac:dyDescent="0.35">
      <c r="A589" s="37">
        <v>35033</v>
      </c>
      <c r="B589" s="38">
        <f t="shared" si="36"/>
        <v>5.76</v>
      </c>
      <c r="C589" s="38"/>
      <c r="D589" s="38">
        <v>5.76</v>
      </c>
      <c r="E589" s="42">
        <f t="shared" si="37"/>
        <v>2.5208232798377084E-2</v>
      </c>
      <c r="F589" s="38">
        <f t="shared" si="38"/>
        <v>1457.1728312272312</v>
      </c>
      <c r="J589" s="49"/>
    </row>
    <row r="590" spans="1:10" x14ac:dyDescent="0.35">
      <c r="A590" s="37">
        <v>35064</v>
      </c>
      <c r="B590" s="38">
        <f t="shared" si="36"/>
        <v>5.58</v>
      </c>
      <c r="C590" s="38"/>
      <c r="D590" s="38">
        <v>5.58</v>
      </c>
      <c r="E590" s="42">
        <f t="shared" si="37"/>
        <v>1.8367914123930879E-2</v>
      </c>
      <c r="F590" s="38">
        <f t="shared" si="38"/>
        <v>1483.938056654938</v>
      </c>
      <c r="J590" s="49"/>
    </row>
    <row r="591" spans="1:10" x14ac:dyDescent="0.35">
      <c r="A591" s="37">
        <v>35095</v>
      </c>
      <c r="B591" s="38">
        <f t="shared" si="36"/>
        <v>5.6</v>
      </c>
      <c r="C591" s="38"/>
      <c r="D591" s="38">
        <v>5.6</v>
      </c>
      <c r="E591" s="42">
        <f t="shared" si="37"/>
        <v>3.1438494718246243E-3</v>
      </c>
      <c r="F591" s="38">
        <f t="shared" si="38"/>
        <v>1488.603334530573</v>
      </c>
      <c r="J591" s="49"/>
    </row>
    <row r="592" spans="1:10" x14ac:dyDescent="0.35">
      <c r="A592" s="37">
        <v>35124</v>
      </c>
      <c r="B592" s="38">
        <f t="shared" si="36"/>
        <v>6.13</v>
      </c>
      <c r="C592" s="38"/>
      <c r="D592" s="38">
        <v>6.13</v>
      </c>
      <c r="E592" s="42">
        <f t="shared" si="37"/>
        <v>-3.4284305223243924E-2</v>
      </c>
      <c r="F592" s="38">
        <f t="shared" si="38"/>
        <v>1437.5676034531882</v>
      </c>
      <c r="J592" s="49"/>
    </row>
    <row r="593" spans="1:10" x14ac:dyDescent="0.35">
      <c r="A593" s="37">
        <v>35155</v>
      </c>
      <c r="B593" s="38">
        <f t="shared" si="36"/>
        <v>6.34</v>
      </c>
      <c r="C593" s="38"/>
      <c r="D593" s="38">
        <v>6.34</v>
      </c>
      <c r="E593" s="42">
        <f t="shared" si="37"/>
        <v>-1.0177755892679601E-2</v>
      </c>
      <c r="F593" s="38">
        <f t="shared" si="38"/>
        <v>1422.9363913060174</v>
      </c>
      <c r="J593" s="49"/>
    </row>
    <row r="594" spans="1:10" x14ac:dyDescent="0.35">
      <c r="A594" s="37">
        <v>35185</v>
      </c>
      <c r="B594" s="38">
        <f t="shared" si="36"/>
        <v>6.66</v>
      </c>
      <c r="C594" s="38"/>
      <c r="D594" s="38">
        <v>6.66</v>
      </c>
      <c r="E594" s="42">
        <f t="shared" si="37"/>
        <v>-1.7673699549280636E-2</v>
      </c>
      <c r="F594" s="38">
        <f t="shared" si="38"/>
        <v>1397.7878410483372</v>
      </c>
      <c r="J594" s="49"/>
    </row>
    <row r="595" spans="1:10" x14ac:dyDescent="0.35">
      <c r="A595" s="37">
        <v>35216</v>
      </c>
      <c r="B595" s="38">
        <f t="shared" si="36"/>
        <v>6.85</v>
      </c>
      <c r="C595" s="38"/>
      <c r="D595" s="38">
        <v>6.85</v>
      </c>
      <c r="E595" s="42">
        <f t="shared" si="37"/>
        <v>-7.9642650420516659E-3</v>
      </c>
      <c r="F595" s="38">
        <f t="shared" si="38"/>
        <v>1386.6554882096709</v>
      </c>
      <c r="J595" s="49"/>
    </row>
    <row r="596" spans="1:10" x14ac:dyDescent="0.35">
      <c r="A596" s="37">
        <v>35246</v>
      </c>
      <c r="B596" s="38">
        <f t="shared" si="36"/>
        <v>6.73</v>
      </c>
      <c r="C596" s="38"/>
      <c r="D596" s="38">
        <v>6.73</v>
      </c>
      <c r="E596" s="42">
        <f t="shared" si="37"/>
        <v>1.4290010528634229E-2</v>
      </c>
      <c r="F596" s="38">
        <f t="shared" si="38"/>
        <v>1406.4708097357757</v>
      </c>
      <c r="J596" s="49"/>
    </row>
    <row r="597" spans="1:10" x14ac:dyDescent="0.35">
      <c r="A597" s="37">
        <v>35277</v>
      </c>
      <c r="B597" s="38">
        <f t="shared" si="36"/>
        <v>6.8</v>
      </c>
      <c r="C597" s="38"/>
      <c r="D597" s="38">
        <v>6.8</v>
      </c>
      <c r="E597" s="42">
        <f t="shared" si="37"/>
        <v>6.1815372499041902E-4</v>
      </c>
      <c r="F597" s="38">
        <f t="shared" si="38"/>
        <v>1407.3402249059043</v>
      </c>
      <c r="J597" s="49"/>
    </row>
    <row r="598" spans="1:10" x14ac:dyDescent="0.35">
      <c r="A598" s="37">
        <v>35308</v>
      </c>
      <c r="B598" s="38">
        <f t="shared" si="36"/>
        <v>6.96</v>
      </c>
      <c r="C598" s="38"/>
      <c r="D598" s="38">
        <v>6.96</v>
      </c>
      <c r="E598" s="42">
        <f t="shared" si="37"/>
        <v>-5.6575462997156415E-3</v>
      </c>
      <c r="F598" s="38">
        <f t="shared" si="38"/>
        <v>1399.378132424047</v>
      </c>
      <c r="J598" s="49"/>
    </row>
    <row r="599" spans="1:10" x14ac:dyDescent="0.35">
      <c r="A599" s="37">
        <v>35338</v>
      </c>
      <c r="B599" s="38">
        <f t="shared" si="36"/>
        <v>6.72</v>
      </c>
      <c r="C599" s="38"/>
      <c r="D599" s="38">
        <v>6.72</v>
      </c>
      <c r="E599" s="42">
        <f t="shared" si="37"/>
        <v>2.2971113185479258E-2</v>
      </c>
      <c r="F599" s="38">
        <f t="shared" si="38"/>
        <v>1431.5234058932444</v>
      </c>
      <c r="J599" s="49"/>
    </row>
    <row r="600" spans="1:10" x14ac:dyDescent="0.35">
      <c r="A600" s="37">
        <v>35369</v>
      </c>
      <c r="B600" s="38">
        <f t="shared" si="36"/>
        <v>6.37</v>
      </c>
      <c r="C600" s="38"/>
      <c r="D600" s="38">
        <v>6.37</v>
      </c>
      <c r="E600" s="42">
        <f t="shared" si="37"/>
        <v>3.1042021608848454E-2</v>
      </c>
      <c r="F600" s="38">
        <f t="shared" si="38"/>
        <v>1475.9607863925548</v>
      </c>
      <c r="J600" s="49"/>
    </row>
    <row r="601" spans="1:10" x14ac:dyDescent="0.35">
      <c r="A601" s="37">
        <v>35399</v>
      </c>
      <c r="B601" s="38">
        <f t="shared" si="36"/>
        <v>6.06</v>
      </c>
      <c r="C601" s="38"/>
      <c r="D601" s="38">
        <v>6.06</v>
      </c>
      <c r="E601" s="42">
        <f t="shared" si="37"/>
        <v>2.8164149062200522E-2</v>
      </c>
      <c r="F601" s="38">
        <f t="shared" si="38"/>
        <v>1517.5299659904774</v>
      </c>
      <c r="J601" s="49"/>
    </row>
    <row r="602" spans="1:10" x14ac:dyDescent="0.35">
      <c r="A602" s="37">
        <v>35430</v>
      </c>
      <c r="B602" s="38">
        <f t="shared" si="36"/>
        <v>6.43</v>
      </c>
      <c r="C602" s="38"/>
      <c r="D602" s="38">
        <v>6.43</v>
      </c>
      <c r="E602" s="42">
        <f t="shared" si="37"/>
        <v>-2.1772508586963224E-2</v>
      </c>
      <c r="F602" s="38">
        <f t="shared" si="38"/>
        <v>1484.4895317749758</v>
      </c>
      <c r="J602" s="49"/>
    </row>
    <row r="603" spans="1:10" x14ac:dyDescent="0.35">
      <c r="A603" s="37">
        <v>35461</v>
      </c>
      <c r="B603" s="38">
        <f t="shared" si="36"/>
        <v>6.53</v>
      </c>
      <c r="C603" s="38"/>
      <c r="D603" s="38">
        <v>6.53</v>
      </c>
      <c r="E603" s="42">
        <f t="shared" si="37"/>
        <v>-1.8581321908953882E-3</v>
      </c>
      <c r="F603" s="38">
        <f t="shared" si="38"/>
        <v>1481.7311539889376</v>
      </c>
      <c r="J603" s="49"/>
    </row>
    <row r="604" spans="1:10" x14ac:dyDescent="0.35">
      <c r="A604" s="37">
        <v>35489</v>
      </c>
      <c r="B604" s="38">
        <f t="shared" si="36"/>
        <v>6.56</v>
      </c>
      <c r="C604" s="38"/>
      <c r="D604" s="38">
        <v>6.56</v>
      </c>
      <c r="E604" s="42">
        <f t="shared" si="37"/>
        <v>3.2796716918360612E-3</v>
      </c>
      <c r="F604" s="38">
        <f t="shared" si="38"/>
        <v>1486.5907457095866</v>
      </c>
      <c r="J604" s="49"/>
    </row>
    <row r="605" spans="1:10" x14ac:dyDescent="0.35">
      <c r="A605" s="37">
        <v>35520</v>
      </c>
      <c r="B605" s="38">
        <f t="shared" si="36"/>
        <v>6.92</v>
      </c>
      <c r="C605" s="38"/>
      <c r="D605" s="38">
        <v>6.92</v>
      </c>
      <c r="E605" s="42">
        <f t="shared" si="37"/>
        <v>-2.0058704381998478E-2</v>
      </c>
      <c r="F605" s="38">
        <f t="shared" si="38"/>
        <v>1456.7716614043832</v>
      </c>
      <c r="J605" s="49"/>
    </row>
    <row r="606" spans="1:10" x14ac:dyDescent="0.35">
      <c r="A606" s="37">
        <v>35550</v>
      </c>
      <c r="B606" s="38">
        <f t="shared" si="36"/>
        <v>6.72</v>
      </c>
      <c r="C606" s="38"/>
      <c r="D606" s="38">
        <v>6.72</v>
      </c>
      <c r="E606" s="42">
        <f t="shared" si="37"/>
        <v>2.0075927654565864E-2</v>
      </c>
      <c r="F606" s="38">
        <f t="shared" si="38"/>
        <v>1486.0177038879592</v>
      </c>
      <c r="J606" s="49"/>
    </row>
    <row r="607" spans="1:10" x14ac:dyDescent="0.35">
      <c r="A607" s="37">
        <v>35581</v>
      </c>
      <c r="B607" s="38">
        <f t="shared" si="36"/>
        <v>6.67</v>
      </c>
      <c r="C607" s="38"/>
      <c r="D607" s="38">
        <v>6.67</v>
      </c>
      <c r="E607" s="42">
        <f t="shared" si="37"/>
        <v>9.1854134973172255E-3</v>
      </c>
      <c r="F607" s="38">
        <f t="shared" si="38"/>
        <v>1499.667390962504</v>
      </c>
      <c r="J607" s="49"/>
    </row>
    <row r="608" spans="1:10" x14ac:dyDescent="0.35">
      <c r="A608" s="37">
        <v>35611</v>
      </c>
      <c r="B608" s="38">
        <f t="shared" si="36"/>
        <v>6.51</v>
      </c>
      <c r="C608" s="38"/>
      <c r="D608" s="38">
        <v>6.51</v>
      </c>
      <c r="E608" s="42">
        <f t="shared" si="37"/>
        <v>1.7115165646067299E-2</v>
      </c>
      <c r="F608" s="38">
        <f t="shared" si="38"/>
        <v>1525.3344467728327</v>
      </c>
      <c r="J608" s="49"/>
    </row>
    <row r="609" spans="1:10" x14ac:dyDescent="0.35">
      <c r="A609" s="37">
        <v>35642</v>
      </c>
      <c r="B609" s="38">
        <f t="shared" si="36"/>
        <v>6.02</v>
      </c>
      <c r="C609" s="38"/>
      <c r="D609" s="38">
        <v>6.02</v>
      </c>
      <c r="E609" s="42">
        <f t="shared" si="37"/>
        <v>4.1618269847937026E-2</v>
      </c>
      <c r="F609" s="38">
        <f t="shared" si="38"/>
        <v>1588.8162273869782</v>
      </c>
      <c r="J609" s="49"/>
    </row>
    <row r="610" spans="1:10" x14ac:dyDescent="0.35">
      <c r="A610" s="37">
        <v>35673</v>
      </c>
      <c r="B610" s="38">
        <f t="shared" si="36"/>
        <v>6.34</v>
      </c>
      <c r="C610" s="38"/>
      <c r="D610" s="38">
        <v>6.34</v>
      </c>
      <c r="E610" s="42">
        <f t="shared" si="37"/>
        <v>-1.8276421677734026E-2</v>
      </c>
      <c r="F610" s="38">
        <f t="shared" si="38"/>
        <v>1559.7783520468272</v>
      </c>
      <c r="J610" s="49"/>
    </row>
    <row r="611" spans="1:10" x14ac:dyDescent="0.35">
      <c r="A611" s="37">
        <v>35703</v>
      </c>
      <c r="B611" s="38">
        <f t="shared" si="36"/>
        <v>6.12</v>
      </c>
      <c r="C611" s="38"/>
      <c r="D611" s="38">
        <v>6.12</v>
      </c>
      <c r="E611" s="42">
        <f t="shared" si="37"/>
        <v>2.1459064687354729E-2</v>
      </c>
      <c r="F611" s="38">
        <f t="shared" si="38"/>
        <v>1593.2497366013356</v>
      </c>
      <c r="J611" s="49"/>
    </row>
    <row r="612" spans="1:10" x14ac:dyDescent="0.35">
      <c r="A612" s="37">
        <v>35734</v>
      </c>
      <c r="B612" s="38">
        <f t="shared" si="36"/>
        <v>5.84</v>
      </c>
      <c r="C612" s="38"/>
      <c r="D612" s="38">
        <v>5.84</v>
      </c>
      <c r="E612" s="42">
        <f t="shared" si="37"/>
        <v>2.5953713087431558E-2</v>
      </c>
      <c r="F612" s="38">
        <f t="shared" si="38"/>
        <v>1634.6004831417126</v>
      </c>
      <c r="J612" s="49"/>
    </row>
    <row r="613" spans="1:10" x14ac:dyDescent="0.35">
      <c r="A613" s="37">
        <v>35764</v>
      </c>
      <c r="B613" s="38">
        <f t="shared" si="36"/>
        <v>5.86</v>
      </c>
      <c r="C613" s="38"/>
      <c r="D613" s="38">
        <v>5.86</v>
      </c>
      <c r="E613" s="42">
        <f t="shared" si="37"/>
        <v>3.3784869368443746E-3</v>
      </c>
      <c r="F613" s="38">
        <f t="shared" si="38"/>
        <v>1640.1229595209663</v>
      </c>
      <c r="J613" s="49"/>
    </row>
    <row r="614" spans="1:10" x14ac:dyDescent="0.35">
      <c r="A614" s="37">
        <v>35795</v>
      </c>
      <c r="B614" s="38">
        <f t="shared" si="36"/>
        <v>5.75</v>
      </c>
      <c r="C614" s="38"/>
      <c r="D614" s="38">
        <v>5.75</v>
      </c>
      <c r="E614" s="42">
        <f t="shared" si="37"/>
        <v>1.3109926928918308E-2</v>
      </c>
      <c r="F614" s="38">
        <f t="shared" si="38"/>
        <v>1661.6248516747276</v>
      </c>
      <c r="J614" s="49"/>
    </row>
    <row r="615" spans="1:10" x14ac:dyDescent="0.35">
      <c r="A615" s="37">
        <v>35826</v>
      </c>
      <c r="B615" s="38">
        <f t="shared" si="36"/>
        <v>5.53</v>
      </c>
      <c r="C615" s="38"/>
      <c r="D615" s="38">
        <v>5.53</v>
      </c>
      <c r="E615" s="42">
        <f t="shared" si="37"/>
        <v>2.1413139653658902E-2</v>
      </c>
      <c r="F615" s="38">
        <f t="shared" si="38"/>
        <v>1697.205456675629</v>
      </c>
      <c r="J615" s="49"/>
    </row>
    <row r="616" spans="1:10" x14ac:dyDescent="0.35">
      <c r="A616" s="37">
        <v>35854</v>
      </c>
      <c r="B616" s="38">
        <f t="shared" si="36"/>
        <v>5.62</v>
      </c>
      <c r="C616" s="38"/>
      <c r="D616" s="38">
        <v>5.62</v>
      </c>
      <c r="E616" s="42">
        <f t="shared" si="37"/>
        <v>-2.1630728449953873E-3</v>
      </c>
      <c r="F616" s="38">
        <f t="shared" si="38"/>
        <v>1693.5342776399159</v>
      </c>
      <c r="J616" s="49"/>
    </row>
    <row r="617" spans="1:10" x14ac:dyDescent="0.35">
      <c r="A617" s="37">
        <v>35885</v>
      </c>
      <c r="B617" s="38">
        <f t="shared" si="36"/>
        <v>5.67</v>
      </c>
      <c r="C617" s="38"/>
      <c r="D617" s="38">
        <v>5.67</v>
      </c>
      <c r="E617" s="42">
        <f t="shared" si="37"/>
        <v>9.3013043252783683E-4</v>
      </c>
      <c r="F617" s="38">
        <f t="shared" si="38"/>
        <v>1695.1094854100777</v>
      </c>
      <c r="J617" s="49"/>
    </row>
    <row r="618" spans="1:10" x14ac:dyDescent="0.35">
      <c r="A618" s="37">
        <v>35915</v>
      </c>
      <c r="B618" s="38">
        <f t="shared" si="36"/>
        <v>5.68</v>
      </c>
      <c r="C618" s="38"/>
      <c r="D618" s="38">
        <v>5.68</v>
      </c>
      <c r="E618" s="42">
        <f t="shared" si="37"/>
        <v>3.9747062926706253E-3</v>
      </c>
      <c r="F618" s="38">
        <f t="shared" si="38"/>
        <v>1701.847047748503</v>
      </c>
      <c r="J618" s="49"/>
    </row>
    <row r="619" spans="1:10" x14ac:dyDescent="0.35">
      <c r="A619" s="37">
        <v>35946</v>
      </c>
      <c r="B619" s="38">
        <f t="shared" si="36"/>
        <v>5.56</v>
      </c>
      <c r="C619" s="38"/>
      <c r="D619" s="38">
        <v>5.56</v>
      </c>
      <c r="E619" s="42">
        <f t="shared" si="37"/>
        <v>1.3786993663495638E-2</v>
      </c>
      <c r="F619" s="38">
        <f t="shared" si="38"/>
        <v>1725.3104022120501</v>
      </c>
      <c r="J619" s="49"/>
    </row>
    <row r="620" spans="1:10" x14ac:dyDescent="0.35">
      <c r="A620" s="37">
        <v>35976</v>
      </c>
      <c r="B620" s="38">
        <f t="shared" si="36"/>
        <v>5.44</v>
      </c>
      <c r="C620" s="38"/>
      <c r="D620" s="38">
        <v>5.44</v>
      </c>
      <c r="E620" s="42">
        <f t="shared" si="37"/>
        <v>1.3737538194192499E-2</v>
      </c>
      <c r="F620" s="38">
        <f t="shared" si="38"/>
        <v>1749.0119197592758</v>
      </c>
      <c r="J620" s="49"/>
    </row>
    <row r="621" spans="1:10" x14ac:dyDescent="0.35">
      <c r="A621" s="37">
        <v>36007</v>
      </c>
      <c r="B621" s="38">
        <f t="shared" si="36"/>
        <v>5.5</v>
      </c>
      <c r="C621" s="38"/>
      <c r="D621" s="38">
        <v>5.5</v>
      </c>
      <c r="E621" s="42">
        <f t="shared" si="37"/>
        <v>-6.1072969978481773E-6</v>
      </c>
      <c r="F621" s="38">
        <f t="shared" si="38"/>
        <v>1749.0012380240289</v>
      </c>
      <c r="J621" s="49"/>
    </row>
    <row r="622" spans="1:10" x14ac:dyDescent="0.35">
      <c r="A622" s="37">
        <v>36038</v>
      </c>
      <c r="B622" s="38">
        <f t="shared" si="36"/>
        <v>5.05</v>
      </c>
      <c r="C622" s="38"/>
      <c r="D622" s="38">
        <v>5.05</v>
      </c>
      <c r="E622" s="42">
        <f t="shared" si="37"/>
        <v>3.9350879699463666E-2</v>
      </c>
      <c r="F622" s="38">
        <f t="shared" si="38"/>
        <v>1817.8259753357256</v>
      </c>
      <c r="J622" s="49"/>
    </row>
    <row r="623" spans="1:10" x14ac:dyDescent="0.35">
      <c r="A623" s="37">
        <v>36068</v>
      </c>
      <c r="B623" s="38">
        <f t="shared" si="36"/>
        <v>4.4400000000000004</v>
      </c>
      <c r="C623" s="38"/>
      <c r="D623" s="38">
        <v>4.4400000000000004</v>
      </c>
      <c r="E623" s="42">
        <f t="shared" si="37"/>
        <v>5.2712732858821464E-2</v>
      </c>
      <c r="F623" s="38">
        <f t="shared" si="38"/>
        <v>1913.6485503574243</v>
      </c>
      <c r="J623" s="49"/>
    </row>
    <row r="624" spans="1:10" x14ac:dyDescent="0.35">
      <c r="A624" s="37">
        <v>36099</v>
      </c>
      <c r="B624" s="38">
        <f t="shared" si="36"/>
        <v>4.6399999999999997</v>
      </c>
      <c r="C624" s="38"/>
      <c r="D624" s="38">
        <v>4.6399999999999997</v>
      </c>
      <c r="E624" s="42">
        <f t="shared" si="37"/>
        <v>-1.2053187328110929E-2</v>
      </c>
      <c r="F624" s="38">
        <f t="shared" si="38"/>
        <v>1890.5829858997984</v>
      </c>
      <c r="J624" s="49"/>
    </row>
    <row r="625" spans="1:10" x14ac:dyDescent="0.35">
      <c r="A625" s="37">
        <v>36129</v>
      </c>
      <c r="B625" s="38">
        <f t="shared" si="36"/>
        <v>4.74</v>
      </c>
      <c r="C625" s="38"/>
      <c r="D625" s="38">
        <v>4.74</v>
      </c>
      <c r="E625" s="42">
        <f t="shared" si="37"/>
        <v>-3.972836785340458E-3</v>
      </c>
      <c r="F625" s="38">
        <f t="shared" si="38"/>
        <v>1883.0720082676769</v>
      </c>
      <c r="J625" s="49"/>
    </row>
    <row r="626" spans="1:10" x14ac:dyDescent="0.35">
      <c r="A626" s="37">
        <v>36160</v>
      </c>
      <c r="B626" s="38">
        <f t="shared" si="36"/>
        <v>4.6500000000000004</v>
      </c>
      <c r="C626" s="38"/>
      <c r="D626" s="38">
        <v>4.6500000000000004</v>
      </c>
      <c r="E626" s="42">
        <f t="shared" si="37"/>
        <v>1.1035585885766355E-2</v>
      </c>
      <c r="F626" s="38">
        <f t="shared" si="38"/>
        <v>1903.8528111439971</v>
      </c>
      <c r="J626" s="49"/>
    </row>
    <row r="627" spans="1:10" x14ac:dyDescent="0.35">
      <c r="A627" s="37">
        <v>36191</v>
      </c>
      <c r="B627" s="38">
        <f t="shared" si="36"/>
        <v>4.66</v>
      </c>
      <c r="C627" s="38"/>
      <c r="D627" s="38">
        <v>4.66</v>
      </c>
      <c r="E627" s="42">
        <f t="shared" si="37"/>
        <v>3.0880844704265606E-3</v>
      </c>
      <c r="F627" s="38">
        <f t="shared" si="38"/>
        <v>1909.7320694440689</v>
      </c>
      <c r="J627" s="49"/>
    </row>
    <row r="628" spans="1:10" x14ac:dyDescent="0.35">
      <c r="A628" s="37">
        <v>36219</v>
      </c>
      <c r="B628" s="38">
        <f t="shared" si="36"/>
        <v>5.29</v>
      </c>
      <c r="C628" s="38"/>
      <c r="D628" s="38">
        <v>5.29</v>
      </c>
      <c r="E628" s="42">
        <f t="shared" si="37"/>
        <v>-4.4248489929382698E-2</v>
      </c>
      <c r="F628" s="38">
        <f t="shared" si="38"/>
        <v>1825.2293092014538</v>
      </c>
      <c r="J628" s="49"/>
    </row>
    <row r="629" spans="1:10" x14ac:dyDescent="0.35">
      <c r="A629" s="37">
        <v>36250</v>
      </c>
      <c r="B629" s="38">
        <f t="shared" si="36"/>
        <v>5.25</v>
      </c>
      <c r="C629" s="38"/>
      <c r="D629" s="38">
        <v>5.25</v>
      </c>
      <c r="E629" s="42">
        <f t="shared" si="37"/>
        <v>7.4700264351188345E-3</v>
      </c>
      <c r="F629" s="38">
        <f t="shared" si="38"/>
        <v>1838.8638203913424</v>
      </c>
      <c r="J629" s="49"/>
    </row>
    <row r="630" spans="1:10" x14ac:dyDescent="0.35">
      <c r="A630" s="37">
        <v>36280</v>
      </c>
      <c r="B630" s="38">
        <f t="shared" ref="B630:B693" si="39">D630</f>
        <v>5.36</v>
      </c>
      <c r="C630" s="38"/>
      <c r="D630" s="38">
        <v>5.36</v>
      </c>
      <c r="E630" s="42">
        <f t="shared" si="37"/>
        <v>-4.0016193828481712E-3</v>
      </c>
      <c r="F630" s="38">
        <f t="shared" si="38"/>
        <v>1831.5053872852461</v>
      </c>
      <c r="J630" s="49"/>
    </row>
    <row r="631" spans="1:10" x14ac:dyDescent="0.35">
      <c r="A631" s="37">
        <v>36311</v>
      </c>
      <c r="B631" s="38">
        <f t="shared" si="39"/>
        <v>5.64</v>
      </c>
      <c r="C631" s="38"/>
      <c r="D631" s="38">
        <v>5.64</v>
      </c>
      <c r="E631" s="42">
        <f t="shared" si="37"/>
        <v>-1.6580446297734981E-2</v>
      </c>
      <c r="F631" s="38">
        <f t="shared" si="38"/>
        <v>1801.1382105673506</v>
      </c>
      <c r="J631" s="49"/>
    </row>
    <row r="632" spans="1:10" x14ac:dyDescent="0.35">
      <c r="A632" s="37">
        <v>36341</v>
      </c>
      <c r="B632" s="38">
        <f t="shared" si="39"/>
        <v>5.81</v>
      </c>
      <c r="C632" s="38"/>
      <c r="D632" s="38">
        <v>5.81</v>
      </c>
      <c r="E632" s="42">
        <f t="shared" si="37"/>
        <v>-7.9786952965410878E-3</v>
      </c>
      <c r="F632" s="38">
        <f t="shared" si="38"/>
        <v>1786.7674775982766</v>
      </c>
      <c r="J632" s="49"/>
    </row>
    <row r="633" spans="1:10" x14ac:dyDescent="0.35">
      <c r="A633" s="37">
        <v>36372</v>
      </c>
      <c r="B633" s="38">
        <f t="shared" si="39"/>
        <v>5.92</v>
      </c>
      <c r="C633" s="38"/>
      <c r="D633" s="38">
        <v>5.92</v>
      </c>
      <c r="E633" s="42">
        <f t="shared" si="37"/>
        <v>-3.3207578396154628E-3</v>
      </c>
      <c r="F633" s="38">
        <f t="shared" si="38"/>
        <v>1780.8340554894721</v>
      </c>
      <c r="J633" s="49"/>
    </row>
    <row r="634" spans="1:10" x14ac:dyDescent="0.35">
      <c r="A634" s="37">
        <v>36403</v>
      </c>
      <c r="B634" s="38">
        <f t="shared" si="39"/>
        <v>5.98</v>
      </c>
      <c r="C634" s="38"/>
      <c r="D634" s="38">
        <v>5.98</v>
      </c>
      <c r="E634" s="42">
        <f t="shared" si="37"/>
        <v>4.9335980584673707E-4</v>
      </c>
      <c r="F634" s="38">
        <f t="shared" si="38"/>
        <v>1781.7126474333336</v>
      </c>
      <c r="J634" s="49"/>
    </row>
    <row r="635" spans="1:10" x14ac:dyDescent="0.35">
      <c r="A635" s="37">
        <v>36433</v>
      </c>
      <c r="B635" s="38">
        <f t="shared" si="39"/>
        <v>5.9</v>
      </c>
      <c r="C635" s="38"/>
      <c r="D635" s="38">
        <v>5.9</v>
      </c>
      <c r="E635" s="42">
        <f t="shared" si="37"/>
        <v>1.0925104760827191E-2</v>
      </c>
      <c r="F635" s="38">
        <f t="shared" si="38"/>
        <v>1801.1780447602334</v>
      </c>
      <c r="J635" s="49"/>
    </row>
    <row r="636" spans="1:10" x14ac:dyDescent="0.35">
      <c r="A636" s="37">
        <v>36464</v>
      </c>
      <c r="B636" s="38">
        <f t="shared" si="39"/>
        <v>6.02</v>
      </c>
      <c r="C636" s="38"/>
      <c r="D636" s="38">
        <v>6.02</v>
      </c>
      <c r="E636" s="42">
        <f t="shared" si="37"/>
        <v>-3.94699125527699E-3</v>
      </c>
      <c r="F636" s="38">
        <f t="shared" si="38"/>
        <v>1794.0688107683679</v>
      </c>
      <c r="J636" s="49"/>
    </row>
    <row r="637" spans="1:10" x14ac:dyDescent="0.35">
      <c r="A637" s="37">
        <v>36494</v>
      </c>
      <c r="B637" s="38">
        <f t="shared" si="39"/>
        <v>6.18</v>
      </c>
      <c r="C637" s="38"/>
      <c r="D637" s="38">
        <v>6.18</v>
      </c>
      <c r="E637" s="42">
        <f t="shared" si="37"/>
        <v>-6.7152499945033499E-3</v>
      </c>
      <c r="F637" s="38">
        <f t="shared" si="38"/>
        <v>1782.021190196717</v>
      </c>
      <c r="J637" s="49"/>
    </row>
    <row r="638" spans="1:10" x14ac:dyDescent="0.35">
      <c r="A638" s="37">
        <v>36525</v>
      </c>
      <c r="B638" s="38">
        <f t="shared" si="39"/>
        <v>6.45</v>
      </c>
      <c r="C638" s="38"/>
      <c r="D638" s="38">
        <v>6.45</v>
      </c>
      <c r="E638" s="42">
        <f t="shared" si="37"/>
        <v>-1.4405389467407425E-2</v>
      </c>
      <c r="F638" s="38">
        <f t="shared" si="38"/>
        <v>1756.3504809127603</v>
      </c>
      <c r="J638" s="49"/>
    </row>
    <row r="639" spans="1:10" x14ac:dyDescent="0.35">
      <c r="A639" s="37">
        <v>36556</v>
      </c>
      <c r="B639" s="38">
        <f t="shared" si="39"/>
        <v>6.68</v>
      </c>
      <c r="C639" s="38"/>
      <c r="D639" s="38">
        <v>6.68</v>
      </c>
      <c r="E639" s="42">
        <f t="shared" si="37"/>
        <v>-1.1110441765051732E-2</v>
      </c>
      <c r="F639" s="38">
        <f t="shared" si="38"/>
        <v>1736.8366511755585</v>
      </c>
      <c r="J639" s="49"/>
    </row>
    <row r="640" spans="1:10" x14ac:dyDescent="0.35">
      <c r="A640" s="37">
        <v>36585</v>
      </c>
      <c r="B640" s="38">
        <f t="shared" si="39"/>
        <v>6.42</v>
      </c>
      <c r="C640" s="38"/>
      <c r="D640" s="38">
        <v>6.42</v>
      </c>
      <c r="E640" s="42">
        <f t="shared" si="37"/>
        <v>2.4423491287027758E-2</v>
      </c>
      <c r="F640" s="38">
        <f t="shared" si="38"/>
        <v>1779.2562659925352</v>
      </c>
      <c r="J640" s="49"/>
    </row>
    <row r="641" spans="1:10" x14ac:dyDescent="0.35">
      <c r="A641" s="37">
        <v>36616</v>
      </c>
      <c r="B641" s="38">
        <f t="shared" si="39"/>
        <v>6.03</v>
      </c>
      <c r="C641" s="38"/>
      <c r="D641" s="38">
        <v>6.03</v>
      </c>
      <c r="E641" s="42">
        <f t="shared" si="37"/>
        <v>3.4143675561105348E-2</v>
      </c>
      <c r="F641" s="38">
        <f t="shared" si="38"/>
        <v>1840.006614678648</v>
      </c>
      <c r="J641" s="49"/>
    </row>
    <row r="642" spans="1:10" x14ac:dyDescent="0.35">
      <c r="A642" s="37">
        <v>36646</v>
      </c>
      <c r="B642" s="38">
        <f t="shared" si="39"/>
        <v>6.23</v>
      </c>
      <c r="C642" s="38"/>
      <c r="D642" s="38">
        <v>6.23</v>
      </c>
      <c r="E642" s="42">
        <f t="shared" si="37"/>
        <v>-9.6064241699940784E-3</v>
      </c>
      <c r="F642" s="38">
        <f t="shared" si="38"/>
        <v>1822.3307306624499</v>
      </c>
      <c r="J642" s="49"/>
    </row>
    <row r="643" spans="1:10" x14ac:dyDescent="0.35">
      <c r="A643" s="37">
        <v>36677</v>
      </c>
      <c r="B643" s="38">
        <f t="shared" si="39"/>
        <v>6.29</v>
      </c>
      <c r="C643" s="38"/>
      <c r="D643" s="38">
        <v>6.29</v>
      </c>
      <c r="E643" s="42">
        <f t="shared" ref="E643:E706" si="40">B642/1200+((B642/B643)*(1-(1+B643/200)^(-2*(10-(1/12))))+(1+B643/200)^(-2*(10-(1/12)))-1)</f>
        <v>8.1424486256427911E-4</v>
      </c>
      <c r="F643" s="38">
        <f t="shared" ref="F643:F706" si="41">F642*(1+E643)</f>
        <v>1823.8145540977848</v>
      </c>
      <c r="J643" s="49"/>
    </row>
    <row r="644" spans="1:10" x14ac:dyDescent="0.35">
      <c r="A644" s="37">
        <v>36707</v>
      </c>
      <c r="B644" s="38">
        <f t="shared" si="39"/>
        <v>6.03</v>
      </c>
      <c r="C644" s="38"/>
      <c r="D644" s="38">
        <v>6.03</v>
      </c>
      <c r="E644" s="42">
        <f t="shared" si="40"/>
        <v>2.4437450374070378E-2</v>
      </c>
      <c r="F644" s="38">
        <f t="shared" si="41"/>
        <v>1868.3839317550567</v>
      </c>
      <c r="J644" s="49"/>
    </row>
    <row r="645" spans="1:10" x14ac:dyDescent="0.35">
      <c r="A645" s="37">
        <v>36738</v>
      </c>
      <c r="B645" s="38">
        <f t="shared" si="39"/>
        <v>6.04</v>
      </c>
      <c r="C645" s="38"/>
      <c r="D645" s="38">
        <v>6.04</v>
      </c>
      <c r="E645" s="42">
        <f t="shared" si="40"/>
        <v>4.287039185751294E-3</v>
      </c>
      <c r="F645" s="38">
        <f t="shared" si="41"/>
        <v>1876.3937668845185</v>
      </c>
      <c r="J645" s="49"/>
    </row>
    <row r="646" spans="1:10" x14ac:dyDescent="0.35">
      <c r="A646" s="37">
        <v>36769</v>
      </c>
      <c r="B646" s="38">
        <f t="shared" si="39"/>
        <v>5.73</v>
      </c>
      <c r="C646" s="38"/>
      <c r="D646" s="38">
        <v>5.73</v>
      </c>
      <c r="E646" s="42">
        <f t="shared" si="40"/>
        <v>2.8238781766292465E-2</v>
      </c>
      <c r="F646" s="38">
        <f t="shared" si="41"/>
        <v>1929.3808409752021</v>
      </c>
      <c r="J646" s="49"/>
    </row>
    <row r="647" spans="1:10" x14ac:dyDescent="0.35">
      <c r="A647" s="37">
        <v>36799</v>
      </c>
      <c r="B647" s="38">
        <f t="shared" si="39"/>
        <v>5.8</v>
      </c>
      <c r="C647" s="38"/>
      <c r="D647" s="38">
        <v>5.8</v>
      </c>
      <c r="E647" s="42">
        <f t="shared" si="40"/>
        <v>-4.480461387353649E-4</v>
      </c>
      <c r="F647" s="38">
        <f t="shared" si="41"/>
        <v>1928.516389339253</v>
      </c>
      <c r="J647" s="49"/>
    </row>
    <row r="648" spans="1:10" x14ac:dyDescent="0.35">
      <c r="A648" s="37">
        <v>36830</v>
      </c>
      <c r="B648" s="38">
        <f t="shared" si="39"/>
        <v>5.77</v>
      </c>
      <c r="C648" s="38"/>
      <c r="D648" s="38">
        <v>5.77</v>
      </c>
      <c r="E648" s="42">
        <f t="shared" si="40"/>
        <v>7.0748804403818252E-3</v>
      </c>
      <c r="F648" s="38">
        <f t="shared" si="41"/>
        <v>1942.160412221145</v>
      </c>
      <c r="J648" s="49"/>
    </row>
    <row r="649" spans="1:10" x14ac:dyDescent="0.35">
      <c r="A649" s="37">
        <v>36860</v>
      </c>
      <c r="B649" s="38">
        <f t="shared" si="39"/>
        <v>5.48</v>
      </c>
      <c r="C649" s="38"/>
      <c r="D649" s="38">
        <v>5.48</v>
      </c>
      <c r="E649" s="42">
        <f t="shared" si="40"/>
        <v>2.6769334985059096E-2</v>
      </c>
      <c r="F649" s="38">
        <f t="shared" si="41"/>
        <v>1994.1507548906131</v>
      </c>
      <c r="J649" s="49"/>
    </row>
    <row r="650" spans="1:10" x14ac:dyDescent="0.35">
      <c r="A650" s="37">
        <v>36891</v>
      </c>
      <c r="B650" s="38">
        <f t="shared" si="39"/>
        <v>5.12</v>
      </c>
      <c r="C650" s="38"/>
      <c r="D650" s="38">
        <v>5.12</v>
      </c>
      <c r="E650" s="42">
        <f t="shared" si="40"/>
        <v>3.2289723201795184E-2</v>
      </c>
      <c r="F650" s="38">
        <f t="shared" si="41"/>
        <v>2058.541330788682</v>
      </c>
      <c r="J650" s="49"/>
    </row>
    <row r="651" spans="1:10" x14ac:dyDescent="0.35">
      <c r="A651" s="37">
        <v>36922</v>
      </c>
      <c r="B651" s="38">
        <f t="shared" si="39"/>
        <v>5.19</v>
      </c>
      <c r="C651" s="38"/>
      <c r="D651" s="38">
        <v>5.19</v>
      </c>
      <c r="E651" s="42">
        <f t="shared" si="40"/>
        <v>-1.1063210698989152E-3</v>
      </c>
      <c r="F651" s="38">
        <f t="shared" si="41"/>
        <v>2056.2639231411727</v>
      </c>
      <c r="J651" s="49"/>
    </row>
    <row r="652" spans="1:10" x14ac:dyDescent="0.35">
      <c r="A652" s="37">
        <v>36950</v>
      </c>
      <c r="B652" s="38">
        <f t="shared" si="39"/>
        <v>4.92</v>
      </c>
      <c r="C652" s="38"/>
      <c r="D652" s="38">
        <v>4.92</v>
      </c>
      <c r="E652" s="42">
        <f t="shared" si="40"/>
        <v>2.5313117424509458E-2</v>
      </c>
      <c r="F652" s="38">
        <f t="shared" si="41"/>
        <v>2108.3143732834274</v>
      </c>
      <c r="J652" s="49"/>
    </row>
    <row r="653" spans="1:10" x14ac:dyDescent="0.35">
      <c r="A653" s="37">
        <v>36981</v>
      </c>
      <c r="B653" s="38">
        <f t="shared" si="39"/>
        <v>4.93</v>
      </c>
      <c r="C653" s="38"/>
      <c r="D653" s="38">
        <v>4.93</v>
      </c>
      <c r="E653" s="42">
        <f t="shared" si="40"/>
        <v>3.3230273099347308E-3</v>
      </c>
      <c r="F653" s="38">
        <f t="shared" si="41"/>
        <v>2115.320359523776</v>
      </c>
      <c r="J653" s="49"/>
    </row>
    <row r="654" spans="1:10" x14ac:dyDescent="0.35">
      <c r="A654" s="37">
        <v>37011</v>
      </c>
      <c r="B654" s="38">
        <f t="shared" si="39"/>
        <v>5.35</v>
      </c>
      <c r="C654" s="38"/>
      <c r="D654" s="38">
        <v>5.35</v>
      </c>
      <c r="E654" s="42">
        <f t="shared" si="40"/>
        <v>-2.7890010188887086E-2</v>
      </c>
      <c r="F654" s="38">
        <f t="shared" si="41"/>
        <v>2056.3240531438978</v>
      </c>
      <c r="J654" s="49"/>
    </row>
    <row r="655" spans="1:10" x14ac:dyDescent="0.35">
      <c r="A655" s="37">
        <v>37042</v>
      </c>
      <c r="B655" s="38">
        <f t="shared" si="39"/>
        <v>5.43</v>
      </c>
      <c r="C655" s="38"/>
      <c r="D655" s="38">
        <v>5.43</v>
      </c>
      <c r="E655" s="42">
        <f t="shared" si="40"/>
        <v>-1.6139569852035105E-3</v>
      </c>
      <c r="F655" s="38">
        <f t="shared" si="41"/>
        <v>2053.0052345744843</v>
      </c>
      <c r="J655" s="49"/>
    </row>
    <row r="656" spans="1:10" x14ac:dyDescent="0.35">
      <c r="A656" s="37">
        <v>37072</v>
      </c>
      <c r="B656" s="38">
        <f t="shared" si="39"/>
        <v>5.42</v>
      </c>
      <c r="C656" s="38"/>
      <c r="D656" s="38">
        <v>5.42</v>
      </c>
      <c r="E656" s="42">
        <f t="shared" si="40"/>
        <v>5.2843890802435328E-3</v>
      </c>
      <c r="F656" s="38">
        <f t="shared" si="41"/>
        <v>2063.8541130177523</v>
      </c>
      <c r="J656" s="49"/>
    </row>
    <row r="657" spans="1:10" x14ac:dyDescent="0.35">
      <c r="A657" s="37">
        <v>37103</v>
      </c>
      <c r="B657" s="38">
        <f t="shared" si="39"/>
        <v>5.07</v>
      </c>
      <c r="C657" s="38"/>
      <c r="D657" s="38">
        <v>5.07</v>
      </c>
      <c r="E657" s="42">
        <f t="shared" si="40"/>
        <v>3.1532776206040614E-2</v>
      </c>
      <c r="F657" s="38">
        <f t="shared" si="41"/>
        <v>2128.9331628854575</v>
      </c>
      <c r="J657" s="49"/>
    </row>
    <row r="658" spans="1:10" x14ac:dyDescent="0.35">
      <c r="A658" s="37">
        <v>37134</v>
      </c>
      <c r="B658" s="38">
        <f t="shared" si="39"/>
        <v>4.8499999999999996</v>
      </c>
      <c r="C658" s="38"/>
      <c r="D658" s="38">
        <v>4.8499999999999996</v>
      </c>
      <c r="E658" s="42">
        <f t="shared" si="40"/>
        <v>2.1382791552514956E-2</v>
      </c>
      <c r="F658" s="38">
        <f t="shared" si="41"/>
        <v>2174.4556969366736</v>
      </c>
      <c r="J658" s="49"/>
    </row>
    <row r="659" spans="1:10" x14ac:dyDescent="0.35">
      <c r="A659" s="37">
        <v>37164</v>
      </c>
      <c r="B659" s="38">
        <f t="shared" si="39"/>
        <v>4.5999999999999996</v>
      </c>
      <c r="C659" s="38"/>
      <c r="D659" s="38">
        <v>4.5999999999999996</v>
      </c>
      <c r="E659" s="42">
        <f t="shared" si="40"/>
        <v>2.3770419181973368E-2</v>
      </c>
      <c r="F659" s="38">
        <f t="shared" si="41"/>
        <v>2226.1434203454883</v>
      </c>
      <c r="J659" s="49"/>
    </row>
    <row r="660" spans="1:10" x14ac:dyDescent="0.35">
      <c r="A660" s="37">
        <v>37195</v>
      </c>
      <c r="B660" s="38">
        <f t="shared" si="39"/>
        <v>4.3</v>
      </c>
      <c r="C660" s="38"/>
      <c r="D660" s="38">
        <v>4.3</v>
      </c>
      <c r="E660" s="42">
        <f t="shared" si="40"/>
        <v>2.7847192343397366E-2</v>
      </c>
      <c r="F660" s="38">
        <f t="shared" si="41"/>
        <v>2288.1352643558375</v>
      </c>
      <c r="J660" s="49"/>
    </row>
    <row r="661" spans="1:10" x14ac:dyDescent="0.35">
      <c r="A661" s="37">
        <v>37225</v>
      </c>
      <c r="B661" s="38">
        <f t="shared" si="39"/>
        <v>4.78</v>
      </c>
      <c r="C661" s="38"/>
      <c r="D661" s="38">
        <v>4.78</v>
      </c>
      <c r="E661" s="42">
        <f t="shared" si="40"/>
        <v>-3.3975410390110587E-2</v>
      </c>
      <c r="F661" s="38">
        <f t="shared" si="41"/>
        <v>2210.3949297212639</v>
      </c>
      <c r="J661" s="49"/>
    </row>
    <row r="662" spans="1:10" x14ac:dyDescent="0.35">
      <c r="A662" s="37">
        <v>37256</v>
      </c>
      <c r="B662" s="38">
        <f t="shared" si="39"/>
        <v>5.07</v>
      </c>
      <c r="C662" s="38"/>
      <c r="D662" s="38">
        <v>5.07</v>
      </c>
      <c r="E662" s="42">
        <f t="shared" si="40"/>
        <v>-1.8401443142147873E-2</v>
      </c>
      <c r="F662" s="38">
        <f t="shared" si="41"/>
        <v>2169.7204731003062</v>
      </c>
      <c r="J662" s="49"/>
    </row>
    <row r="663" spans="1:10" x14ac:dyDescent="0.35">
      <c r="A663" s="37">
        <v>37287</v>
      </c>
      <c r="B663" s="38">
        <f t="shared" si="39"/>
        <v>5.07</v>
      </c>
      <c r="C663" s="38"/>
      <c r="D663" s="38">
        <v>5.07</v>
      </c>
      <c r="E663" s="42">
        <f t="shared" si="40"/>
        <v>4.2250000000000005E-3</v>
      </c>
      <c r="F663" s="38">
        <f t="shared" si="41"/>
        <v>2178.8875420991549</v>
      </c>
      <c r="J663" s="49"/>
    </row>
    <row r="664" spans="1:10" x14ac:dyDescent="0.35">
      <c r="A664" s="37">
        <v>37315</v>
      </c>
      <c r="B664" s="38">
        <f t="shared" si="39"/>
        <v>4.88</v>
      </c>
      <c r="C664" s="38"/>
      <c r="D664" s="38">
        <v>4.88</v>
      </c>
      <c r="E664" s="42">
        <f t="shared" si="40"/>
        <v>1.9022202757583782E-2</v>
      </c>
      <c r="F664" s="38">
        <f t="shared" si="41"/>
        <v>2220.3347827109383</v>
      </c>
      <c r="J664" s="49"/>
    </row>
    <row r="665" spans="1:10" x14ac:dyDescent="0.35">
      <c r="A665" s="37">
        <v>37346</v>
      </c>
      <c r="B665" s="38">
        <f t="shared" si="39"/>
        <v>5.42</v>
      </c>
      <c r="C665" s="38"/>
      <c r="D665" s="38">
        <v>5.42</v>
      </c>
      <c r="E665" s="42">
        <f t="shared" si="40"/>
        <v>-3.6940343666491238E-2</v>
      </c>
      <c r="F665" s="38">
        <f t="shared" si="41"/>
        <v>2138.3148527829321</v>
      </c>
      <c r="J665" s="49"/>
    </row>
    <row r="666" spans="1:10" x14ac:dyDescent="0.35">
      <c r="A666" s="37">
        <v>37376</v>
      </c>
      <c r="B666" s="38">
        <f t="shared" si="39"/>
        <v>5.1100000000000003</v>
      </c>
      <c r="C666" s="38"/>
      <c r="D666" s="38">
        <v>5.1100000000000003</v>
      </c>
      <c r="E666" s="42">
        <f t="shared" si="40"/>
        <v>2.8400467890612176E-2</v>
      </c>
      <c r="F666" s="38">
        <f t="shared" si="41"/>
        <v>2199.0439950994132</v>
      </c>
      <c r="J666" s="49"/>
    </row>
    <row r="667" spans="1:10" x14ac:dyDescent="0.35">
      <c r="A667" s="37">
        <v>37407</v>
      </c>
      <c r="B667" s="38">
        <f t="shared" si="39"/>
        <v>5.08</v>
      </c>
      <c r="C667" s="38"/>
      <c r="D667" s="38">
        <v>5.08</v>
      </c>
      <c r="E667" s="42">
        <f t="shared" si="40"/>
        <v>6.572916026862022E-3</v>
      </c>
      <c r="F667" s="38">
        <f t="shared" si="41"/>
        <v>2213.4981266185769</v>
      </c>
      <c r="J667" s="49"/>
    </row>
    <row r="668" spans="1:10" x14ac:dyDescent="0.35">
      <c r="A668" s="37">
        <v>37437</v>
      </c>
      <c r="B668" s="38">
        <f t="shared" si="39"/>
        <v>4.8600000000000003</v>
      </c>
      <c r="C668" s="38"/>
      <c r="D668" s="38">
        <v>4.8600000000000003</v>
      </c>
      <c r="E668" s="42">
        <f t="shared" si="40"/>
        <v>2.1383056592819714E-2</v>
      </c>
      <c r="F668" s="38">
        <f t="shared" si="41"/>
        <v>2260.8294823281622</v>
      </c>
      <c r="J668" s="49"/>
    </row>
    <row r="669" spans="1:10" x14ac:dyDescent="0.35">
      <c r="A669" s="37">
        <v>37468</v>
      </c>
      <c r="B669" s="38">
        <f t="shared" si="39"/>
        <v>4.51</v>
      </c>
      <c r="C669" s="38"/>
      <c r="D669" s="38">
        <v>4.51</v>
      </c>
      <c r="E669" s="42">
        <f t="shared" si="40"/>
        <v>3.1788173187419333E-2</v>
      </c>
      <c r="F669" s="38">
        <f t="shared" si="41"/>
        <v>2332.6971214596333</v>
      </c>
      <c r="J669" s="49"/>
    </row>
    <row r="670" spans="1:10" x14ac:dyDescent="0.35">
      <c r="A670" s="37">
        <v>37499</v>
      </c>
      <c r="B670" s="38">
        <f t="shared" si="39"/>
        <v>4.1399999999999997</v>
      </c>
      <c r="C670" s="38"/>
      <c r="D670" s="38">
        <v>4.1399999999999997</v>
      </c>
      <c r="E670" s="42">
        <f t="shared" si="40"/>
        <v>3.3602202281592969E-2</v>
      </c>
      <c r="F670" s="38">
        <f t="shared" si="41"/>
        <v>2411.0808819966096</v>
      </c>
      <c r="J670" s="49"/>
    </row>
    <row r="671" spans="1:10" x14ac:dyDescent="0.35">
      <c r="A671" s="37">
        <v>37529</v>
      </c>
      <c r="B671" s="38">
        <f t="shared" si="39"/>
        <v>3.63</v>
      </c>
      <c r="C671" s="38"/>
      <c r="D671" s="38">
        <v>3.63</v>
      </c>
      <c r="E671" s="42">
        <f t="shared" si="40"/>
        <v>4.5605868653083186E-2</v>
      </c>
      <c r="F671" s="38">
        <f t="shared" si="41"/>
        <v>2521.0403200129067</v>
      </c>
      <c r="J671" s="49"/>
    </row>
    <row r="672" spans="1:10" x14ac:dyDescent="0.35">
      <c r="A672" s="37">
        <v>37560</v>
      </c>
      <c r="B672" s="38">
        <f t="shared" si="39"/>
        <v>3.93</v>
      </c>
      <c r="C672" s="38"/>
      <c r="D672" s="38">
        <v>3.93</v>
      </c>
      <c r="E672" s="42">
        <f t="shared" si="40"/>
        <v>-2.1417163921033711E-2</v>
      </c>
      <c r="F672" s="38">
        <f t="shared" si="41"/>
        <v>2467.046786227655</v>
      </c>
      <c r="J672" s="49"/>
    </row>
    <row r="673" spans="1:10" x14ac:dyDescent="0.35">
      <c r="A673" s="37">
        <v>37590</v>
      </c>
      <c r="B673" s="38">
        <f t="shared" si="39"/>
        <v>4.22</v>
      </c>
      <c r="C673" s="38"/>
      <c r="D673" s="38">
        <v>4.22</v>
      </c>
      <c r="E673" s="42">
        <f t="shared" si="40"/>
        <v>-2.002702394499703E-2</v>
      </c>
      <c r="F673" s="38">
        <f t="shared" si="41"/>
        <v>2417.6391811664457</v>
      </c>
      <c r="J673" s="49"/>
    </row>
    <row r="674" spans="1:10" x14ac:dyDescent="0.35">
      <c r="A674" s="37">
        <v>37621</v>
      </c>
      <c r="B674" s="38">
        <f t="shared" si="39"/>
        <v>3.83</v>
      </c>
      <c r="C674" s="38"/>
      <c r="D674" s="38">
        <v>3.83</v>
      </c>
      <c r="E674" s="42">
        <f t="shared" si="40"/>
        <v>3.544442351337046E-2</v>
      </c>
      <c r="F674" s="38">
        <f t="shared" si="41"/>
        <v>2503.3310082062271</v>
      </c>
      <c r="J674" s="49"/>
    </row>
    <row r="675" spans="1:10" x14ac:dyDescent="0.35">
      <c r="A675" s="37">
        <v>37652</v>
      </c>
      <c r="B675" s="38">
        <f t="shared" si="39"/>
        <v>4</v>
      </c>
      <c r="C675" s="38"/>
      <c r="D675" s="38">
        <v>4</v>
      </c>
      <c r="E675" s="42">
        <f t="shared" si="40"/>
        <v>-1.0612498975938448E-2</v>
      </c>
      <c r="F675" s="38">
        <f t="shared" si="41"/>
        <v>2476.7644104452038</v>
      </c>
      <c r="J675" s="49"/>
    </row>
    <row r="676" spans="1:10" x14ac:dyDescent="0.35">
      <c r="A676" s="37">
        <v>37680</v>
      </c>
      <c r="B676" s="38">
        <f t="shared" si="39"/>
        <v>3.71</v>
      </c>
      <c r="C676" s="38"/>
      <c r="D676" s="38">
        <v>3.71</v>
      </c>
      <c r="E676" s="42">
        <f t="shared" si="40"/>
        <v>2.7212002232262313E-2</v>
      </c>
      <c r="F676" s="38">
        <f t="shared" si="41"/>
        <v>2544.1621291110268</v>
      </c>
      <c r="J676" s="49"/>
    </row>
    <row r="677" spans="1:10" x14ac:dyDescent="0.35">
      <c r="A677" s="37">
        <v>37711</v>
      </c>
      <c r="B677" s="38">
        <f t="shared" si="39"/>
        <v>3.83</v>
      </c>
      <c r="C677" s="38"/>
      <c r="D677" s="38">
        <v>3.83</v>
      </c>
      <c r="E677" s="42">
        <f t="shared" si="40"/>
        <v>-6.7322585169345348E-3</v>
      </c>
      <c r="F677" s="38">
        <f t="shared" si="41"/>
        <v>2527.034171948857</v>
      </c>
      <c r="J677" s="49"/>
    </row>
    <row r="678" spans="1:10" x14ac:dyDescent="0.35">
      <c r="A678" s="37">
        <v>37741</v>
      </c>
      <c r="B678" s="38">
        <f t="shared" si="39"/>
        <v>3.89</v>
      </c>
      <c r="C678" s="38"/>
      <c r="D678" s="38">
        <v>3.89</v>
      </c>
      <c r="E678" s="42">
        <f t="shared" si="40"/>
        <v>-1.7061585108159396E-3</v>
      </c>
      <c r="F678" s="38">
        <f t="shared" si="41"/>
        <v>2522.7226510892638</v>
      </c>
      <c r="J678" s="49"/>
    </row>
    <row r="679" spans="1:10" x14ac:dyDescent="0.35">
      <c r="A679" s="37">
        <v>37772</v>
      </c>
      <c r="B679" s="38">
        <f t="shared" si="39"/>
        <v>3.37</v>
      </c>
      <c r="C679" s="38"/>
      <c r="D679" s="38">
        <v>3.37</v>
      </c>
      <c r="E679" s="42">
        <f t="shared" si="40"/>
        <v>4.6768493794735765E-2</v>
      </c>
      <c r="F679" s="38">
        <f t="shared" si="41"/>
        <v>2640.7065897425709</v>
      </c>
      <c r="J679" s="49"/>
    </row>
    <row r="680" spans="1:10" x14ac:dyDescent="0.35">
      <c r="A680" s="37">
        <v>37802</v>
      </c>
      <c r="B680" s="38">
        <f t="shared" si="39"/>
        <v>3.54</v>
      </c>
      <c r="C680" s="38"/>
      <c r="D680" s="38">
        <v>3.54</v>
      </c>
      <c r="E680" s="42">
        <f t="shared" si="40"/>
        <v>-1.1304863500797371E-2</v>
      </c>
      <c r="F680" s="38">
        <f t="shared" si="41"/>
        <v>2610.8537621998748</v>
      </c>
      <c r="J680" s="49"/>
    </row>
    <row r="681" spans="1:10" x14ac:dyDescent="0.35">
      <c r="A681" s="37">
        <v>37833</v>
      </c>
      <c r="B681" s="38">
        <f t="shared" si="39"/>
        <v>4.49</v>
      </c>
      <c r="C681" s="38"/>
      <c r="D681" s="38">
        <v>4.49</v>
      </c>
      <c r="E681" s="42">
        <f t="shared" si="40"/>
        <v>-7.241072208385492E-2</v>
      </c>
      <c r="F681" s="38">
        <f t="shared" si="41"/>
        <v>2421.7999560236326</v>
      </c>
      <c r="J681" s="49"/>
    </row>
    <row r="682" spans="1:10" x14ac:dyDescent="0.35">
      <c r="A682" s="37">
        <v>37864</v>
      </c>
      <c r="B682" s="38">
        <f t="shared" si="39"/>
        <v>4.45</v>
      </c>
      <c r="C682" s="38"/>
      <c r="D682" s="38">
        <v>4.45</v>
      </c>
      <c r="E682" s="42">
        <f t="shared" si="40"/>
        <v>6.9207742940244031E-3</v>
      </c>
      <c r="F682" s="38">
        <f t="shared" si="41"/>
        <v>2438.5606869045505</v>
      </c>
      <c r="J682" s="49"/>
    </row>
    <row r="683" spans="1:10" x14ac:dyDescent="0.35">
      <c r="A683" s="37">
        <v>37894</v>
      </c>
      <c r="B683" s="38">
        <f t="shared" si="39"/>
        <v>3.96</v>
      </c>
      <c r="C683" s="38"/>
      <c r="D683" s="38">
        <v>3.96</v>
      </c>
      <c r="E683" s="42">
        <f t="shared" si="40"/>
        <v>4.3573145054399819E-2</v>
      </c>
      <c r="F683" s="38">
        <f t="shared" si="41"/>
        <v>2544.8164454389994</v>
      </c>
      <c r="J683" s="49"/>
    </row>
    <row r="684" spans="1:10" x14ac:dyDescent="0.35">
      <c r="A684" s="37">
        <v>37925</v>
      </c>
      <c r="B684" s="38">
        <f t="shared" si="39"/>
        <v>4.33</v>
      </c>
      <c r="C684" s="38"/>
      <c r="D684" s="38">
        <v>4.33</v>
      </c>
      <c r="E684" s="42">
        <f t="shared" si="40"/>
        <v>-2.6274849626802235E-2</v>
      </c>
      <c r="F684" s="38">
        <f t="shared" si="41"/>
        <v>2477.9517760072763</v>
      </c>
      <c r="J684" s="49"/>
    </row>
    <row r="685" spans="1:10" x14ac:dyDescent="0.35">
      <c r="A685" s="37">
        <v>37955</v>
      </c>
      <c r="B685" s="38">
        <f t="shared" si="39"/>
        <v>4.34</v>
      </c>
      <c r="C685" s="38"/>
      <c r="D685" s="38">
        <v>4.34</v>
      </c>
      <c r="E685" s="42">
        <f t="shared" si="40"/>
        <v>2.8093931188762997E-3</v>
      </c>
      <c r="F685" s="38">
        <f t="shared" si="41"/>
        <v>2484.9133166756988</v>
      </c>
      <c r="J685" s="49"/>
    </row>
    <row r="686" spans="1:10" x14ac:dyDescent="0.35">
      <c r="A686" s="37">
        <v>37986</v>
      </c>
      <c r="B686" s="38">
        <f t="shared" si="39"/>
        <v>4.2699999999999996</v>
      </c>
      <c r="C686" s="38"/>
      <c r="D686" s="38">
        <v>4.2699999999999996</v>
      </c>
      <c r="E686" s="42">
        <f t="shared" si="40"/>
        <v>9.2279088962037951E-3</v>
      </c>
      <c r="F686" s="38">
        <f t="shared" si="41"/>
        <v>2507.8438703769457</v>
      </c>
      <c r="J686" s="49"/>
    </row>
    <row r="687" spans="1:10" x14ac:dyDescent="0.35">
      <c r="A687" s="37">
        <v>38017</v>
      </c>
      <c r="B687" s="38">
        <f t="shared" si="39"/>
        <v>4.16</v>
      </c>
      <c r="C687" s="38"/>
      <c r="D687" s="38">
        <v>4.16</v>
      </c>
      <c r="E687" s="42">
        <f t="shared" si="40"/>
        <v>1.2422366722143256E-2</v>
      </c>
      <c r="F687" s="38">
        <f t="shared" si="41"/>
        <v>2538.9972266166474</v>
      </c>
      <c r="J687" s="49"/>
    </row>
    <row r="688" spans="1:10" x14ac:dyDescent="0.35">
      <c r="A688" s="37">
        <v>38046</v>
      </c>
      <c r="B688" s="38">
        <f t="shared" si="39"/>
        <v>3.99</v>
      </c>
      <c r="C688" s="38"/>
      <c r="D688" s="38">
        <v>3.99</v>
      </c>
      <c r="E688" s="42">
        <f t="shared" si="40"/>
        <v>1.7277446279699342E-2</v>
      </c>
      <c r="F688" s="38">
        <f t="shared" si="41"/>
        <v>2582.8646148038224</v>
      </c>
      <c r="J688" s="49"/>
    </row>
    <row r="689" spans="1:10" x14ac:dyDescent="0.35">
      <c r="A689" s="37">
        <v>38077</v>
      </c>
      <c r="B689" s="38">
        <f t="shared" si="39"/>
        <v>3.86</v>
      </c>
      <c r="C689" s="38"/>
      <c r="D689" s="38">
        <v>3.86</v>
      </c>
      <c r="E689" s="42">
        <f t="shared" si="40"/>
        <v>1.3952254184925494E-2</v>
      </c>
      <c r="F689" s="38">
        <f t="shared" si="41"/>
        <v>2618.9013984348153</v>
      </c>
      <c r="J689" s="49"/>
    </row>
    <row r="690" spans="1:10" x14ac:dyDescent="0.35">
      <c r="A690" s="37">
        <v>38107</v>
      </c>
      <c r="B690" s="38">
        <f t="shared" si="39"/>
        <v>4.53</v>
      </c>
      <c r="C690" s="38"/>
      <c r="D690" s="38">
        <v>4.53</v>
      </c>
      <c r="E690" s="42">
        <f t="shared" si="40"/>
        <v>-4.983183888704288E-2</v>
      </c>
      <c r="F690" s="38">
        <f t="shared" si="41"/>
        <v>2488.3967258869602</v>
      </c>
      <c r="J690" s="49"/>
    </row>
    <row r="691" spans="1:10" x14ac:dyDescent="0.35">
      <c r="A691" s="37">
        <v>38138</v>
      </c>
      <c r="B691" s="38">
        <f t="shared" si="39"/>
        <v>4.66</v>
      </c>
      <c r="C691" s="38"/>
      <c r="D691" s="38">
        <v>4.66</v>
      </c>
      <c r="E691" s="42">
        <f t="shared" si="40"/>
        <v>-6.4549018844552719E-3</v>
      </c>
      <c r="F691" s="38">
        <f t="shared" si="41"/>
        <v>2472.33436917176</v>
      </c>
      <c r="J691" s="49"/>
    </row>
    <row r="692" spans="1:10" x14ac:dyDescent="0.35">
      <c r="A692" s="37">
        <v>38168</v>
      </c>
      <c r="B692" s="38">
        <f t="shared" si="39"/>
        <v>4.62</v>
      </c>
      <c r="C692" s="38"/>
      <c r="D692" s="38">
        <v>4.62</v>
      </c>
      <c r="E692" s="42">
        <f t="shared" si="40"/>
        <v>7.0369502247807749E-3</v>
      </c>
      <c r="F692" s="38">
        <f t="shared" si="41"/>
        <v>2489.7320630666363</v>
      </c>
      <c r="J692" s="49"/>
    </row>
    <row r="693" spans="1:10" x14ac:dyDescent="0.35">
      <c r="A693" s="37">
        <v>38199</v>
      </c>
      <c r="B693" s="38">
        <f t="shared" si="39"/>
        <v>4.5</v>
      </c>
      <c r="C693" s="38"/>
      <c r="D693" s="38">
        <v>4.5</v>
      </c>
      <c r="E693" s="42">
        <f t="shared" si="40"/>
        <v>1.336473840915673E-2</v>
      </c>
      <c r="F693" s="38">
        <f t="shared" si="41"/>
        <v>2523.0066807984117</v>
      </c>
      <c r="J693" s="49"/>
    </row>
    <row r="694" spans="1:10" x14ac:dyDescent="0.35">
      <c r="A694" s="37">
        <v>38230</v>
      </c>
      <c r="B694" s="38">
        <f t="shared" ref="B694:B757" si="42">D694</f>
        <v>4.13</v>
      </c>
      <c r="C694" s="38"/>
      <c r="D694" s="38">
        <v>4.13</v>
      </c>
      <c r="E694" s="42">
        <f t="shared" si="40"/>
        <v>3.3608125640247039E-2</v>
      </c>
      <c r="F694" s="38">
        <f t="shared" si="41"/>
        <v>2607.8002063178674</v>
      </c>
      <c r="J694" s="49"/>
    </row>
    <row r="695" spans="1:10" x14ac:dyDescent="0.35">
      <c r="A695" s="37">
        <v>38260</v>
      </c>
      <c r="B695" s="38">
        <f t="shared" si="42"/>
        <v>4.1399999999999997</v>
      </c>
      <c r="C695" s="38"/>
      <c r="D695" s="38">
        <v>4.1399999999999997</v>
      </c>
      <c r="E695" s="42">
        <f t="shared" si="40"/>
        <v>2.6350756140110969E-3</v>
      </c>
      <c r="F695" s="38">
        <f t="shared" si="41"/>
        <v>2614.6719570477485</v>
      </c>
      <c r="J695" s="49"/>
    </row>
    <row r="696" spans="1:10" x14ac:dyDescent="0.35">
      <c r="A696" s="37">
        <v>38291</v>
      </c>
      <c r="B696" s="38">
        <f t="shared" si="42"/>
        <v>4.05</v>
      </c>
      <c r="C696" s="38"/>
      <c r="D696" s="38">
        <v>4.05</v>
      </c>
      <c r="E696" s="42">
        <f t="shared" si="40"/>
        <v>1.0740616352617629E-2</v>
      </c>
      <c r="F696" s="38">
        <f t="shared" si="41"/>
        <v>2642.7551454263462</v>
      </c>
      <c r="J696" s="49"/>
    </row>
    <row r="697" spans="1:10" x14ac:dyDescent="0.35">
      <c r="A697" s="37">
        <v>38321</v>
      </c>
      <c r="B697" s="38">
        <f t="shared" si="42"/>
        <v>4.3600000000000003</v>
      </c>
      <c r="C697" s="38"/>
      <c r="D697" s="38">
        <v>4.3600000000000003</v>
      </c>
      <c r="E697" s="42">
        <f t="shared" si="40"/>
        <v>-2.1368608102594683E-2</v>
      </c>
      <c r="F697" s="38">
        <f t="shared" si="41"/>
        <v>2586.2831464126152</v>
      </c>
      <c r="J697" s="49"/>
    </row>
    <row r="698" spans="1:10" x14ac:dyDescent="0.35">
      <c r="A698" s="37">
        <v>38352</v>
      </c>
      <c r="B698" s="38">
        <f t="shared" si="42"/>
        <v>4.24</v>
      </c>
      <c r="C698" s="38"/>
      <c r="D698" s="38">
        <v>4.24</v>
      </c>
      <c r="E698" s="42">
        <f t="shared" si="40"/>
        <v>1.326636289374168E-2</v>
      </c>
      <c r="F698" s="38">
        <f t="shared" si="41"/>
        <v>2620.5937171788933</v>
      </c>
      <c r="J698" s="49"/>
    </row>
    <row r="699" spans="1:10" x14ac:dyDescent="0.35">
      <c r="A699" s="37">
        <v>38383</v>
      </c>
      <c r="B699" s="38">
        <f t="shared" si="42"/>
        <v>4.1399999999999997</v>
      </c>
      <c r="C699" s="38"/>
      <c r="D699" s="38">
        <v>4.1399999999999997</v>
      </c>
      <c r="E699" s="42">
        <f t="shared" si="40"/>
        <v>1.1599243859889918E-2</v>
      </c>
      <c r="F699" s="38">
        <f t="shared" si="41"/>
        <v>2650.9906227621468</v>
      </c>
      <c r="J699" s="49"/>
    </row>
    <row r="700" spans="1:10" x14ac:dyDescent="0.35">
      <c r="A700" s="37">
        <v>38411</v>
      </c>
      <c r="B700" s="38">
        <f t="shared" si="42"/>
        <v>4.3600000000000003</v>
      </c>
      <c r="C700" s="38"/>
      <c r="D700" s="38">
        <v>4.3600000000000003</v>
      </c>
      <c r="E700" s="42">
        <f t="shared" si="40"/>
        <v>-1.4109979943776893E-2</v>
      </c>
      <c r="F700" s="38">
        <f t="shared" si="41"/>
        <v>2613.5851982438321</v>
      </c>
      <c r="J700" s="49"/>
    </row>
    <row r="701" spans="1:10" x14ac:dyDescent="0.35">
      <c r="A701" s="37">
        <v>38442</v>
      </c>
      <c r="B701" s="38">
        <f t="shared" si="42"/>
        <v>4.5</v>
      </c>
      <c r="C701" s="38"/>
      <c r="D701" s="38">
        <v>4.5</v>
      </c>
      <c r="E701" s="42">
        <f t="shared" si="40"/>
        <v>-7.4671948106830744E-3</v>
      </c>
      <c r="F701" s="38">
        <f t="shared" si="41"/>
        <v>2594.0690484142278</v>
      </c>
      <c r="J701" s="49"/>
    </row>
    <row r="702" spans="1:10" x14ac:dyDescent="0.35">
      <c r="A702" s="37">
        <v>38472</v>
      </c>
      <c r="B702" s="38">
        <f t="shared" si="42"/>
        <v>4.21</v>
      </c>
      <c r="C702" s="38"/>
      <c r="D702" s="38">
        <v>4.21</v>
      </c>
      <c r="E702" s="42">
        <f t="shared" si="40"/>
        <v>2.7063136672359347E-2</v>
      </c>
      <c r="F702" s="38">
        <f t="shared" si="41"/>
        <v>2664.2726936089989</v>
      </c>
      <c r="J702" s="49"/>
    </row>
    <row r="703" spans="1:10" x14ac:dyDescent="0.35">
      <c r="A703" s="37">
        <v>38503</v>
      </c>
      <c r="B703" s="38">
        <f t="shared" si="42"/>
        <v>4</v>
      </c>
      <c r="C703" s="38"/>
      <c r="D703" s="38">
        <v>4</v>
      </c>
      <c r="E703" s="42">
        <f t="shared" si="40"/>
        <v>2.0560537950669141E-2</v>
      </c>
      <c r="F703" s="38">
        <f t="shared" si="41"/>
        <v>2719.0515734368778</v>
      </c>
      <c r="J703" s="49"/>
    </row>
    <row r="704" spans="1:10" x14ac:dyDescent="0.35">
      <c r="A704" s="37">
        <v>38533</v>
      </c>
      <c r="B704" s="38">
        <f t="shared" si="42"/>
        <v>3.94</v>
      </c>
      <c r="C704" s="38"/>
      <c r="D704" s="38">
        <v>3.94</v>
      </c>
      <c r="E704" s="42">
        <f t="shared" si="40"/>
        <v>8.2194220756414485E-3</v>
      </c>
      <c r="F704" s="38">
        <f t="shared" si="41"/>
        <v>2741.4006059643925</v>
      </c>
      <c r="J704" s="49"/>
    </row>
    <row r="705" spans="1:10" x14ac:dyDescent="0.35">
      <c r="A705" s="37">
        <v>38564</v>
      </c>
      <c r="B705" s="38">
        <f t="shared" si="42"/>
        <v>4.28</v>
      </c>
      <c r="C705" s="38"/>
      <c r="D705" s="38">
        <v>4.28</v>
      </c>
      <c r="E705" s="42">
        <f t="shared" si="40"/>
        <v>-2.3958296778756688E-2</v>
      </c>
      <c r="F705" s="38">
        <f t="shared" si="41"/>
        <v>2675.7213166572342</v>
      </c>
      <c r="J705" s="49"/>
    </row>
    <row r="706" spans="1:10" x14ac:dyDescent="0.35">
      <c r="A706" s="37">
        <v>38595</v>
      </c>
      <c r="B706" s="38">
        <f t="shared" si="42"/>
        <v>4.0199999999999996</v>
      </c>
      <c r="C706" s="38"/>
      <c r="D706" s="38">
        <v>4.0199999999999996</v>
      </c>
      <c r="E706" s="42">
        <f t="shared" si="40"/>
        <v>2.4658709983156061E-2</v>
      </c>
      <c r="F706" s="38">
        <f t="shared" si="41"/>
        <v>2741.7011526004335</v>
      </c>
      <c r="J706" s="49"/>
    </row>
    <row r="707" spans="1:10" x14ac:dyDescent="0.35">
      <c r="A707" s="37">
        <v>38625</v>
      </c>
      <c r="B707" s="38">
        <f t="shared" si="42"/>
        <v>4.34</v>
      </c>
      <c r="C707" s="38"/>
      <c r="D707" s="38">
        <v>4.34</v>
      </c>
      <c r="E707" s="42">
        <f t="shared" ref="E707:E770" si="43">B706/1200+((B706/B707)*(1-(1+B707/200)^(-2*(10-(1/12))))+(1+B707/200)^(-2*(10-(1/12)))-1)</f>
        <v>-2.2216086862624849E-2</v>
      </c>
      <c r="F707" s="38">
        <f t="shared" ref="F707:F770" si="44">F706*(1+E707)</f>
        <v>2680.7912816429034</v>
      </c>
      <c r="J707" s="49"/>
    </row>
    <row r="708" spans="1:10" x14ac:dyDescent="0.35">
      <c r="A708" s="37">
        <v>38656</v>
      </c>
      <c r="B708" s="38">
        <f t="shared" si="42"/>
        <v>4.57</v>
      </c>
      <c r="C708" s="38"/>
      <c r="D708" s="38">
        <v>4.57</v>
      </c>
      <c r="E708" s="42">
        <f t="shared" si="43"/>
        <v>-1.4559562557289452E-2</v>
      </c>
      <c r="F708" s="38">
        <f t="shared" si="44"/>
        <v>2641.7601332747877</v>
      </c>
      <c r="J708" s="49"/>
    </row>
    <row r="709" spans="1:10" x14ac:dyDescent="0.35">
      <c r="A709" s="37">
        <v>38686</v>
      </c>
      <c r="B709" s="38">
        <f t="shared" si="42"/>
        <v>4.49</v>
      </c>
      <c r="C709" s="38"/>
      <c r="D709" s="38">
        <v>4.49</v>
      </c>
      <c r="E709" s="42">
        <f t="shared" si="43"/>
        <v>1.015449940355265E-2</v>
      </c>
      <c r="F709" s="38">
        <f t="shared" si="44"/>
        <v>2668.5858849724559</v>
      </c>
      <c r="J709" s="49"/>
    </row>
    <row r="710" spans="1:10" x14ac:dyDescent="0.35">
      <c r="A710" s="37">
        <v>38717</v>
      </c>
      <c r="B710" s="38">
        <f t="shared" si="42"/>
        <v>4.3899999999999997</v>
      </c>
      <c r="C710" s="38"/>
      <c r="D710" s="38">
        <v>4.3899999999999997</v>
      </c>
      <c r="E710" s="42">
        <f t="shared" si="43"/>
        <v>1.1712105669383546E-2</v>
      </c>
      <c r="F710" s="38">
        <f t="shared" si="44"/>
        <v>2699.8406448450792</v>
      </c>
      <c r="J710" s="49"/>
    </row>
    <row r="711" spans="1:10" x14ac:dyDescent="0.35">
      <c r="A711" s="37">
        <v>38748</v>
      </c>
      <c r="B711" s="38">
        <f t="shared" si="42"/>
        <v>4.53</v>
      </c>
      <c r="C711" s="38"/>
      <c r="D711" s="38">
        <v>4.53</v>
      </c>
      <c r="E711" s="42">
        <f t="shared" si="43"/>
        <v>-7.4264290211731726E-3</v>
      </c>
      <c r="F711" s="38">
        <f t="shared" si="44"/>
        <v>2679.7904699276587</v>
      </c>
      <c r="J711" s="49"/>
    </row>
    <row r="712" spans="1:10" x14ac:dyDescent="0.35">
      <c r="A712" s="37">
        <v>38776</v>
      </c>
      <c r="B712" s="38">
        <f t="shared" si="42"/>
        <v>4.55</v>
      </c>
      <c r="C712" s="38"/>
      <c r="D712" s="38">
        <v>4.55</v>
      </c>
      <c r="E712" s="42">
        <f t="shared" si="43"/>
        <v>2.1929614517305625E-3</v>
      </c>
      <c r="F712" s="38">
        <f t="shared" si="44"/>
        <v>2685.6671471269251</v>
      </c>
      <c r="J712" s="49"/>
    </row>
    <row r="713" spans="1:10" x14ac:dyDescent="0.35">
      <c r="A713" s="37">
        <v>38807</v>
      </c>
      <c r="B713" s="38">
        <f t="shared" si="42"/>
        <v>4.8600000000000003</v>
      </c>
      <c r="C713" s="38"/>
      <c r="D713" s="38">
        <v>4.8600000000000003</v>
      </c>
      <c r="E713" s="42">
        <f t="shared" si="43"/>
        <v>-2.0373852471700732E-2</v>
      </c>
      <c r="F713" s="38">
        <f t="shared" si="44"/>
        <v>2630.9497608832676</v>
      </c>
      <c r="J713" s="49"/>
    </row>
    <row r="714" spans="1:10" x14ac:dyDescent="0.35">
      <c r="A714" s="37">
        <v>38837</v>
      </c>
      <c r="B714" s="38">
        <f t="shared" si="42"/>
        <v>5.07</v>
      </c>
      <c r="C714" s="38"/>
      <c r="D714" s="38">
        <v>5.07</v>
      </c>
      <c r="E714" s="42">
        <f t="shared" si="43"/>
        <v>-1.2159665723624365E-2</v>
      </c>
      <c r="F714" s="38">
        <f t="shared" si="44"/>
        <v>2598.9582912552778</v>
      </c>
      <c r="J714" s="49"/>
    </row>
    <row r="715" spans="1:10" x14ac:dyDescent="0.35">
      <c r="A715" s="37">
        <v>38868</v>
      </c>
      <c r="B715" s="38">
        <f t="shared" si="42"/>
        <v>5.12</v>
      </c>
      <c r="C715" s="38"/>
      <c r="D715" s="38">
        <v>5.12</v>
      </c>
      <c r="E715" s="42">
        <f t="shared" si="43"/>
        <v>3.7457548123217502E-4</v>
      </c>
      <c r="F715" s="38">
        <f t="shared" si="44"/>
        <v>2599.9317973079269</v>
      </c>
      <c r="J715" s="49"/>
    </row>
    <row r="716" spans="1:10" x14ac:dyDescent="0.35">
      <c r="A716" s="37">
        <v>38898</v>
      </c>
      <c r="B716" s="38">
        <f t="shared" si="42"/>
        <v>5.15</v>
      </c>
      <c r="C716" s="38"/>
      <c r="D716" s="38">
        <v>5.15</v>
      </c>
      <c r="E716" s="42">
        <f t="shared" si="43"/>
        <v>1.9596502189194436E-3</v>
      </c>
      <c r="F716" s="38">
        <f t="shared" si="44"/>
        <v>2605.026754223697</v>
      </c>
      <c r="J716" s="49"/>
    </row>
    <row r="717" spans="1:10" x14ac:dyDescent="0.35">
      <c r="A717" s="37">
        <v>38929</v>
      </c>
      <c r="B717" s="38">
        <f t="shared" si="42"/>
        <v>4.99</v>
      </c>
      <c r="C717" s="38"/>
      <c r="D717" s="38">
        <v>4.99</v>
      </c>
      <c r="E717" s="42">
        <f t="shared" si="43"/>
        <v>1.6688273974408391E-2</v>
      </c>
      <c r="F717" s="38">
        <f t="shared" si="44"/>
        <v>2648.5001544088459</v>
      </c>
      <c r="J717" s="49"/>
    </row>
    <row r="718" spans="1:10" x14ac:dyDescent="0.35">
      <c r="A718" s="37">
        <v>38960</v>
      </c>
      <c r="B718" s="38">
        <f t="shared" si="42"/>
        <v>4.74</v>
      </c>
      <c r="C718" s="38"/>
      <c r="D718" s="38">
        <v>4.74</v>
      </c>
      <c r="E718" s="42">
        <f t="shared" si="43"/>
        <v>2.3757091963351032E-2</v>
      </c>
      <c r="F718" s="38">
        <f t="shared" si="44"/>
        <v>2711.4208161420861</v>
      </c>
      <c r="J718" s="49"/>
    </row>
    <row r="719" spans="1:10" x14ac:dyDescent="0.35">
      <c r="A719" s="37">
        <v>38990</v>
      </c>
      <c r="B719" s="38">
        <f t="shared" si="42"/>
        <v>4.6399999999999997</v>
      </c>
      <c r="C719" s="38"/>
      <c r="D719" s="38">
        <v>4.6399999999999997</v>
      </c>
      <c r="E719" s="42">
        <f t="shared" si="43"/>
        <v>1.1826593664055465E-2</v>
      </c>
      <c r="F719" s="38">
        <f t="shared" si="44"/>
        <v>2743.4876883868601</v>
      </c>
      <c r="J719" s="49"/>
    </row>
    <row r="720" spans="1:10" x14ac:dyDescent="0.35">
      <c r="A720" s="37">
        <v>39021</v>
      </c>
      <c r="B720" s="38">
        <f t="shared" si="42"/>
        <v>4.6100000000000003</v>
      </c>
      <c r="C720" s="38"/>
      <c r="D720" s="38">
        <v>4.6100000000000003</v>
      </c>
      <c r="E720" s="42">
        <f t="shared" si="43"/>
        <v>6.2329977685790881E-3</v>
      </c>
      <c r="F720" s="38">
        <f t="shared" si="44"/>
        <v>2760.5878410266996</v>
      </c>
      <c r="J720" s="49"/>
    </row>
    <row r="721" spans="1:10" x14ac:dyDescent="0.35">
      <c r="A721" s="37">
        <v>39051</v>
      </c>
      <c r="B721" s="38">
        <f t="shared" si="42"/>
        <v>4.46</v>
      </c>
      <c r="C721" s="38"/>
      <c r="D721" s="38">
        <v>4.46</v>
      </c>
      <c r="E721" s="42">
        <f t="shared" si="43"/>
        <v>1.5757666396663796E-2</v>
      </c>
      <c r="F721" s="38">
        <f t="shared" si="44"/>
        <v>2804.0882632842849</v>
      </c>
      <c r="J721" s="49"/>
    </row>
    <row r="722" spans="1:10" x14ac:dyDescent="0.35">
      <c r="A722" s="37">
        <v>39082</v>
      </c>
      <c r="B722" s="38">
        <f t="shared" si="42"/>
        <v>4.71</v>
      </c>
      <c r="C722" s="38"/>
      <c r="D722" s="38">
        <v>4.71</v>
      </c>
      <c r="E722" s="42">
        <f t="shared" si="43"/>
        <v>-1.59098430188244E-2</v>
      </c>
      <c r="F722" s="38">
        <f t="shared" si="44"/>
        <v>2759.4756592045042</v>
      </c>
      <c r="J722" s="49"/>
    </row>
    <row r="723" spans="1:10" x14ac:dyDescent="0.35">
      <c r="A723" s="37">
        <v>39113</v>
      </c>
      <c r="B723" s="38">
        <f t="shared" si="42"/>
        <v>4.83</v>
      </c>
      <c r="C723" s="38"/>
      <c r="D723" s="38">
        <v>4.83</v>
      </c>
      <c r="E723" s="42">
        <f t="shared" si="43"/>
        <v>-5.4426061894305554E-3</v>
      </c>
      <c r="F723" s="38">
        <f t="shared" si="44"/>
        <v>2744.4569199021348</v>
      </c>
      <c r="J723" s="49"/>
    </row>
    <row r="724" spans="1:10" x14ac:dyDescent="0.35">
      <c r="A724" s="37">
        <v>39141</v>
      </c>
      <c r="B724" s="38">
        <f t="shared" si="42"/>
        <v>4.5599999999999996</v>
      </c>
      <c r="C724" s="38"/>
      <c r="D724" s="38">
        <v>4.5599999999999996</v>
      </c>
      <c r="E724" s="42">
        <f t="shared" si="43"/>
        <v>2.5372413020611051E-2</v>
      </c>
      <c r="F724" s="38">
        <f t="shared" si="44"/>
        <v>2814.0904143911657</v>
      </c>
      <c r="J724" s="49"/>
    </row>
    <row r="725" spans="1:10" x14ac:dyDescent="0.35">
      <c r="A725" s="37">
        <v>39172</v>
      </c>
      <c r="B725" s="38">
        <f t="shared" si="42"/>
        <v>4.6500000000000004</v>
      </c>
      <c r="C725" s="38"/>
      <c r="D725" s="38">
        <v>4.6500000000000004</v>
      </c>
      <c r="E725" s="42">
        <f t="shared" si="43"/>
        <v>-3.285585885766577E-3</v>
      </c>
      <c r="F725" s="38">
        <f t="shared" si="44"/>
        <v>2804.8444786443711</v>
      </c>
      <c r="J725" s="49"/>
    </row>
    <row r="726" spans="1:10" x14ac:dyDescent="0.35">
      <c r="A726" s="37">
        <v>39202</v>
      </c>
      <c r="B726" s="38">
        <f t="shared" si="42"/>
        <v>4.63</v>
      </c>
      <c r="C726" s="38"/>
      <c r="D726" s="38">
        <v>4.63</v>
      </c>
      <c r="E726" s="42">
        <f t="shared" si="43"/>
        <v>5.4510633341528329E-3</v>
      </c>
      <c r="F726" s="38">
        <f t="shared" si="44"/>
        <v>2820.1338635399106</v>
      </c>
      <c r="J726" s="49"/>
    </row>
    <row r="727" spans="1:10" x14ac:dyDescent="0.35">
      <c r="A727" s="37">
        <v>39233</v>
      </c>
      <c r="B727" s="38">
        <f t="shared" si="42"/>
        <v>4.9000000000000004</v>
      </c>
      <c r="C727" s="38"/>
      <c r="D727" s="38">
        <v>4.9000000000000004</v>
      </c>
      <c r="E727" s="42">
        <f t="shared" si="43"/>
        <v>-1.7149513862633935E-2</v>
      </c>
      <c r="F727" s="38">
        <f t="shared" si="44"/>
        <v>2771.7699387526495</v>
      </c>
      <c r="J727" s="49"/>
    </row>
    <row r="728" spans="1:10" x14ac:dyDescent="0.35">
      <c r="A728" s="37">
        <v>39263</v>
      </c>
      <c r="B728" s="38">
        <f t="shared" si="42"/>
        <v>5.03</v>
      </c>
      <c r="C728" s="38"/>
      <c r="D728" s="38">
        <v>5.03</v>
      </c>
      <c r="E728" s="42">
        <f t="shared" si="43"/>
        <v>-5.9700401919014984E-3</v>
      </c>
      <c r="F728" s="38">
        <f t="shared" si="44"/>
        <v>2755.2223608155919</v>
      </c>
      <c r="J728" s="49"/>
    </row>
    <row r="729" spans="1:10" x14ac:dyDescent="0.35">
      <c r="A729" s="37">
        <v>39294</v>
      </c>
      <c r="B729" s="38">
        <f t="shared" si="42"/>
        <v>4.78</v>
      </c>
      <c r="C729" s="38"/>
      <c r="D729" s="38">
        <v>4.78</v>
      </c>
      <c r="E729" s="42">
        <f t="shared" si="43"/>
        <v>2.3753512355960311E-2</v>
      </c>
      <c r="F729" s="38">
        <f t="shared" si="44"/>
        <v>2820.668569206643</v>
      </c>
      <c r="J729" s="49"/>
    </row>
    <row r="730" spans="1:10" x14ac:dyDescent="0.35">
      <c r="A730" s="37">
        <v>39325</v>
      </c>
      <c r="B730" s="38">
        <f t="shared" si="42"/>
        <v>4.54</v>
      </c>
      <c r="C730" s="38"/>
      <c r="D730" s="38">
        <v>4.54</v>
      </c>
      <c r="E730" s="42">
        <f t="shared" si="43"/>
        <v>2.2976786414231502E-2</v>
      </c>
      <c r="F730" s="38">
        <f t="shared" si="44"/>
        <v>2885.4784684666397</v>
      </c>
      <c r="J730" s="49"/>
    </row>
    <row r="731" spans="1:10" x14ac:dyDescent="0.35">
      <c r="A731" s="37">
        <v>39355</v>
      </c>
      <c r="B731" s="38">
        <f t="shared" si="42"/>
        <v>4.59</v>
      </c>
      <c r="C731" s="38"/>
      <c r="D731" s="38">
        <v>4.59</v>
      </c>
      <c r="E731" s="42">
        <f t="shared" si="43"/>
        <v>-1.6428378164326475E-4</v>
      </c>
      <c r="F731" s="38">
        <f t="shared" si="44"/>
        <v>2885.00443115199</v>
      </c>
      <c r="J731" s="49"/>
    </row>
    <row r="732" spans="1:10" x14ac:dyDescent="0.35">
      <c r="A732" s="37">
        <v>39386</v>
      </c>
      <c r="B732" s="38">
        <f t="shared" si="42"/>
        <v>4.4800000000000004</v>
      </c>
      <c r="C732" s="38"/>
      <c r="D732" s="38">
        <v>4.4800000000000004</v>
      </c>
      <c r="E732" s="42">
        <f t="shared" si="43"/>
        <v>1.2555115989986853E-2</v>
      </c>
      <c r="F732" s="38">
        <f t="shared" si="44"/>
        <v>2921.2259964167292</v>
      </c>
      <c r="J732" s="49"/>
    </row>
    <row r="733" spans="1:10" x14ac:dyDescent="0.35">
      <c r="A733" s="37">
        <v>39416</v>
      </c>
      <c r="B733" s="38">
        <f t="shared" si="42"/>
        <v>3.97</v>
      </c>
      <c r="C733" s="38"/>
      <c r="D733" s="38">
        <v>3.97</v>
      </c>
      <c r="E733" s="42">
        <f t="shared" si="43"/>
        <v>4.5205397143900337E-2</v>
      </c>
      <c r="F733" s="38">
        <f t="shared" si="44"/>
        <v>3053.2811777318334</v>
      </c>
      <c r="J733" s="49"/>
    </row>
    <row r="734" spans="1:10" x14ac:dyDescent="0.35">
      <c r="A734" s="37">
        <v>39447</v>
      </c>
      <c r="B734" s="38">
        <f t="shared" si="42"/>
        <v>4.04</v>
      </c>
      <c r="C734" s="38"/>
      <c r="D734" s="38">
        <v>4.04</v>
      </c>
      <c r="E734" s="42">
        <f t="shared" si="43"/>
        <v>-2.3648600642649747E-3</v>
      </c>
      <c r="F734" s="38">
        <f t="shared" si="44"/>
        <v>3046.0605950096437</v>
      </c>
      <c r="J734" s="49"/>
    </row>
    <row r="735" spans="1:10" x14ac:dyDescent="0.35">
      <c r="A735" s="37">
        <v>39478</v>
      </c>
      <c r="B735" s="38">
        <f t="shared" si="42"/>
        <v>3.67</v>
      </c>
      <c r="C735" s="38"/>
      <c r="D735" s="38">
        <v>3.67</v>
      </c>
      <c r="E735" s="42">
        <f t="shared" si="43"/>
        <v>3.3891363612189286E-2</v>
      </c>
      <c r="F735" s="38">
        <f t="shared" si="44"/>
        <v>3149.2957422198774</v>
      </c>
      <c r="J735" s="49"/>
    </row>
    <row r="736" spans="1:10" x14ac:dyDescent="0.35">
      <c r="A736" s="37">
        <v>39507</v>
      </c>
      <c r="B736" s="38">
        <f t="shared" si="42"/>
        <v>3.53</v>
      </c>
      <c r="C736" s="38"/>
      <c r="D736" s="38">
        <v>3.53</v>
      </c>
      <c r="E736" s="42">
        <f t="shared" si="43"/>
        <v>1.468658922697447E-2</v>
      </c>
      <c r="F736" s="38">
        <f t="shared" si="44"/>
        <v>3195.5481551401208</v>
      </c>
      <c r="J736" s="49"/>
    </row>
    <row r="737" spans="1:10" x14ac:dyDescent="0.35">
      <c r="A737" s="37">
        <v>39538</v>
      </c>
      <c r="B737" s="38">
        <f t="shared" si="42"/>
        <v>3.45</v>
      </c>
      <c r="C737" s="38"/>
      <c r="D737" s="38">
        <v>3.45</v>
      </c>
      <c r="E737" s="42">
        <f t="shared" si="43"/>
        <v>9.6121709950161473E-3</v>
      </c>
      <c r="F737" s="38">
        <f t="shared" si="44"/>
        <v>3226.264310430136</v>
      </c>
      <c r="J737" s="49"/>
    </row>
    <row r="738" spans="1:10" x14ac:dyDescent="0.35">
      <c r="A738" s="37">
        <v>39568</v>
      </c>
      <c r="B738" s="38">
        <f t="shared" si="42"/>
        <v>3.77</v>
      </c>
      <c r="C738" s="38"/>
      <c r="D738" s="38">
        <v>3.77</v>
      </c>
      <c r="E738" s="42">
        <f t="shared" si="43"/>
        <v>-2.3397847219353635E-2</v>
      </c>
      <c r="F738" s="38">
        <f t="shared" si="44"/>
        <v>3150.7766710054384</v>
      </c>
      <c r="J738" s="49"/>
    </row>
    <row r="739" spans="1:10" x14ac:dyDescent="0.35">
      <c r="A739" s="37">
        <v>39599</v>
      </c>
      <c r="B739" s="38">
        <f t="shared" si="42"/>
        <v>4.0599999999999996</v>
      </c>
      <c r="C739" s="38"/>
      <c r="D739" s="38">
        <v>4.0599999999999996</v>
      </c>
      <c r="E739" s="42">
        <f t="shared" si="43"/>
        <v>-2.0339083352396245E-2</v>
      </c>
      <c r="F739" s="38">
        <f t="shared" si="44"/>
        <v>3086.6927616690732</v>
      </c>
      <c r="J739" s="49"/>
    </row>
    <row r="740" spans="1:10" x14ac:dyDescent="0.35">
      <c r="A740" s="37">
        <v>39629</v>
      </c>
      <c r="B740" s="38">
        <f t="shared" si="42"/>
        <v>3.99</v>
      </c>
      <c r="C740" s="38"/>
      <c r="D740" s="38">
        <v>3.99</v>
      </c>
      <c r="E740" s="42">
        <f t="shared" si="43"/>
        <v>9.07012493869978E-3</v>
      </c>
      <c r="F740" s="38">
        <f t="shared" si="44"/>
        <v>3114.6894506647918</v>
      </c>
      <c r="J740" s="49"/>
    </row>
    <row r="741" spans="1:10" x14ac:dyDescent="0.35">
      <c r="A741" s="37">
        <v>39660</v>
      </c>
      <c r="B741" s="38">
        <f t="shared" si="42"/>
        <v>3.99</v>
      </c>
      <c r="C741" s="38"/>
      <c r="D741" s="38">
        <v>3.99</v>
      </c>
      <c r="E741" s="42">
        <f t="shared" si="43"/>
        <v>3.3250000000000003E-3</v>
      </c>
      <c r="F741" s="38">
        <f t="shared" si="44"/>
        <v>3125.0457930882521</v>
      </c>
      <c r="J741" s="49"/>
    </row>
    <row r="742" spans="1:10" x14ac:dyDescent="0.35">
      <c r="A742" s="37">
        <v>39691</v>
      </c>
      <c r="B742" s="38">
        <f t="shared" si="42"/>
        <v>3.83</v>
      </c>
      <c r="C742" s="38"/>
      <c r="D742" s="38">
        <v>3.83</v>
      </c>
      <c r="E742" s="42">
        <f t="shared" si="43"/>
        <v>1.6423566911468269E-2</v>
      </c>
      <c r="F742" s="38">
        <f t="shared" si="44"/>
        <v>3176.3701917724397</v>
      </c>
      <c r="J742" s="49"/>
    </row>
    <row r="743" spans="1:10" x14ac:dyDescent="0.35">
      <c r="A743" s="37">
        <v>39721</v>
      </c>
      <c r="B743" s="38">
        <f t="shared" si="42"/>
        <v>3.85</v>
      </c>
      <c r="C743" s="38"/>
      <c r="D743" s="38">
        <v>3.85</v>
      </c>
      <c r="E743" s="42">
        <f t="shared" si="43"/>
        <v>1.5559188012928735E-3</v>
      </c>
      <c r="F743" s="38">
        <f t="shared" si="44"/>
        <v>3181.3123658736845</v>
      </c>
      <c r="J743" s="49"/>
    </row>
    <row r="744" spans="1:10" x14ac:dyDescent="0.35">
      <c r="A744" s="37">
        <v>39752</v>
      </c>
      <c r="B744" s="38">
        <f t="shared" si="42"/>
        <v>4.01</v>
      </c>
      <c r="C744" s="38"/>
      <c r="D744" s="38">
        <v>4.01</v>
      </c>
      <c r="E744" s="42">
        <f t="shared" si="43"/>
        <v>-9.7776019506771519E-3</v>
      </c>
      <c r="F744" s="38">
        <f t="shared" si="44"/>
        <v>3150.2067598794047</v>
      </c>
      <c r="J744" s="49"/>
    </row>
    <row r="745" spans="1:10" x14ac:dyDescent="0.35">
      <c r="A745" s="37">
        <v>39782</v>
      </c>
      <c r="B745" s="38">
        <f t="shared" si="42"/>
        <v>2.93</v>
      </c>
      <c r="C745" s="38"/>
      <c r="D745" s="38">
        <v>2.93</v>
      </c>
      <c r="E745" s="42">
        <f t="shared" si="43"/>
        <v>9.5704202981918257E-2</v>
      </c>
      <c r="F745" s="38">
        <f t="shared" si="44"/>
        <v>3451.6947870619138</v>
      </c>
      <c r="J745" s="49"/>
    </row>
    <row r="746" spans="1:10" x14ac:dyDescent="0.35">
      <c r="A746" s="37">
        <v>39813</v>
      </c>
      <c r="B746" s="38">
        <f t="shared" si="42"/>
        <v>2.25</v>
      </c>
      <c r="C746" s="38"/>
      <c r="D746" s="38">
        <v>2.25</v>
      </c>
      <c r="E746" s="42">
        <f t="shared" si="43"/>
        <v>6.2580239343770425E-2</v>
      </c>
      <c r="F746" s="38">
        <f t="shared" si="44"/>
        <v>3667.7026729778931</v>
      </c>
      <c r="J746" s="49"/>
    </row>
    <row r="747" spans="1:10" x14ac:dyDescent="0.35">
      <c r="A747" s="37">
        <v>39844</v>
      </c>
      <c r="B747" s="38">
        <f t="shared" si="42"/>
        <v>2.87</v>
      </c>
      <c r="C747" s="38"/>
      <c r="D747" s="38">
        <v>2.87</v>
      </c>
      <c r="E747" s="42">
        <f t="shared" si="43"/>
        <v>-5.1304125228299594E-2</v>
      </c>
      <c r="F747" s="38">
        <f t="shared" si="44"/>
        <v>3479.534395743266</v>
      </c>
      <c r="J747" s="49"/>
    </row>
    <row r="748" spans="1:10" x14ac:dyDescent="0.35">
      <c r="A748" s="37">
        <v>39872</v>
      </c>
      <c r="B748" s="38">
        <f t="shared" si="42"/>
        <v>3.02</v>
      </c>
      <c r="C748" s="38"/>
      <c r="D748" s="38">
        <v>3.02</v>
      </c>
      <c r="E748" s="42">
        <f t="shared" si="43"/>
        <v>-1.0380079303563897E-2</v>
      </c>
      <c r="F748" s="38">
        <f t="shared" si="44"/>
        <v>3443.4165527759728</v>
      </c>
      <c r="J748" s="49"/>
    </row>
    <row r="749" spans="1:10" x14ac:dyDescent="0.35">
      <c r="A749" s="37">
        <v>39903</v>
      </c>
      <c r="B749" s="38">
        <f t="shared" si="42"/>
        <v>2.71</v>
      </c>
      <c r="C749" s="38"/>
      <c r="D749" s="38">
        <v>2.71</v>
      </c>
      <c r="E749" s="42">
        <f t="shared" si="43"/>
        <v>2.9316093562814005E-2</v>
      </c>
      <c r="F749" s="38">
        <f t="shared" si="44"/>
        <v>3544.3640746128958</v>
      </c>
      <c r="J749" s="49"/>
    </row>
    <row r="750" spans="1:10" x14ac:dyDescent="0.35">
      <c r="A750" s="37">
        <v>39933</v>
      </c>
      <c r="B750" s="38">
        <f t="shared" si="42"/>
        <v>3.16</v>
      </c>
      <c r="C750" s="38"/>
      <c r="D750" s="38">
        <v>3.16</v>
      </c>
      <c r="E750" s="42">
        <f t="shared" si="43"/>
        <v>-3.5795886753561518E-2</v>
      </c>
      <c r="F750" s="38">
        <f t="shared" si="44"/>
        <v>3417.4904195846607</v>
      </c>
      <c r="J750" s="49"/>
    </row>
    <row r="751" spans="1:10" x14ac:dyDescent="0.35">
      <c r="A751" s="37">
        <v>39964</v>
      </c>
      <c r="B751" s="38">
        <f t="shared" si="42"/>
        <v>3.47</v>
      </c>
      <c r="C751" s="38"/>
      <c r="D751" s="38">
        <v>3.47</v>
      </c>
      <c r="E751" s="42">
        <f t="shared" si="43"/>
        <v>-2.3189837951429967E-2</v>
      </c>
      <c r="F751" s="38">
        <f t="shared" si="44"/>
        <v>3338.239370553928</v>
      </c>
      <c r="J751" s="49"/>
    </row>
    <row r="752" spans="1:10" x14ac:dyDescent="0.35">
      <c r="A752" s="37">
        <v>39994</v>
      </c>
      <c r="B752" s="38">
        <f t="shared" si="42"/>
        <v>3.53</v>
      </c>
      <c r="C752" s="38"/>
      <c r="D752" s="38">
        <v>3.53</v>
      </c>
      <c r="E752" s="42">
        <f t="shared" si="43"/>
        <v>-2.0918715734652015E-3</v>
      </c>
      <c r="F752" s="38">
        <f t="shared" si="44"/>
        <v>3331.2562025092438</v>
      </c>
      <c r="J752" s="49"/>
    </row>
    <row r="753" spans="1:10" x14ac:dyDescent="0.35">
      <c r="A753" s="37">
        <v>40025</v>
      </c>
      <c r="B753" s="38">
        <f t="shared" si="42"/>
        <v>3.52</v>
      </c>
      <c r="C753" s="38"/>
      <c r="D753" s="38">
        <v>3.52</v>
      </c>
      <c r="E753" s="42">
        <f t="shared" si="43"/>
        <v>3.7726583102535758E-3</v>
      </c>
      <c r="F753" s="38">
        <f t="shared" si="44"/>
        <v>3343.8238939052239</v>
      </c>
      <c r="J753" s="49"/>
    </row>
    <row r="754" spans="1:10" x14ac:dyDescent="0.35">
      <c r="A754" s="37">
        <v>40056</v>
      </c>
      <c r="B754" s="38">
        <f t="shared" si="42"/>
        <v>3.4</v>
      </c>
      <c r="C754" s="38"/>
      <c r="D754" s="38">
        <v>3.4</v>
      </c>
      <c r="E754" s="42">
        <f t="shared" si="43"/>
        <v>1.2963374384141624E-2</v>
      </c>
      <c r="F754" s="38">
        <f t="shared" si="44"/>
        <v>3387.1711349165553</v>
      </c>
      <c r="J754" s="49"/>
    </row>
    <row r="755" spans="1:10" x14ac:dyDescent="0.35">
      <c r="A755" s="37">
        <v>40086</v>
      </c>
      <c r="B755" s="38">
        <f t="shared" si="42"/>
        <v>3.31</v>
      </c>
      <c r="C755" s="38"/>
      <c r="D755" s="38">
        <v>3.31</v>
      </c>
      <c r="E755" s="42">
        <f t="shared" si="43"/>
        <v>1.0388808514964688E-2</v>
      </c>
      <c r="F755" s="38">
        <f t="shared" si="44"/>
        <v>3422.3598072446189</v>
      </c>
      <c r="J755" s="49"/>
    </row>
    <row r="756" spans="1:10" x14ac:dyDescent="0.35">
      <c r="A756" s="37">
        <v>40117</v>
      </c>
      <c r="B756" s="38">
        <f t="shared" si="42"/>
        <v>3.41</v>
      </c>
      <c r="C756" s="38"/>
      <c r="D756" s="38">
        <v>3.41</v>
      </c>
      <c r="E756" s="42">
        <f t="shared" si="43"/>
        <v>-5.5959811460243054E-3</v>
      </c>
      <c r="F756" s="38">
        <f t="shared" si="44"/>
        <v>3403.2083462883666</v>
      </c>
      <c r="J756" s="49"/>
    </row>
    <row r="757" spans="1:10" x14ac:dyDescent="0.35">
      <c r="A757" s="37">
        <v>40147</v>
      </c>
      <c r="B757" s="38">
        <f t="shared" si="42"/>
        <v>3.21</v>
      </c>
      <c r="C757" s="38"/>
      <c r="D757" s="38">
        <v>3.21</v>
      </c>
      <c r="E757" s="42">
        <f t="shared" si="43"/>
        <v>1.9713496227867146E-2</v>
      </c>
      <c r="F757" s="38">
        <f t="shared" si="44"/>
        <v>3470.2974811855684</v>
      </c>
      <c r="J757" s="49"/>
    </row>
    <row r="758" spans="1:10" x14ac:dyDescent="0.35">
      <c r="A758" s="37">
        <v>40178</v>
      </c>
      <c r="B758" s="38">
        <f t="shared" ref="B758:B821" si="45">D758</f>
        <v>3.85</v>
      </c>
      <c r="C758" s="38"/>
      <c r="D758" s="38">
        <v>3.85</v>
      </c>
      <c r="E758" s="42">
        <f t="shared" si="43"/>
        <v>-4.9668931691961168E-2</v>
      </c>
      <c r="F758" s="38">
        <f t="shared" si="44"/>
        <v>3297.9315126417773</v>
      </c>
      <c r="J758" s="49"/>
    </row>
    <row r="759" spans="1:10" x14ac:dyDescent="0.35">
      <c r="A759" s="37">
        <v>40209</v>
      </c>
      <c r="B759" s="38">
        <f t="shared" si="45"/>
        <v>3.63</v>
      </c>
      <c r="C759" s="38"/>
      <c r="D759" s="38">
        <v>3.63</v>
      </c>
      <c r="E759" s="42">
        <f t="shared" si="43"/>
        <v>2.1393217850349609E-2</v>
      </c>
      <c r="F759" s="38">
        <f t="shared" si="44"/>
        <v>3368.4848799472556</v>
      </c>
      <c r="J759" s="49"/>
    </row>
    <row r="760" spans="1:10" x14ac:dyDescent="0.35">
      <c r="A760" s="37">
        <v>40237</v>
      </c>
      <c r="B760" s="38">
        <f t="shared" si="45"/>
        <v>3.61</v>
      </c>
      <c r="C760" s="38"/>
      <c r="D760" s="38">
        <v>3.61</v>
      </c>
      <c r="E760" s="42">
        <f t="shared" si="43"/>
        <v>4.679768492147518E-3</v>
      </c>
      <c r="F760" s="38">
        <f t="shared" si="44"/>
        <v>3384.2486093547082</v>
      </c>
      <c r="J760" s="49"/>
    </row>
    <row r="761" spans="1:10" x14ac:dyDescent="0.35">
      <c r="A761" s="37">
        <v>40268</v>
      </c>
      <c r="B761" s="38">
        <f t="shared" si="45"/>
        <v>3.84</v>
      </c>
      <c r="C761" s="38"/>
      <c r="D761" s="38">
        <v>3.84</v>
      </c>
      <c r="E761" s="42">
        <f t="shared" si="43"/>
        <v>-1.5811808729688293E-2</v>
      </c>
      <c r="F761" s="38">
        <f t="shared" si="44"/>
        <v>3330.7375176498776</v>
      </c>
      <c r="J761" s="49"/>
    </row>
    <row r="762" spans="1:10" x14ac:dyDescent="0.35">
      <c r="A762" s="37">
        <v>40298</v>
      </c>
      <c r="B762" s="38">
        <f t="shared" si="45"/>
        <v>3.69</v>
      </c>
      <c r="C762" s="38"/>
      <c r="D762" s="38">
        <v>3.69</v>
      </c>
      <c r="E762" s="42">
        <f t="shared" si="43"/>
        <v>1.5562948120502981E-2</v>
      </c>
      <c r="F762" s="38">
        <f t="shared" si="44"/>
        <v>3382.5736128400758</v>
      </c>
      <c r="J762" s="49"/>
    </row>
    <row r="763" spans="1:10" x14ac:dyDescent="0.35">
      <c r="A763" s="37">
        <v>40329</v>
      </c>
      <c r="B763" s="38">
        <f t="shared" si="45"/>
        <v>3.31</v>
      </c>
      <c r="C763" s="38"/>
      <c r="D763" s="38">
        <v>3.31</v>
      </c>
      <c r="E763" s="42">
        <f t="shared" si="43"/>
        <v>3.4975895211332882E-2</v>
      </c>
      <c r="F763" s="38">
        <f t="shared" si="44"/>
        <v>3500.8821530673899</v>
      </c>
      <c r="J763" s="49"/>
    </row>
    <row r="764" spans="1:10" x14ac:dyDescent="0.35">
      <c r="A764" s="37">
        <v>40359</v>
      </c>
      <c r="B764" s="38">
        <f t="shared" si="45"/>
        <v>2.97</v>
      </c>
      <c r="C764" s="38"/>
      <c r="D764" s="38">
        <v>2.97</v>
      </c>
      <c r="E764" s="42">
        <f t="shared" si="43"/>
        <v>3.177852692511976E-2</v>
      </c>
      <c r="F764" s="38">
        <f t="shared" si="44"/>
        <v>3612.1350308303136</v>
      </c>
      <c r="J764" s="49"/>
    </row>
    <row r="765" spans="1:10" x14ac:dyDescent="0.35">
      <c r="A765" s="37">
        <v>40390</v>
      </c>
      <c r="B765" s="38">
        <f t="shared" si="45"/>
        <v>2.94</v>
      </c>
      <c r="C765" s="38"/>
      <c r="D765" s="38">
        <v>2.94</v>
      </c>
      <c r="E765" s="42">
        <f t="shared" si="43"/>
        <v>5.0393695167492095E-3</v>
      </c>
      <c r="F765" s="38">
        <f t="shared" si="44"/>
        <v>3630.3379139950616</v>
      </c>
      <c r="J765" s="49"/>
    </row>
    <row r="766" spans="1:10" x14ac:dyDescent="0.35">
      <c r="A766" s="37">
        <v>40421</v>
      </c>
      <c r="B766" s="38">
        <f t="shared" si="45"/>
        <v>2.4700000000000002</v>
      </c>
      <c r="C766" s="38"/>
      <c r="D766" s="38">
        <v>2.4700000000000002</v>
      </c>
      <c r="E766" s="42">
        <f t="shared" si="43"/>
        <v>4.3565420825870831E-2</v>
      </c>
      <c r="F766" s="38">
        <f t="shared" si="44"/>
        <v>3788.4951129583706</v>
      </c>
      <c r="J766" s="49"/>
    </row>
    <row r="767" spans="1:10" x14ac:dyDescent="0.35">
      <c r="A767" s="37">
        <v>40451</v>
      </c>
      <c r="B767" s="38">
        <f t="shared" si="45"/>
        <v>2.5299999999999998</v>
      </c>
      <c r="C767" s="38"/>
      <c r="D767" s="38">
        <v>2.5299999999999998</v>
      </c>
      <c r="E767" s="42">
        <f t="shared" si="43"/>
        <v>-3.1748979731656642E-3</v>
      </c>
      <c r="F767" s="38">
        <f t="shared" si="44"/>
        <v>3776.4670275028911</v>
      </c>
      <c r="J767" s="49"/>
    </row>
    <row r="768" spans="1:10" x14ac:dyDescent="0.35">
      <c r="A768" s="37">
        <v>40482</v>
      </c>
      <c r="B768" s="38">
        <f t="shared" si="45"/>
        <v>2.63</v>
      </c>
      <c r="C768" s="38"/>
      <c r="D768" s="38">
        <v>2.63</v>
      </c>
      <c r="E768" s="42">
        <f t="shared" si="43"/>
        <v>-6.5707785266924564E-3</v>
      </c>
      <c r="F768" s="38">
        <f t="shared" si="44"/>
        <v>3751.6526990518132</v>
      </c>
      <c r="J768" s="49"/>
    </row>
    <row r="769" spans="1:10" x14ac:dyDescent="0.35">
      <c r="A769" s="37">
        <v>40512</v>
      </c>
      <c r="B769" s="38">
        <f t="shared" si="45"/>
        <v>2.81</v>
      </c>
      <c r="C769" s="38"/>
      <c r="D769" s="38">
        <v>2.81</v>
      </c>
      <c r="E769" s="42">
        <f t="shared" si="43"/>
        <v>-1.3292970185474965E-2</v>
      </c>
      <c r="F769" s="38">
        <f t="shared" si="44"/>
        <v>3701.7820915770608</v>
      </c>
      <c r="J769" s="49"/>
    </row>
    <row r="770" spans="1:10" x14ac:dyDescent="0.35">
      <c r="A770" s="37">
        <v>40543</v>
      </c>
      <c r="B770" s="38">
        <f t="shared" si="45"/>
        <v>3.3</v>
      </c>
      <c r="C770" s="38"/>
      <c r="D770" s="38">
        <v>3.3</v>
      </c>
      <c r="E770" s="42">
        <f t="shared" si="43"/>
        <v>-3.8813697062348849E-2</v>
      </c>
      <c r="F770" s="38">
        <f t="shared" si="44"/>
        <v>3558.1022428837609</v>
      </c>
      <c r="J770" s="49"/>
    </row>
    <row r="771" spans="1:10" x14ac:dyDescent="0.35">
      <c r="A771" s="37">
        <v>40574</v>
      </c>
      <c r="B771" s="38">
        <f t="shared" si="45"/>
        <v>3.42</v>
      </c>
      <c r="C771" s="38"/>
      <c r="D771" s="38">
        <v>3.42</v>
      </c>
      <c r="E771" s="42">
        <f t="shared" ref="E771:E834" si="46">B770/1200+((B770/B771)*(1-(1+B771/200)^(-2*(10-(1/12))))+(1+B771/200)^(-2*(10-(1/12)))-1)</f>
        <v>-7.2703170844115343E-3</v>
      </c>
      <c r="F771" s="38">
        <f t="shared" ref="F771:F834" si="47">F770*(1+E771)</f>
        <v>3532.2337113592403</v>
      </c>
      <c r="J771" s="49"/>
    </row>
    <row r="772" spans="1:10" x14ac:dyDescent="0.35">
      <c r="A772" s="37">
        <v>40602</v>
      </c>
      <c r="B772" s="38">
        <f t="shared" si="45"/>
        <v>3.42</v>
      </c>
      <c r="C772" s="38"/>
      <c r="D772" s="38">
        <v>3.42</v>
      </c>
      <c r="E772" s="42">
        <f t="shared" si="46"/>
        <v>2.8500000000000001E-3</v>
      </c>
      <c r="F772" s="38">
        <f t="shared" si="47"/>
        <v>3542.3005774366143</v>
      </c>
      <c r="J772" s="49"/>
    </row>
    <row r="773" spans="1:10" x14ac:dyDescent="0.35">
      <c r="A773" s="37">
        <v>40633</v>
      </c>
      <c r="B773" s="38">
        <f t="shared" si="45"/>
        <v>3.47</v>
      </c>
      <c r="C773" s="38"/>
      <c r="D773" s="38">
        <v>3.47</v>
      </c>
      <c r="E773" s="42">
        <f t="shared" si="46"/>
        <v>-1.3150276265747798E-3</v>
      </c>
      <c r="F773" s="38">
        <f t="shared" si="47"/>
        <v>3537.6423543156534</v>
      </c>
      <c r="J773" s="49"/>
    </row>
    <row r="774" spans="1:10" x14ac:dyDescent="0.35">
      <c r="A774" s="37">
        <v>40663</v>
      </c>
      <c r="B774" s="38">
        <f t="shared" si="45"/>
        <v>3.32</v>
      </c>
      <c r="C774" s="38"/>
      <c r="D774" s="38">
        <v>3.32</v>
      </c>
      <c r="E774" s="42">
        <f t="shared" si="46"/>
        <v>1.5478007471550523E-2</v>
      </c>
      <c r="F774" s="38">
        <f t="shared" si="47"/>
        <v>3592.398009107425</v>
      </c>
      <c r="J774" s="49"/>
    </row>
    <row r="775" spans="1:10" x14ac:dyDescent="0.35">
      <c r="A775" s="37">
        <v>40694</v>
      </c>
      <c r="B775" s="38">
        <f t="shared" si="45"/>
        <v>3.05</v>
      </c>
      <c r="C775" s="38"/>
      <c r="D775" s="38">
        <v>3.05</v>
      </c>
      <c r="E775" s="42">
        <f t="shared" si="46"/>
        <v>2.5722120796069253E-2</v>
      </c>
      <c r="F775" s="38">
        <f t="shared" si="47"/>
        <v>3684.8021046452445</v>
      </c>
      <c r="J775" s="49"/>
    </row>
    <row r="776" spans="1:10" x14ac:dyDescent="0.35">
      <c r="A776" s="37">
        <v>40724</v>
      </c>
      <c r="B776" s="38">
        <f t="shared" si="45"/>
        <v>3.18</v>
      </c>
      <c r="C776" s="38"/>
      <c r="D776" s="38">
        <v>3.18</v>
      </c>
      <c r="E776" s="42">
        <f t="shared" si="46"/>
        <v>-8.441062625160976E-3</v>
      </c>
      <c r="F776" s="38">
        <f t="shared" si="47"/>
        <v>3653.6984593186089</v>
      </c>
      <c r="J776" s="49"/>
    </row>
    <row r="777" spans="1:10" x14ac:dyDescent="0.35">
      <c r="A777" s="37">
        <v>40755</v>
      </c>
      <c r="B777" s="38">
        <f t="shared" si="45"/>
        <v>2.82</v>
      </c>
      <c r="C777" s="38"/>
      <c r="D777" s="38">
        <v>2.82</v>
      </c>
      <c r="E777" s="42">
        <f t="shared" si="46"/>
        <v>3.3604068413447721E-2</v>
      </c>
      <c r="F777" s="38">
        <f t="shared" si="47"/>
        <v>3776.47759230766</v>
      </c>
      <c r="J777" s="49"/>
    </row>
    <row r="778" spans="1:10" x14ac:dyDescent="0.35">
      <c r="A778" s="37">
        <v>40786</v>
      </c>
      <c r="B778" s="38">
        <f t="shared" si="45"/>
        <v>2.23</v>
      </c>
      <c r="C778" s="38"/>
      <c r="D778" s="38">
        <v>2.23</v>
      </c>
      <c r="E778" s="42">
        <f t="shared" si="46"/>
        <v>5.4580955050619918E-2</v>
      </c>
      <c r="F778" s="38">
        <f t="shared" si="47"/>
        <v>3982.6013460230779</v>
      </c>
      <c r="J778" s="49"/>
    </row>
    <row r="779" spans="1:10" x14ac:dyDescent="0.35">
      <c r="A779" s="37">
        <v>40816</v>
      </c>
      <c r="B779" s="38">
        <f t="shared" si="45"/>
        <v>1.92</v>
      </c>
      <c r="C779" s="38"/>
      <c r="D779" s="38">
        <v>1.92</v>
      </c>
      <c r="E779" s="42">
        <f t="shared" si="46"/>
        <v>2.972936300099897E-2</v>
      </c>
      <c r="F779" s="38">
        <f t="shared" si="47"/>
        <v>4101.0015471272645</v>
      </c>
      <c r="J779" s="49"/>
    </row>
    <row r="780" spans="1:10" x14ac:dyDescent="0.35">
      <c r="A780" s="37">
        <v>40847</v>
      </c>
      <c r="B780" s="38">
        <f t="shared" si="45"/>
        <v>2.17</v>
      </c>
      <c r="C780" s="38"/>
      <c r="D780" s="38">
        <v>2.17</v>
      </c>
      <c r="E780" s="42">
        <f t="shared" si="46"/>
        <v>-2.0597921284770605E-2</v>
      </c>
      <c r="F780" s="38">
        <f t="shared" si="47"/>
        <v>4016.5294400708149</v>
      </c>
      <c r="J780" s="49"/>
    </row>
    <row r="781" spans="1:10" x14ac:dyDescent="0.35">
      <c r="A781" s="37">
        <v>40877</v>
      </c>
      <c r="B781" s="38">
        <f t="shared" si="45"/>
        <v>2.08</v>
      </c>
      <c r="C781" s="38"/>
      <c r="D781" s="38">
        <v>2.08</v>
      </c>
      <c r="E781" s="42">
        <f t="shared" si="46"/>
        <v>9.8355019216428748E-3</v>
      </c>
      <c r="F781" s="38">
        <f t="shared" si="47"/>
        <v>4056.0340230969668</v>
      </c>
      <c r="J781" s="49"/>
    </row>
    <row r="782" spans="1:10" x14ac:dyDescent="0.35">
      <c r="A782" s="37">
        <v>40908</v>
      </c>
      <c r="B782" s="38">
        <f t="shared" si="45"/>
        <v>1.89</v>
      </c>
      <c r="C782" s="38"/>
      <c r="D782" s="38">
        <v>1.89</v>
      </c>
      <c r="E782" s="42">
        <f t="shared" si="46"/>
        <v>1.8841249497138359E-2</v>
      </c>
      <c r="F782" s="38">
        <f t="shared" si="47"/>
        <v>4132.4547720950186</v>
      </c>
      <c r="J782" s="49"/>
    </row>
    <row r="783" spans="1:10" x14ac:dyDescent="0.35">
      <c r="A783" s="37">
        <v>40939</v>
      </c>
      <c r="B783" s="38">
        <f t="shared" si="45"/>
        <v>1.83</v>
      </c>
      <c r="C783" s="38"/>
      <c r="D783" s="38">
        <v>1.83</v>
      </c>
      <c r="E783" s="42">
        <f t="shared" si="46"/>
        <v>6.9937657622171148E-3</v>
      </c>
      <c r="F783" s="38">
        <f t="shared" si="47"/>
        <v>4161.3561927940082</v>
      </c>
      <c r="J783" s="49"/>
    </row>
    <row r="784" spans="1:10" x14ac:dyDescent="0.35">
      <c r="A784" s="37">
        <v>40968</v>
      </c>
      <c r="B784" s="38">
        <f t="shared" si="45"/>
        <v>1.98</v>
      </c>
      <c r="C784" s="38"/>
      <c r="D784" s="38">
        <v>1.98</v>
      </c>
      <c r="E784" s="42">
        <f t="shared" si="46"/>
        <v>-1.1920576332523856E-2</v>
      </c>
      <c r="F784" s="38">
        <f t="shared" si="47"/>
        <v>4111.7504286509866</v>
      </c>
      <c r="J784" s="49"/>
    </row>
    <row r="785" spans="1:10" x14ac:dyDescent="0.35">
      <c r="A785" s="37">
        <v>40999</v>
      </c>
      <c r="B785" s="38">
        <f t="shared" si="45"/>
        <v>2.23</v>
      </c>
      <c r="C785" s="38"/>
      <c r="D785" s="38">
        <v>2.23</v>
      </c>
      <c r="E785" s="42">
        <f t="shared" si="46"/>
        <v>-2.0481760614669484E-2</v>
      </c>
      <c r="F785" s="38">
        <f t="shared" si="47"/>
        <v>4027.5345406640927</v>
      </c>
      <c r="J785" s="49"/>
    </row>
    <row r="786" spans="1:10" x14ac:dyDescent="0.35">
      <c r="A786" s="37">
        <v>41029</v>
      </c>
      <c r="B786" s="38">
        <f t="shared" si="45"/>
        <v>1.95</v>
      </c>
      <c r="C786" s="38"/>
      <c r="D786" s="38">
        <v>1.95</v>
      </c>
      <c r="E786" s="42">
        <f t="shared" si="46"/>
        <v>2.6994414391902349E-2</v>
      </c>
      <c r="F786" s="38">
        <f t="shared" si="47"/>
        <v>4136.2554770324787</v>
      </c>
      <c r="J786" s="49"/>
    </row>
    <row r="787" spans="1:10" x14ac:dyDescent="0.35">
      <c r="A787" s="37">
        <v>41060</v>
      </c>
      <c r="B787" s="38">
        <f t="shared" si="45"/>
        <v>1.59</v>
      </c>
      <c r="C787" s="38"/>
      <c r="D787" s="38">
        <v>1.59</v>
      </c>
      <c r="E787" s="42">
        <f t="shared" si="46"/>
        <v>3.4532168661833187E-2</v>
      </c>
      <c r="F787" s="38">
        <f t="shared" si="47"/>
        <v>4279.0893487937956</v>
      </c>
      <c r="J787" s="49"/>
    </row>
    <row r="788" spans="1:10" x14ac:dyDescent="0.35">
      <c r="A788" s="37">
        <v>41090</v>
      </c>
      <c r="B788" s="38">
        <f t="shared" si="45"/>
        <v>1.67</v>
      </c>
      <c r="C788" s="38"/>
      <c r="D788" s="38">
        <v>1.67</v>
      </c>
      <c r="E788" s="42">
        <f t="shared" si="46"/>
        <v>-5.9583098030781198E-3</v>
      </c>
      <c r="F788" s="38">
        <f t="shared" si="47"/>
        <v>4253.5932087786305</v>
      </c>
      <c r="J788" s="49"/>
    </row>
    <row r="789" spans="1:10" x14ac:dyDescent="0.35">
      <c r="A789" s="37">
        <v>41121</v>
      </c>
      <c r="B789" s="38">
        <f t="shared" si="45"/>
        <v>1.51</v>
      </c>
      <c r="C789" s="38"/>
      <c r="D789" s="38">
        <v>1.51</v>
      </c>
      <c r="E789" s="42">
        <f t="shared" si="46"/>
        <v>1.6076199923330523E-2</v>
      </c>
      <c r="F789" s="38">
        <f t="shared" si="47"/>
        <v>4321.9748235954767</v>
      </c>
      <c r="J789" s="49"/>
    </row>
    <row r="790" spans="1:10" x14ac:dyDescent="0.35">
      <c r="A790" s="37">
        <v>41152</v>
      </c>
      <c r="B790" s="38">
        <f t="shared" si="45"/>
        <v>1.57</v>
      </c>
      <c r="C790" s="38"/>
      <c r="D790" s="38">
        <v>1.57</v>
      </c>
      <c r="E790" s="42">
        <f t="shared" si="46"/>
        <v>-4.2317258868179997E-3</v>
      </c>
      <c r="F790" s="38">
        <f t="shared" si="47"/>
        <v>4303.6854108522921</v>
      </c>
      <c r="J790" s="49"/>
    </row>
    <row r="791" spans="1:10" x14ac:dyDescent="0.35">
      <c r="A791" s="37">
        <v>41182</v>
      </c>
      <c r="B791" s="38">
        <f t="shared" si="45"/>
        <v>1.65</v>
      </c>
      <c r="C791" s="38"/>
      <c r="D791" s="38">
        <v>1.65</v>
      </c>
      <c r="E791" s="42">
        <f t="shared" si="46"/>
        <v>-5.9823093548047272E-3</v>
      </c>
      <c r="F791" s="38">
        <f t="shared" si="47"/>
        <v>4277.9394333588143</v>
      </c>
      <c r="J791" s="49"/>
    </row>
    <row r="792" spans="1:10" x14ac:dyDescent="0.35">
      <c r="A792" s="37">
        <v>41213</v>
      </c>
      <c r="B792" s="38">
        <f t="shared" si="45"/>
        <v>1.72</v>
      </c>
      <c r="C792" s="38"/>
      <c r="D792" s="38">
        <v>1.72</v>
      </c>
      <c r="E792" s="42">
        <f t="shared" si="46"/>
        <v>-4.9818953156942781E-3</v>
      </c>
      <c r="F792" s="38">
        <f t="shared" si="47"/>
        <v>4256.6271869349403</v>
      </c>
      <c r="J792" s="49"/>
    </row>
    <row r="793" spans="1:10" x14ac:dyDescent="0.35">
      <c r="A793" s="37">
        <v>41243</v>
      </c>
      <c r="B793" s="38">
        <f t="shared" si="45"/>
        <v>1.62</v>
      </c>
      <c r="C793" s="38"/>
      <c r="D793" s="38">
        <v>1.62</v>
      </c>
      <c r="E793" s="42">
        <f t="shared" si="46"/>
        <v>1.0560410365028907E-2</v>
      </c>
      <c r="F793" s="38">
        <f t="shared" si="47"/>
        <v>4301.5789167999119</v>
      </c>
      <c r="J793" s="49"/>
    </row>
    <row r="794" spans="1:10" x14ac:dyDescent="0.35">
      <c r="A794" s="37">
        <v>41274</v>
      </c>
      <c r="B794" s="38">
        <f t="shared" si="45"/>
        <v>1.78</v>
      </c>
      <c r="C794" s="38"/>
      <c r="D794" s="38">
        <v>1.78</v>
      </c>
      <c r="E794" s="42">
        <f t="shared" si="46"/>
        <v>-1.3136330085779153E-2</v>
      </c>
      <c r="F794" s="38">
        <f t="shared" si="47"/>
        <v>4245.0719562588001</v>
      </c>
      <c r="J794" s="49"/>
    </row>
    <row r="795" spans="1:10" x14ac:dyDescent="0.35">
      <c r="A795" s="37">
        <v>41305</v>
      </c>
      <c r="B795" s="38">
        <f t="shared" si="45"/>
        <v>2.02</v>
      </c>
      <c r="C795" s="38"/>
      <c r="D795" s="38">
        <v>2.02</v>
      </c>
      <c r="E795" s="42">
        <f t="shared" si="46"/>
        <v>-1.9986641941083964E-2</v>
      </c>
      <c r="F795" s="38">
        <f t="shared" si="47"/>
        <v>4160.2272230549188</v>
      </c>
      <c r="J795" s="49"/>
    </row>
    <row r="796" spans="1:10" x14ac:dyDescent="0.35">
      <c r="A796" s="37">
        <v>41333</v>
      </c>
      <c r="B796" s="38">
        <f t="shared" si="45"/>
        <v>1.89</v>
      </c>
      <c r="C796" s="38"/>
      <c r="D796" s="38">
        <v>1.89</v>
      </c>
      <c r="E796" s="42">
        <f t="shared" si="46"/>
        <v>1.3388749655936913E-2</v>
      </c>
      <c r="F796" s="38">
        <f t="shared" si="47"/>
        <v>4215.9274638562147</v>
      </c>
      <c r="J796" s="49"/>
    </row>
    <row r="797" spans="1:10" x14ac:dyDescent="0.35">
      <c r="A797" s="37">
        <v>41364</v>
      </c>
      <c r="B797" s="38">
        <f t="shared" si="45"/>
        <v>1.87</v>
      </c>
      <c r="C797" s="38"/>
      <c r="D797" s="38">
        <v>1.87</v>
      </c>
      <c r="E797" s="42">
        <f t="shared" si="46"/>
        <v>3.3776380375910645E-3</v>
      </c>
      <c r="F797" s="38">
        <f t="shared" si="47"/>
        <v>4230.1673408218603</v>
      </c>
      <c r="J797" s="49"/>
    </row>
    <row r="798" spans="1:10" x14ac:dyDescent="0.35">
      <c r="A798" s="37">
        <v>41394</v>
      </c>
      <c r="B798" s="38">
        <f t="shared" si="45"/>
        <v>1.7</v>
      </c>
      <c r="C798" s="38"/>
      <c r="D798" s="38">
        <v>1.7</v>
      </c>
      <c r="E798" s="42">
        <f t="shared" si="46"/>
        <v>1.7012034670692795E-2</v>
      </c>
      <c r="F798" s="38">
        <f t="shared" si="47"/>
        <v>4302.131094286754</v>
      </c>
      <c r="J798" s="49"/>
    </row>
    <row r="799" spans="1:10" x14ac:dyDescent="0.35">
      <c r="A799" s="37">
        <v>41425</v>
      </c>
      <c r="B799" s="38">
        <f t="shared" si="45"/>
        <v>2.16</v>
      </c>
      <c r="C799" s="38"/>
      <c r="D799" s="38">
        <v>2.16</v>
      </c>
      <c r="E799" s="42">
        <f t="shared" si="46"/>
        <v>-3.9447848054160309E-2</v>
      </c>
      <c r="F799" s="38">
        <f t="shared" si="47"/>
        <v>4132.4212805702518</v>
      </c>
      <c r="J799" s="49"/>
    </row>
    <row r="800" spans="1:10" x14ac:dyDescent="0.35">
      <c r="A800" s="37">
        <v>41455</v>
      </c>
      <c r="B800" s="38">
        <f t="shared" si="45"/>
        <v>2.52</v>
      </c>
      <c r="C800" s="38"/>
      <c r="D800" s="38">
        <v>2.52</v>
      </c>
      <c r="E800" s="42">
        <f t="shared" si="46"/>
        <v>-2.9614906292503764E-2</v>
      </c>
      <c r="F800" s="38">
        <f t="shared" si="47"/>
        <v>4010.0400115850157</v>
      </c>
      <c r="J800" s="49"/>
    </row>
    <row r="801" spans="1:10" x14ac:dyDescent="0.35">
      <c r="A801" s="37">
        <v>41486</v>
      </c>
      <c r="B801" s="38">
        <f t="shared" si="45"/>
        <v>2.6</v>
      </c>
      <c r="C801" s="38"/>
      <c r="D801" s="38">
        <v>2.6</v>
      </c>
      <c r="E801" s="42">
        <f t="shared" si="46"/>
        <v>-4.8535697920281031E-3</v>
      </c>
      <c r="F801" s="38">
        <f t="shared" si="47"/>
        <v>3990.5770025199627</v>
      </c>
      <c r="J801" s="49"/>
    </row>
    <row r="802" spans="1:10" x14ac:dyDescent="0.35">
      <c r="A802" s="37">
        <v>41517</v>
      </c>
      <c r="B802" s="38">
        <f t="shared" si="45"/>
        <v>2.78</v>
      </c>
      <c r="C802" s="38"/>
      <c r="D802" s="38">
        <v>2.78</v>
      </c>
      <c r="E802" s="42">
        <f t="shared" si="46"/>
        <v>-1.3340810158911847E-2</v>
      </c>
      <c r="F802" s="38">
        <f t="shared" si="47"/>
        <v>3937.3394723048241</v>
      </c>
      <c r="J802" s="49"/>
    </row>
    <row r="803" spans="1:10" x14ac:dyDescent="0.35">
      <c r="A803" s="37">
        <v>41547</v>
      </c>
      <c r="B803" s="38">
        <f t="shared" si="45"/>
        <v>2.64</v>
      </c>
      <c r="C803" s="38"/>
      <c r="D803" s="38">
        <v>2.64</v>
      </c>
      <c r="E803" s="42">
        <f t="shared" si="46"/>
        <v>1.4461434858236732E-2</v>
      </c>
      <c r="F803" s="38">
        <f t="shared" si="47"/>
        <v>3994.2790505983248</v>
      </c>
      <c r="J803" s="49"/>
    </row>
    <row r="804" spans="1:10" x14ac:dyDescent="0.35">
      <c r="A804" s="37">
        <v>41578</v>
      </c>
      <c r="B804" s="38">
        <f t="shared" si="45"/>
        <v>2.57</v>
      </c>
      <c r="C804" s="38"/>
      <c r="D804" s="38">
        <v>2.57</v>
      </c>
      <c r="E804" s="42">
        <f t="shared" si="46"/>
        <v>8.293387841980214E-3</v>
      </c>
      <c r="F804" s="38">
        <f t="shared" si="47"/>
        <v>4027.405155914033</v>
      </c>
      <c r="J804" s="49"/>
    </row>
    <row r="805" spans="1:10" x14ac:dyDescent="0.35">
      <c r="A805" s="37">
        <v>41608</v>
      </c>
      <c r="B805" s="38">
        <f t="shared" si="45"/>
        <v>2.75</v>
      </c>
      <c r="C805" s="38"/>
      <c r="D805" s="38">
        <v>2.75</v>
      </c>
      <c r="E805" s="42">
        <f t="shared" si="46"/>
        <v>-1.338869828165283E-2</v>
      </c>
      <c r="F805" s="38">
        <f t="shared" si="47"/>
        <v>3973.4834434235272</v>
      </c>
      <c r="J805" s="49"/>
    </row>
    <row r="806" spans="1:10" x14ac:dyDescent="0.35">
      <c r="A806" s="37">
        <v>41639</v>
      </c>
      <c r="B806" s="38">
        <f t="shared" si="45"/>
        <v>3.04</v>
      </c>
      <c r="C806" s="38"/>
      <c r="D806" s="38">
        <v>3.04</v>
      </c>
      <c r="E806" s="42">
        <f t="shared" si="46"/>
        <v>-2.2376244391871494E-2</v>
      </c>
      <c r="F806" s="38">
        <f t="shared" si="47"/>
        <v>3884.5718068064275</v>
      </c>
      <c r="J806" s="49"/>
    </row>
    <row r="807" spans="1:10" x14ac:dyDescent="0.35">
      <c r="A807" s="37">
        <v>41670</v>
      </c>
      <c r="B807" s="38">
        <f t="shared" si="45"/>
        <v>2.67</v>
      </c>
      <c r="C807" s="38"/>
      <c r="D807" s="38">
        <v>2.67</v>
      </c>
      <c r="E807" s="42">
        <f t="shared" si="46"/>
        <v>3.4582807860802867E-2</v>
      </c>
      <c r="F807" s="38">
        <f t="shared" si="47"/>
        <v>4018.9112072227058</v>
      </c>
      <c r="J807" s="49"/>
    </row>
    <row r="808" spans="1:10" x14ac:dyDescent="0.35">
      <c r="A808" s="37">
        <v>41698</v>
      </c>
      <c r="B808" s="38">
        <f t="shared" si="45"/>
        <v>2.66</v>
      </c>
      <c r="C808" s="38"/>
      <c r="D808" s="38">
        <v>2.66</v>
      </c>
      <c r="E808" s="42">
        <f t="shared" si="46"/>
        <v>3.0916288566323565E-3</v>
      </c>
      <c r="F808" s="38">
        <f t="shared" si="47"/>
        <v>4031.3361890831984</v>
      </c>
      <c r="J808" s="49"/>
    </row>
    <row r="809" spans="1:10" x14ac:dyDescent="0.35">
      <c r="A809" s="37">
        <v>41729</v>
      </c>
      <c r="B809" s="38">
        <f t="shared" si="45"/>
        <v>2.73</v>
      </c>
      <c r="C809" s="38"/>
      <c r="D809" s="38">
        <v>2.73</v>
      </c>
      <c r="E809" s="42">
        <f t="shared" si="46"/>
        <v>-3.8288640856415147E-3</v>
      </c>
      <c r="F809" s="38">
        <f t="shared" si="47"/>
        <v>4015.9007507316705</v>
      </c>
      <c r="J809" s="49"/>
    </row>
    <row r="810" spans="1:10" x14ac:dyDescent="0.35">
      <c r="A810" s="37">
        <v>41759</v>
      </c>
      <c r="B810" s="38">
        <f t="shared" si="45"/>
        <v>2.67</v>
      </c>
      <c r="C810" s="38"/>
      <c r="D810" s="38">
        <v>2.67</v>
      </c>
      <c r="E810" s="42">
        <f t="shared" si="46"/>
        <v>7.4722120855356964E-3</v>
      </c>
      <c r="F810" s="38">
        <f t="shared" si="47"/>
        <v>4045.9084128555996</v>
      </c>
      <c r="J810" s="49"/>
    </row>
    <row r="811" spans="1:10" x14ac:dyDescent="0.35">
      <c r="A811" s="37">
        <v>41790</v>
      </c>
      <c r="B811" s="38">
        <f t="shared" si="45"/>
        <v>2.48</v>
      </c>
      <c r="C811" s="38"/>
      <c r="D811" s="38">
        <v>2.48</v>
      </c>
      <c r="E811" s="42">
        <f t="shared" si="46"/>
        <v>1.8837908369826541E-2</v>
      </c>
      <c r="F811" s="38">
        <f t="shared" si="47"/>
        <v>4122.1248648096835</v>
      </c>
      <c r="J811" s="49"/>
    </row>
    <row r="812" spans="1:10" x14ac:dyDescent="0.35">
      <c r="A812" s="37">
        <v>41820</v>
      </c>
      <c r="B812" s="38">
        <f t="shared" si="45"/>
        <v>2.5299999999999998</v>
      </c>
      <c r="C812" s="38"/>
      <c r="D812" s="38">
        <v>2.5299999999999998</v>
      </c>
      <c r="E812" s="42">
        <f t="shared" si="46"/>
        <v>-2.2943594220825535E-3</v>
      </c>
      <c r="F812" s="38">
        <f t="shared" si="47"/>
        <v>4112.667228787107</v>
      </c>
      <c r="J812" s="49"/>
    </row>
    <row r="813" spans="1:10" x14ac:dyDescent="0.35">
      <c r="A813" s="37">
        <v>41851</v>
      </c>
      <c r="B813" s="38">
        <f t="shared" si="45"/>
        <v>2.58</v>
      </c>
      <c r="C813" s="38"/>
      <c r="D813" s="38">
        <v>2.58</v>
      </c>
      <c r="E813" s="42">
        <f t="shared" si="46"/>
        <v>-2.2419387874244479E-3</v>
      </c>
      <c r="F813" s="38">
        <f t="shared" si="47"/>
        <v>4103.44688060712</v>
      </c>
      <c r="J813" s="49"/>
    </row>
    <row r="814" spans="1:10" x14ac:dyDescent="0.35">
      <c r="A814" s="37">
        <v>41882</v>
      </c>
      <c r="B814" s="38">
        <f t="shared" si="45"/>
        <v>2.35</v>
      </c>
      <c r="C814" s="38"/>
      <c r="D814" s="38">
        <v>2.35</v>
      </c>
      <c r="E814" s="42">
        <f t="shared" si="46"/>
        <v>2.2390255850771271E-2</v>
      </c>
      <c r="F814" s="38">
        <f t="shared" si="47"/>
        <v>4195.3241061339631</v>
      </c>
      <c r="J814" s="49"/>
    </row>
    <row r="815" spans="1:10" x14ac:dyDescent="0.35">
      <c r="A815" s="37">
        <v>41912</v>
      </c>
      <c r="B815" s="38">
        <f t="shared" si="45"/>
        <v>2.52</v>
      </c>
      <c r="C815" s="38"/>
      <c r="D815" s="38">
        <v>2.52</v>
      </c>
      <c r="E815" s="42">
        <f t="shared" si="46"/>
        <v>-1.287648352701571E-2</v>
      </c>
      <c r="F815" s="38">
        <f t="shared" si="47"/>
        <v>4141.3030843908373</v>
      </c>
      <c r="J815" s="49"/>
    </row>
    <row r="816" spans="1:10" x14ac:dyDescent="0.35">
      <c r="A816" s="37">
        <v>41943</v>
      </c>
      <c r="B816" s="38">
        <f t="shared" si="45"/>
        <v>2.35</v>
      </c>
      <c r="C816" s="38"/>
      <c r="D816" s="38">
        <v>2.35</v>
      </c>
      <c r="E816" s="42">
        <f t="shared" si="46"/>
        <v>1.7060189107091849E-2</v>
      </c>
      <c r="F816" s="38">
        <f t="shared" si="47"/>
        <v>4211.9544981603276</v>
      </c>
      <c r="J816" s="49"/>
    </row>
    <row r="817" spans="1:10" x14ac:dyDescent="0.35">
      <c r="A817" s="37">
        <v>41973</v>
      </c>
      <c r="B817" s="38">
        <f t="shared" si="45"/>
        <v>2.1800000000000002</v>
      </c>
      <c r="C817" s="38"/>
      <c r="D817" s="38">
        <v>2.1800000000000002</v>
      </c>
      <c r="E817" s="42">
        <f t="shared" si="46"/>
        <v>1.7045408331209759E-2</v>
      </c>
      <c r="F817" s="38">
        <f t="shared" si="47"/>
        <v>4283.7489824539462</v>
      </c>
      <c r="J817" s="49"/>
    </row>
    <row r="818" spans="1:10" x14ac:dyDescent="0.35">
      <c r="A818" s="37">
        <v>42004</v>
      </c>
      <c r="B818" s="38">
        <f t="shared" si="45"/>
        <v>2.17</v>
      </c>
      <c r="C818" s="38"/>
      <c r="D818" s="38">
        <v>2.17</v>
      </c>
      <c r="E818" s="42">
        <f t="shared" si="46"/>
        <v>2.7045835180575578E-3</v>
      </c>
      <c r="F818" s="38">
        <f t="shared" si="47"/>
        <v>4295.3347393473869</v>
      </c>
      <c r="J818" s="49"/>
    </row>
    <row r="819" spans="1:10" x14ac:dyDescent="0.35">
      <c r="A819" s="37">
        <v>42035</v>
      </c>
      <c r="B819" s="38">
        <f t="shared" si="45"/>
        <v>1.68</v>
      </c>
      <c r="C819" s="38"/>
      <c r="D819" s="38">
        <v>1.68</v>
      </c>
      <c r="E819" s="42">
        <f t="shared" si="46"/>
        <v>4.6396172898035916E-2</v>
      </c>
      <c r="F819" s="38">
        <f t="shared" si="47"/>
        <v>4494.6218325690888</v>
      </c>
      <c r="J819" s="49"/>
    </row>
    <row r="820" spans="1:10" x14ac:dyDescent="0.35">
      <c r="A820" s="37">
        <v>42063</v>
      </c>
      <c r="B820" s="38">
        <f t="shared" si="45"/>
        <v>2</v>
      </c>
      <c r="C820" s="38"/>
      <c r="D820" s="38">
        <v>2</v>
      </c>
      <c r="E820" s="42">
        <f t="shared" si="46"/>
        <v>-2.7255244633219336E-2</v>
      </c>
      <c r="F820" s="38">
        <f t="shared" si="47"/>
        <v>4372.1198149886095</v>
      </c>
      <c r="J820" s="49"/>
    </row>
    <row r="821" spans="1:10" x14ac:dyDescent="0.35">
      <c r="A821" s="37">
        <v>42094</v>
      </c>
      <c r="B821" s="38">
        <f t="shared" si="45"/>
        <v>1.94</v>
      </c>
      <c r="C821" s="38"/>
      <c r="D821" s="38">
        <v>1.94</v>
      </c>
      <c r="E821" s="42">
        <f t="shared" si="46"/>
        <v>7.05566442192836E-3</v>
      </c>
      <c r="F821" s="38">
        <f t="shared" si="47"/>
        <v>4402.9680252156331</v>
      </c>
      <c r="J821" s="49"/>
    </row>
    <row r="822" spans="1:10" x14ac:dyDescent="0.35">
      <c r="A822" s="37">
        <v>42124</v>
      </c>
      <c r="B822" s="38">
        <f t="shared" ref="B822:B885" si="48">D822</f>
        <v>2.0499999999999998</v>
      </c>
      <c r="C822" s="38"/>
      <c r="D822" s="38">
        <v>2.0499999999999998</v>
      </c>
      <c r="E822" s="42">
        <f t="shared" si="46"/>
        <v>-8.2090122770414487E-3</v>
      </c>
      <c r="F822" s="38">
        <f t="shared" si="47"/>
        <v>4366.8240066412172</v>
      </c>
      <c r="J822" s="49"/>
    </row>
    <row r="823" spans="1:10" x14ac:dyDescent="0.35">
      <c r="A823" s="37">
        <v>42155</v>
      </c>
      <c r="B823" s="38">
        <f t="shared" si="48"/>
        <v>2.12</v>
      </c>
      <c r="C823" s="38"/>
      <c r="D823" s="38">
        <v>2.12</v>
      </c>
      <c r="E823" s="42">
        <f t="shared" si="46"/>
        <v>-4.5225823063803411E-3</v>
      </c>
      <c r="F823" s="38">
        <f t="shared" si="47"/>
        <v>4347.0746856537044</v>
      </c>
      <c r="J823" s="49"/>
    </row>
    <row r="824" spans="1:10" x14ac:dyDescent="0.35">
      <c r="A824" s="37">
        <v>42185</v>
      </c>
      <c r="B824" s="38">
        <f t="shared" si="48"/>
        <v>2.35</v>
      </c>
      <c r="C824" s="38"/>
      <c r="D824" s="38">
        <v>2.35</v>
      </c>
      <c r="E824" s="42">
        <f t="shared" si="46"/>
        <v>-1.8473589184104605E-2</v>
      </c>
      <c r="F824" s="38">
        <f t="shared" si="47"/>
        <v>4266.7686137583169</v>
      </c>
      <c r="J824" s="49"/>
    </row>
    <row r="825" spans="1:10" x14ac:dyDescent="0.35">
      <c r="A825" s="37">
        <v>42216</v>
      </c>
      <c r="B825" s="38">
        <f t="shared" si="48"/>
        <v>2.2000000000000002</v>
      </c>
      <c r="C825" s="38"/>
      <c r="D825" s="38">
        <v>2.2000000000000002</v>
      </c>
      <c r="E825" s="42">
        <f t="shared" si="46"/>
        <v>1.5257216844629488E-2</v>
      </c>
      <c r="F825" s="38">
        <f t="shared" si="47"/>
        <v>4331.8676277242866</v>
      </c>
      <c r="J825" s="49"/>
    </row>
    <row r="826" spans="1:10" x14ac:dyDescent="0.35">
      <c r="A826" s="37">
        <v>42247</v>
      </c>
      <c r="B826" s="38">
        <f t="shared" si="48"/>
        <v>2.21</v>
      </c>
      <c r="C826" s="38"/>
      <c r="D826" s="38">
        <v>2.21</v>
      </c>
      <c r="E826" s="42">
        <f t="shared" si="46"/>
        <v>9.4718201404329298E-4</v>
      </c>
      <c r="F826" s="38">
        <f t="shared" si="47"/>
        <v>4335.9706948284829</v>
      </c>
      <c r="J826" s="49"/>
    </row>
    <row r="827" spans="1:10" x14ac:dyDescent="0.35">
      <c r="A827" s="37">
        <v>42277</v>
      </c>
      <c r="B827" s="38">
        <f t="shared" si="48"/>
        <v>2.06</v>
      </c>
      <c r="C827" s="38"/>
      <c r="D827" s="38">
        <v>2.06</v>
      </c>
      <c r="E827" s="42">
        <f t="shared" si="46"/>
        <v>1.523363544103932E-2</v>
      </c>
      <c r="F827" s="38">
        <f t="shared" si="47"/>
        <v>4402.0232916765299</v>
      </c>
      <c r="J827" s="49"/>
    </row>
    <row r="828" spans="1:10" x14ac:dyDescent="0.35">
      <c r="A828" s="37">
        <v>42308</v>
      </c>
      <c r="B828" s="38">
        <f t="shared" si="48"/>
        <v>2.16</v>
      </c>
      <c r="C828" s="38"/>
      <c r="D828" s="38">
        <v>2.16</v>
      </c>
      <c r="E828" s="42">
        <f t="shared" si="46"/>
        <v>-7.1669234900348152E-3</v>
      </c>
      <c r="F828" s="38">
        <f t="shared" si="47"/>
        <v>4370.4743275437331</v>
      </c>
      <c r="J828" s="49"/>
    </row>
    <row r="829" spans="1:10" x14ac:dyDescent="0.35">
      <c r="A829" s="37">
        <v>42338</v>
      </c>
      <c r="B829" s="38">
        <f t="shared" si="48"/>
        <v>2.21</v>
      </c>
      <c r="C829" s="38"/>
      <c r="D829" s="38">
        <v>2.21</v>
      </c>
      <c r="E829" s="42">
        <f t="shared" si="46"/>
        <v>-2.6307565964504244E-3</v>
      </c>
      <c r="F829" s="38">
        <f t="shared" si="47"/>
        <v>4358.9766733769302</v>
      </c>
      <c r="J829" s="49"/>
    </row>
    <row r="830" spans="1:10" x14ac:dyDescent="0.35">
      <c r="A830" s="37">
        <v>42369</v>
      </c>
      <c r="B830" s="38">
        <f t="shared" si="48"/>
        <v>2.27</v>
      </c>
      <c r="C830" s="38"/>
      <c r="D830" s="38">
        <v>2.27</v>
      </c>
      <c r="E830" s="42">
        <f t="shared" si="46"/>
        <v>-3.4594075379482305E-3</v>
      </c>
      <c r="F830" s="38">
        <f t="shared" si="47"/>
        <v>4343.8971966153094</v>
      </c>
      <c r="J830" s="49"/>
    </row>
    <row r="831" spans="1:10" x14ac:dyDescent="0.35">
      <c r="A831" s="37">
        <v>42400</v>
      </c>
      <c r="B831" s="38">
        <f t="shared" si="48"/>
        <v>1.94</v>
      </c>
      <c r="C831" s="38"/>
      <c r="D831" s="38">
        <v>1.94</v>
      </c>
      <c r="E831" s="42">
        <f t="shared" si="46"/>
        <v>3.1531154320605423E-2</v>
      </c>
      <c r="F831" s="38">
        <f t="shared" si="47"/>
        <v>4480.8652894746319</v>
      </c>
      <c r="J831" s="49"/>
    </row>
    <row r="832" spans="1:10" x14ac:dyDescent="0.35">
      <c r="A832" s="37">
        <v>42429</v>
      </c>
      <c r="B832" s="38">
        <f t="shared" si="48"/>
        <v>1.74</v>
      </c>
      <c r="C832" s="38"/>
      <c r="D832" s="38">
        <v>1.74</v>
      </c>
      <c r="E832" s="42">
        <f t="shared" si="46"/>
        <v>1.9760983638735196E-2</v>
      </c>
      <c r="F832" s="38">
        <f t="shared" si="47"/>
        <v>4569.4115951473159</v>
      </c>
      <c r="J832" s="49"/>
    </row>
    <row r="833" spans="1:10" x14ac:dyDescent="0.35">
      <c r="A833" s="37">
        <v>42460</v>
      </c>
      <c r="B833" s="38">
        <f t="shared" si="48"/>
        <v>1.78</v>
      </c>
      <c r="C833" s="38"/>
      <c r="D833" s="38">
        <v>1.78</v>
      </c>
      <c r="E833" s="42">
        <f t="shared" si="46"/>
        <v>-2.1715825214447329E-3</v>
      </c>
      <c r="F833" s="38">
        <f t="shared" si="47"/>
        <v>4559.4887407940068</v>
      </c>
      <c r="J833" s="49"/>
    </row>
    <row r="834" spans="1:10" x14ac:dyDescent="0.35">
      <c r="A834" s="37">
        <v>42490</v>
      </c>
      <c r="B834" s="38">
        <f t="shared" si="48"/>
        <v>1.83</v>
      </c>
      <c r="C834" s="38"/>
      <c r="D834" s="38">
        <v>1.83</v>
      </c>
      <c r="E834" s="42">
        <f t="shared" si="46"/>
        <v>-3.032304801847633E-3</v>
      </c>
      <c r="F834" s="38">
        <f t="shared" si="47"/>
        <v>4545.6629811913272</v>
      </c>
      <c r="J834" s="49"/>
    </row>
    <row r="835" spans="1:10" x14ac:dyDescent="0.35">
      <c r="A835" s="37">
        <v>42521</v>
      </c>
      <c r="B835" s="38">
        <f t="shared" si="48"/>
        <v>1.84</v>
      </c>
      <c r="C835" s="38"/>
      <c r="D835" s="38">
        <v>1.84</v>
      </c>
      <c r="E835" s="42">
        <f t="shared" ref="E835:E898" si="49">B834/1200+((B834/B835)*(1-(1+B835/200)^(-2*(10-(1/12))))+(1+B835/200)^(-2*(10-(1/12)))-1)</f>
        <v>6.2232500708026147E-4</v>
      </c>
      <c r="F835" s="38">
        <f t="shared" ref="F835:F898" si="50">F834*(1+E835)</f>
        <v>4548.4918609382812</v>
      </c>
      <c r="J835" s="49"/>
    </row>
    <row r="836" spans="1:10" x14ac:dyDescent="0.35">
      <c r="A836" s="37">
        <v>42551</v>
      </c>
      <c r="B836" s="38">
        <f t="shared" si="48"/>
        <v>1.49</v>
      </c>
      <c r="C836" s="38"/>
      <c r="D836" s="38">
        <v>1.49</v>
      </c>
      <c r="E836" s="42">
        <f t="shared" si="49"/>
        <v>3.368819931651873E-2</v>
      </c>
      <c r="F836" s="38">
        <f t="shared" si="50"/>
        <v>4701.7223613391334</v>
      </c>
      <c r="J836" s="49"/>
    </row>
    <row r="837" spans="1:10" x14ac:dyDescent="0.35">
      <c r="A837" s="37">
        <v>42582</v>
      </c>
      <c r="B837" s="38">
        <f t="shared" si="48"/>
        <v>1.46</v>
      </c>
      <c r="C837" s="38"/>
      <c r="D837" s="38">
        <v>1.46</v>
      </c>
      <c r="E837" s="42">
        <f t="shared" si="49"/>
        <v>4.0019775666984819E-3</v>
      </c>
      <c r="F837" s="38">
        <f t="shared" si="50"/>
        <v>4720.538548754057</v>
      </c>
      <c r="J837" s="49"/>
    </row>
    <row r="838" spans="1:10" x14ac:dyDescent="0.35">
      <c r="A838" s="37">
        <v>42613</v>
      </c>
      <c r="B838" s="38">
        <f t="shared" si="48"/>
        <v>1.58</v>
      </c>
      <c r="C838" s="38"/>
      <c r="D838" s="38">
        <v>1.58</v>
      </c>
      <c r="E838" s="42">
        <f t="shared" si="49"/>
        <v>-9.7579186917780888E-3</v>
      </c>
      <c r="F838" s="38">
        <f t="shared" si="50"/>
        <v>4674.4759174139108</v>
      </c>
      <c r="J838" s="49"/>
    </row>
    <row r="839" spans="1:10" x14ac:dyDescent="0.35">
      <c r="A839" s="37">
        <v>42643</v>
      </c>
      <c r="B839" s="38">
        <f t="shared" si="48"/>
        <v>1.6</v>
      </c>
      <c r="C839" s="38"/>
      <c r="D839" s="38">
        <v>1.6</v>
      </c>
      <c r="E839" s="42">
        <f t="shared" si="49"/>
        <v>-5.1058850391302239E-4</v>
      </c>
      <c r="F839" s="38">
        <f t="shared" si="50"/>
        <v>4672.0891837486606</v>
      </c>
      <c r="J839" s="49"/>
    </row>
    <row r="840" spans="1:10" x14ac:dyDescent="0.35">
      <c r="A840" s="37">
        <v>42674</v>
      </c>
      <c r="B840" s="38">
        <f t="shared" si="48"/>
        <v>1.84</v>
      </c>
      <c r="C840" s="38"/>
      <c r="D840" s="38">
        <v>1.84</v>
      </c>
      <c r="E840" s="42">
        <f t="shared" si="49"/>
        <v>-2.0330866496741949E-2</v>
      </c>
      <c r="F840" s="38">
        <f t="shared" si="50"/>
        <v>4577.1015622929945</v>
      </c>
      <c r="J840" s="49"/>
    </row>
    <row r="841" spans="1:10" x14ac:dyDescent="0.35">
      <c r="A841" s="37">
        <v>42704</v>
      </c>
      <c r="B841" s="38">
        <f t="shared" si="48"/>
        <v>2.37</v>
      </c>
      <c r="C841" s="38"/>
      <c r="D841" s="38">
        <v>2.37</v>
      </c>
      <c r="E841" s="42">
        <f t="shared" si="49"/>
        <v>-4.5061028317825491E-2</v>
      </c>
      <c r="F841" s="38">
        <f t="shared" si="50"/>
        <v>4370.8526591809468</v>
      </c>
      <c r="J841" s="49"/>
    </row>
    <row r="842" spans="1:10" x14ac:dyDescent="0.35">
      <c r="A842" s="37">
        <v>42735</v>
      </c>
      <c r="B842" s="38">
        <f t="shared" si="48"/>
        <v>2.4500000000000002</v>
      </c>
      <c r="C842" s="38"/>
      <c r="D842" s="38">
        <v>2.4500000000000002</v>
      </c>
      <c r="E842" s="42">
        <f t="shared" si="49"/>
        <v>-5.030298254454617E-3</v>
      </c>
      <c r="F842" s="38">
        <f t="shared" si="50"/>
        <v>4348.8659666789899</v>
      </c>
      <c r="J842" s="49"/>
    </row>
    <row r="843" spans="1:10" x14ac:dyDescent="0.35">
      <c r="A843" s="37">
        <v>42766</v>
      </c>
      <c r="B843" s="38">
        <f t="shared" si="48"/>
        <v>2.4500000000000002</v>
      </c>
      <c r="C843" s="38"/>
      <c r="D843" s="38">
        <v>2.4500000000000002</v>
      </c>
      <c r="E843" s="42">
        <f t="shared" si="49"/>
        <v>2.0416666666666669E-3</v>
      </c>
      <c r="F843" s="38">
        <f t="shared" si="50"/>
        <v>4357.7449013609594</v>
      </c>
      <c r="J843" s="49"/>
    </row>
    <row r="844" spans="1:10" x14ac:dyDescent="0.35">
      <c r="A844" s="37">
        <v>42794</v>
      </c>
      <c r="B844" s="38">
        <f t="shared" si="48"/>
        <v>2.36</v>
      </c>
      <c r="C844" s="38"/>
      <c r="D844" s="38">
        <v>2.36</v>
      </c>
      <c r="E844" s="42">
        <f t="shared" si="49"/>
        <v>9.9578403850621479E-3</v>
      </c>
      <c r="F844" s="38">
        <f t="shared" si="50"/>
        <v>4401.1386295275306</v>
      </c>
      <c r="J844" s="49"/>
    </row>
    <row r="845" spans="1:10" x14ac:dyDescent="0.35">
      <c r="A845" s="37">
        <v>42825</v>
      </c>
      <c r="B845" s="38">
        <f t="shared" si="48"/>
        <v>2.4</v>
      </c>
      <c r="C845" s="38"/>
      <c r="D845" s="38">
        <v>2.4</v>
      </c>
      <c r="E845" s="42">
        <f t="shared" si="49"/>
        <v>-1.5446648049284363E-3</v>
      </c>
      <c r="F845" s="38">
        <f t="shared" si="50"/>
        <v>4394.3403455848884</v>
      </c>
      <c r="J845" s="49"/>
    </row>
    <row r="846" spans="1:10" x14ac:dyDescent="0.35">
      <c r="A846" s="37">
        <v>42855</v>
      </c>
      <c r="B846" s="38">
        <f t="shared" si="48"/>
        <v>2.29</v>
      </c>
      <c r="C846" s="38"/>
      <c r="D846" s="38">
        <v>2.29</v>
      </c>
      <c r="E846" s="42">
        <f t="shared" si="49"/>
        <v>1.1708987209069431E-2</v>
      </c>
      <c r="F846" s="38">
        <f t="shared" si="50"/>
        <v>4445.7936204836396</v>
      </c>
      <c r="J846" s="49"/>
    </row>
    <row r="847" spans="1:10" x14ac:dyDescent="0.35">
      <c r="A847" s="37">
        <v>42886</v>
      </c>
      <c r="B847" s="38">
        <f t="shared" si="48"/>
        <v>2.21</v>
      </c>
      <c r="C847" s="38"/>
      <c r="D847" s="38">
        <v>2.21</v>
      </c>
      <c r="E847" s="42">
        <f t="shared" si="49"/>
        <v>8.9975438876541015E-3</v>
      </c>
      <c r="F847" s="38">
        <f t="shared" si="50"/>
        <v>4485.7948436993938</v>
      </c>
      <c r="J847" s="49"/>
    </row>
    <row r="848" spans="1:10" x14ac:dyDescent="0.35">
      <c r="A848" s="37">
        <v>42916</v>
      </c>
      <c r="B848" s="38">
        <f t="shared" si="48"/>
        <v>2.31</v>
      </c>
      <c r="C848" s="38"/>
      <c r="D848" s="38">
        <v>2.31</v>
      </c>
      <c r="E848" s="42">
        <f t="shared" si="49"/>
        <v>-6.9759260608660192E-3</v>
      </c>
      <c r="F848" s="38">
        <f t="shared" si="50"/>
        <v>4454.5022705455331</v>
      </c>
      <c r="J848" s="49"/>
    </row>
    <row r="849" spans="1:10" x14ac:dyDescent="0.35">
      <c r="A849" s="37">
        <v>42947</v>
      </c>
      <c r="B849" s="38">
        <f t="shared" si="48"/>
        <v>2.2999999999999998</v>
      </c>
      <c r="C849" s="38"/>
      <c r="D849" s="38">
        <v>2.2999999999999998</v>
      </c>
      <c r="E849" s="42">
        <f t="shared" si="49"/>
        <v>2.8071970821009107E-3</v>
      </c>
      <c r="F849" s="38">
        <f t="shared" si="50"/>
        <v>4467.0069363216198</v>
      </c>
      <c r="J849" s="49"/>
    </row>
    <row r="850" spans="1:10" x14ac:dyDescent="0.35">
      <c r="A850" s="37">
        <v>42978</v>
      </c>
      <c r="B850" s="38">
        <f t="shared" si="48"/>
        <v>2.12</v>
      </c>
      <c r="C850" s="38"/>
      <c r="D850" s="38">
        <v>2.12</v>
      </c>
      <c r="E850" s="42">
        <f t="shared" si="49"/>
        <v>1.7939021168787418E-2</v>
      </c>
      <c r="F850" s="38">
        <f t="shared" si="50"/>
        <v>4547.1406683134128</v>
      </c>
      <c r="J850" s="49"/>
    </row>
    <row r="851" spans="1:10" x14ac:dyDescent="0.35">
      <c r="A851" s="37">
        <v>43008</v>
      </c>
      <c r="B851" s="38">
        <f t="shared" si="48"/>
        <v>2.33</v>
      </c>
      <c r="C851" s="38"/>
      <c r="D851" s="38">
        <v>2.33</v>
      </c>
      <c r="E851" s="42">
        <f t="shared" si="49"/>
        <v>-1.6731909537484296E-2</v>
      </c>
      <c r="F851" s="38">
        <f t="shared" si="50"/>
        <v>4471.0583219969767</v>
      </c>
      <c r="J851" s="49"/>
    </row>
    <row r="852" spans="1:10" x14ac:dyDescent="0.35">
      <c r="A852" s="37">
        <v>43039</v>
      </c>
      <c r="B852" s="38">
        <f t="shared" si="48"/>
        <v>2.38</v>
      </c>
      <c r="C852" s="38"/>
      <c r="D852" s="38">
        <v>2.38</v>
      </c>
      <c r="E852" s="42">
        <f t="shared" si="49"/>
        <v>-2.4518495739638906E-3</v>
      </c>
      <c r="F852" s="38">
        <f t="shared" si="50"/>
        <v>4460.0959595550203</v>
      </c>
      <c r="J852" s="49"/>
    </row>
    <row r="853" spans="1:10" x14ac:dyDescent="0.35">
      <c r="A853" s="37">
        <v>43069</v>
      </c>
      <c r="B853" s="38">
        <f t="shared" si="48"/>
        <v>2.42</v>
      </c>
      <c r="C853" s="38"/>
      <c r="D853" s="38">
        <v>2.42</v>
      </c>
      <c r="E853" s="42">
        <f t="shared" si="49"/>
        <v>-1.5245215261173767E-3</v>
      </c>
      <c r="F853" s="38">
        <f t="shared" si="50"/>
        <v>4453.2964472561298</v>
      </c>
      <c r="J853" s="49"/>
    </row>
    <row r="854" spans="1:10" x14ac:dyDescent="0.35">
      <c r="A854" s="37">
        <v>43100</v>
      </c>
      <c r="B854" s="38">
        <f t="shared" si="48"/>
        <v>2.4</v>
      </c>
      <c r="C854" s="38"/>
      <c r="D854" s="38">
        <v>2.4</v>
      </c>
      <c r="E854" s="42">
        <f t="shared" si="49"/>
        <v>3.772332402464218E-3</v>
      </c>
      <c r="F854" s="38">
        <f t="shared" si="50"/>
        <v>4470.0957617418935</v>
      </c>
      <c r="J854" s="49"/>
    </row>
    <row r="855" spans="1:10" x14ac:dyDescent="0.35">
      <c r="A855" s="37">
        <v>43131</v>
      </c>
      <c r="B855" s="38">
        <f t="shared" si="48"/>
        <v>2.72</v>
      </c>
      <c r="C855" s="38"/>
      <c r="D855" s="38">
        <v>2.72</v>
      </c>
      <c r="E855" s="42">
        <f t="shared" si="49"/>
        <v>-2.5650313494928856E-2</v>
      </c>
      <c r="F855" s="38">
        <f t="shared" si="50"/>
        <v>4355.4364041008612</v>
      </c>
      <c r="J855" s="49"/>
    </row>
    <row r="856" spans="1:10" x14ac:dyDescent="0.35">
      <c r="A856" s="37">
        <v>43159</v>
      </c>
      <c r="B856" s="38">
        <f t="shared" si="48"/>
        <v>2.87</v>
      </c>
      <c r="C856" s="38"/>
      <c r="D856" s="38">
        <v>2.87</v>
      </c>
      <c r="E856" s="42">
        <f t="shared" si="49"/>
        <v>-1.0599250727276827E-2</v>
      </c>
      <c r="F856" s="38">
        <f t="shared" si="50"/>
        <v>4309.2720416270868</v>
      </c>
      <c r="J856" s="49"/>
    </row>
    <row r="857" spans="1:10" x14ac:dyDescent="0.35">
      <c r="A857" s="37">
        <v>43190</v>
      </c>
      <c r="B857" s="38">
        <f t="shared" si="48"/>
        <v>2.74</v>
      </c>
      <c r="C857" s="38"/>
      <c r="D857" s="38">
        <v>2.74</v>
      </c>
      <c r="E857" s="42">
        <f t="shared" si="49"/>
        <v>1.3613559197891964E-2</v>
      </c>
      <c r="F857" s="38">
        <f t="shared" si="50"/>
        <v>4367.9365716655975</v>
      </c>
      <c r="J857" s="49"/>
    </row>
    <row r="858" spans="1:10" x14ac:dyDescent="0.35">
      <c r="A858" s="37">
        <v>43220</v>
      </c>
      <c r="B858" s="38">
        <f t="shared" si="48"/>
        <v>2.95</v>
      </c>
      <c r="C858" s="38"/>
      <c r="D858" s="38">
        <v>2.95</v>
      </c>
      <c r="E858" s="42">
        <f t="shared" si="49"/>
        <v>-1.5658463998833833E-2</v>
      </c>
      <c r="F858" s="38">
        <f t="shared" si="50"/>
        <v>4299.5413941089819</v>
      </c>
      <c r="J858" s="49"/>
    </row>
    <row r="859" spans="1:10" x14ac:dyDescent="0.35">
      <c r="A859" s="37">
        <v>43251</v>
      </c>
      <c r="B859" s="38">
        <f t="shared" si="48"/>
        <v>2.83</v>
      </c>
      <c r="C859" s="38"/>
      <c r="D859" s="38">
        <v>2.83</v>
      </c>
      <c r="E859" s="42">
        <f t="shared" si="49"/>
        <v>1.2771291262284927E-2</v>
      </c>
      <c r="F859" s="38">
        <f t="shared" si="50"/>
        <v>4354.4520895473979</v>
      </c>
      <c r="J859" s="49"/>
    </row>
    <row r="860" spans="1:10" x14ac:dyDescent="0.35">
      <c r="A860" s="37">
        <v>43281</v>
      </c>
      <c r="B860" s="38">
        <f t="shared" si="48"/>
        <v>2.85</v>
      </c>
      <c r="C860" s="38"/>
      <c r="D860" s="38">
        <v>2.85</v>
      </c>
      <c r="E860" s="42">
        <f t="shared" si="49"/>
        <v>6.4119352828382768E-4</v>
      </c>
      <c r="F860" s="38">
        <f t="shared" si="50"/>
        <v>4357.2441360464372</v>
      </c>
      <c r="J860" s="49"/>
    </row>
    <row r="861" spans="1:10" x14ac:dyDescent="0.35">
      <c r="A861" s="37">
        <v>43312</v>
      </c>
      <c r="B861" s="38">
        <f t="shared" si="48"/>
        <v>2.96</v>
      </c>
      <c r="C861" s="38"/>
      <c r="D861" s="38">
        <v>2.96</v>
      </c>
      <c r="E861" s="42">
        <f t="shared" si="49"/>
        <v>-7.0184836290654463E-3</v>
      </c>
      <c r="F861" s="38">
        <f t="shared" si="50"/>
        <v>4326.6628894097539</v>
      </c>
      <c r="J861" s="49"/>
    </row>
    <row r="862" spans="1:10" x14ac:dyDescent="0.35">
      <c r="A862" s="37">
        <v>43343</v>
      </c>
      <c r="B862" s="38">
        <f t="shared" si="48"/>
        <v>2.86</v>
      </c>
      <c r="C862" s="38"/>
      <c r="D862" s="38">
        <v>2.86</v>
      </c>
      <c r="E862" s="42">
        <f t="shared" si="49"/>
        <v>1.104815383438567E-2</v>
      </c>
      <c r="F862" s="38">
        <f t="shared" si="50"/>
        <v>4374.4645266014804</v>
      </c>
      <c r="J862" s="49"/>
    </row>
    <row r="863" spans="1:10" x14ac:dyDescent="0.35">
      <c r="A863" s="37">
        <v>43373</v>
      </c>
      <c r="B863" s="38">
        <f t="shared" si="48"/>
        <v>3.05</v>
      </c>
      <c r="C863" s="38"/>
      <c r="D863" s="38">
        <v>3.05</v>
      </c>
      <c r="E863" s="42">
        <f t="shared" si="49"/>
        <v>-1.3770504757727746E-2</v>
      </c>
      <c r="F863" s="38">
        <f t="shared" si="50"/>
        <v>4314.2259420254031</v>
      </c>
      <c r="J863" s="49"/>
    </row>
    <row r="864" spans="1:10" x14ac:dyDescent="0.35">
      <c r="A864" s="37">
        <v>43404</v>
      </c>
      <c r="B864" s="38">
        <f t="shared" si="48"/>
        <v>3.15</v>
      </c>
      <c r="C864" s="38"/>
      <c r="D864" s="38">
        <v>3.15</v>
      </c>
      <c r="E864" s="42">
        <f t="shared" si="49"/>
        <v>-5.9189510299671993E-3</v>
      </c>
      <c r="F864" s="38">
        <f t="shared" si="50"/>
        <v>4288.6902499423404</v>
      </c>
      <c r="J864" s="49"/>
    </row>
    <row r="865" spans="1:10" x14ac:dyDescent="0.35">
      <c r="A865" s="37">
        <v>43434</v>
      </c>
      <c r="B865" s="38">
        <f t="shared" si="48"/>
        <v>3.01</v>
      </c>
      <c r="C865" s="38"/>
      <c r="D865" s="38">
        <v>3.01</v>
      </c>
      <c r="E865" s="42">
        <f t="shared" si="49"/>
        <v>1.4551127115806872E-2</v>
      </c>
      <c r="F865" s="38">
        <f t="shared" si="50"/>
        <v>4351.0955269295737</v>
      </c>
      <c r="J865" s="49"/>
    </row>
    <row r="866" spans="1:10" x14ac:dyDescent="0.35">
      <c r="A866" s="37">
        <v>43465</v>
      </c>
      <c r="B866" s="38">
        <f t="shared" si="48"/>
        <v>2.69</v>
      </c>
      <c r="C866" s="38"/>
      <c r="D866" s="38">
        <v>2.69</v>
      </c>
      <c r="E866" s="42">
        <f t="shared" si="49"/>
        <v>3.0199508665212482E-2</v>
      </c>
      <c r="F866" s="38">
        <f t="shared" si="50"/>
        <v>4482.4964739982506</v>
      </c>
      <c r="J866" s="49"/>
    </row>
    <row r="867" spans="1:10" x14ac:dyDescent="0.35">
      <c r="A867" s="37">
        <v>43496</v>
      </c>
      <c r="B867" s="38">
        <f t="shared" si="48"/>
        <v>2.63</v>
      </c>
      <c r="C867" s="38"/>
      <c r="D867" s="38">
        <v>2.63</v>
      </c>
      <c r="E867" s="42">
        <f t="shared" si="49"/>
        <v>7.4491337826822733E-3</v>
      </c>
      <c r="F867" s="38">
        <f t="shared" si="50"/>
        <v>4515.8871899134656</v>
      </c>
    </row>
    <row r="868" spans="1:10" x14ac:dyDescent="0.35">
      <c r="A868" s="37">
        <v>43524</v>
      </c>
      <c r="B868" s="38">
        <f t="shared" si="48"/>
        <v>2.73</v>
      </c>
      <c r="C868" s="38"/>
      <c r="D868" s="38">
        <v>2.73</v>
      </c>
      <c r="E868" s="42">
        <f t="shared" si="49"/>
        <v>-6.444805836630799E-3</v>
      </c>
      <c r="F868" s="38">
        <f t="shared" si="50"/>
        <v>4486.7831737943452</v>
      </c>
    </row>
    <row r="869" spans="1:10" x14ac:dyDescent="0.35">
      <c r="A869" s="37">
        <v>43555</v>
      </c>
      <c r="B869" s="38">
        <f t="shared" si="48"/>
        <v>2.41</v>
      </c>
      <c r="C869" s="38"/>
      <c r="D869" s="38">
        <v>2.41</v>
      </c>
      <c r="E869" s="42">
        <f t="shared" si="49"/>
        <v>3.0351740419522349E-2</v>
      </c>
      <c r="F869" s="38">
        <f t="shared" si="50"/>
        <v>4622.9648520040319</v>
      </c>
    </row>
    <row r="870" spans="1:10" x14ac:dyDescent="0.35">
      <c r="A870" s="37">
        <v>43585</v>
      </c>
      <c r="B870" s="38">
        <f t="shared" si="48"/>
        <v>2.5099999999999998</v>
      </c>
      <c r="C870" s="38"/>
      <c r="D870" s="38">
        <v>2.5099999999999998</v>
      </c>
      <c r="E870" s="42">
        <f t="shared" si="49"/>
        <v>-6.7223432445830409E-3</v>
      </c>
      <c r="F870" s="38">
        <f t="shared" si="50"/>
        <v>4591.8876954612178</v>
      </c>
    </row>
    <row r="871" spans="1:10" x14ac:dyDescent="0.35">
      <c r="A871" s="37">
        <v>43616</v>
      </c>
      <c r="B871" s="38">
        <f t="shared" si="48"/>
        <v>2.14</v>
      </c>
      <c r="C871" s="38"/>
      <c r="D871" s="38">
        <v>2.14</v>
      </c>
      <c r="E871" s="42">
        <f t="shared" si="49"/>
        <v>3.4993705158723749E-2</v>
      </c>
      <c r="F871" s="38">
        <f t="shared" si="50"/>
        <v>4752.5748595981586</v>
      </c>
    </row>
    <row r="872" spans="1:10" x14ac:dyDescent="0.35">
      <c r="A872" s="37">
        <v>43646</v>
      </c>
      <c r="B872" s="38">
        <f t="shared" si="48"/>
        <v>2</v>
      </c>
      <c r="D872" s="38">
        <v>2</v>
      </c>
      <c r="E872" s="42">
        <f t="shared" si="49"/>
        <v>1.4320002860366806E-2</v>
      </c>
      <c r="F872" s="38">
        <f t="shared" si="50"/>
        <v>4820.6317451817113</v>
      </c>
    </row>
    <row r="873" spans="1:10" x14ac:dyDescent="0.35">
      <c r="A873" s="37">
        <v>43677</v>
      </c>
      <c r="B873" s="38">
        <f t="shared" si="48"/>
        <v>2.02</v>
      </c>
      <c r="D873" s="38">
        <v>2.02</v>
      </c>
      <c r="E873" s="42">
        <f t="shared" si="49"/>
        <v>-1.2249793953470985E-4</v>
      </c>
      <c r="F873" s="38">
        <f t="shared" si="50"/>
        <v>4820.041227725671</v>
      </c>
    </row>
    <row r="874" spans="1:10" x14ac:dyDescent="0.35">
      <c r="A874" s="37">
        <v>43708</v>
      </c>
      <c r="B874" s="38">
        <f t="shared" si="48"/>
        <v>1.5</v>
      </c>
      <c r="D874" s="38">
        <v>1.5</v>
      </c>
      <c r="E874" s="42">
        <f t="shared" si="49"/>
        <v>4.9432163145391415E-2</v>
      </c>
      <c r="F874" s="38">
        <f t="shared" si="50"/>
        <v>5058.3062920621187</v>
      </c>
    </row>
    <row r="875" spans="1:10" x14ac:dyDescent="0.35">
      <c r="A875" s="37">
        <v>43738</v>
      </c>
      <c r="B875" s="38">
        <f t="shared" si="48"/>
        <v>1.68</v>
      </c>
      <c r="D875" s="38">
        <v>1.68</v>
      </c>
      <c r="E875" s="42">
        <f t="shared" si="49"/>
        <v>-1.5129206370707112E-2</v>
      </c>
      <c r="F875" s="38">
        <f t="shared" si="50"/>
        <v>4981.7781322832643</v>
      </c>
    </row>
    <row r="876" spans="1:10" x14ac:dyDescent="0.35">
      <c r="A876" s="37">
        <v>43769</v>
      </c>
      <c r="B876" s="38">
        <f t="shared" si="48"/>
        <v>1.69</v>
      </c>
      <c r="D876" s="38">
        <v>1.69</v>
      </c>
      <c r="E876" s="42">
        <f t="shared" si="49"/>
        <v>4.9050158050671796E-4</v>
      </c>
      <c r="F876" s="38">
        <f t="shared" si="50"/>
        <v>4984.2217023308831</v>
      </c>
    </row>
    <row r="877" spans="1:10" x14ac:dyDescent="0.35">
      <c r="A877" s="37">
        <v>43799</v>
      </c>
      <c r="B877" s="38">
        <f t="shared" si="48"/>
        <v>1.78</v>
      </c>
      <c r="D877" s="38">
        <v>1.78</v>
      </c>
      <c r="E877" s="42">
        <f t="shared" si="49"/>
        <v>-6.7402273399174263E-3</v>
      </c>
      <c r="F877" s="38">
        <f t="shared" si="50"/>
        <v>4950.6269149446225</v>
      </c>
    </row>
    <row r="878" spans="1:10" x14ac:dyDescent="0.35">
      <c r="A878" s="37">
        <v>43830</v>
      </c>
      <c r="B878" s="38">
        <f t="shared" si="48"/>
        <v>1.92</v>
      </c>
      <c r="D878" s="38">
        <v>1.92</v>
      </c>
      <c r="E878" s="42">
        <f t="shared" si="49"/>
        <v>-1.1103583290773714E-2</v>
      </c>
      <c r="F878" s="38">
        <f t="shared" si="50"/>
        <v>4895.6572166529886</v>
      </c>
    </row>
    <row r="879" spans="1:10" x14ac:dyDescent="0.35">
      <c r="A879" s="37">
        <v>43861</v>
      </c>
      <c r="B879" s="38">
        <f t="shared" si="48"/>
        <v>1.51</v>
      </c>
      <c r="D879" s="38">
        <v>1.51</v>
      </c>
      <c r="E879" s="42">
        <f t="shared" si="49"/>
        <v>3.9229116470201171E-2</v>
      </c>
      <c r="F879" s="38">
        <f t="shared" si="50"/>
        <v>5087.7095238032498</v>
      </c>
    </row>
    <row r="880" spans="1:10" x14ac:dyDescent="0.35">
      <c r="A880" s="37">
        <v>43890</v>
      </c>
      <c r="B880" s="38">
        <f t="shared" si="48"/>
        <v>1.1299999999999999</v>
      </c>
      <c r="D880" s="38">
        <v>1.1299999999999999</v>
      </c>
      <c r="E880" s="42">
        <f t="shared" si="49"/>
        <v>3.6812177211882763E-2</v>
      </c>
      <c r="F880" s="38">
        <f t="shared" si="50"/>
        <v>5274.9991883960793</v>
      </c>
    </row>
    <row r="881" spans="1:6" x14ac:dyDescent="0.35">
      <c r="A881" s="37">
        <v>43921</v>
      </c>
      <c r="B881" s="38">
        <f t="shared" si="48"/>
        <v>0.7</v>
      </c>
      <c r="D881" s="38">
        <v>0.7</v>
      </c>
      <c r="E881" s="42">
        <f t="shared" si="49"/>
        <v>4.2067511306986875E-2</v>
      </c>
      <c r="F881" s="38">
        <f t="shared" si="50"/>
        <v>5496.9052763982772</v>
      </c>
    </row>
    <row r="882" spans="1:6" x14ac:dyDescent="0.35">
      <c r="A882" s="37">
        <v>43951</v>
      </c>
      <c r="B882" s="38">
        <f t="shared" si="48"/>
        <v>0.64</v>
      </c>
      <c r="D882" s="38">
        <v>0.64</v>
      </c>
      <c r="E882" s="42">
        <f t="shared" si="49"/>
        <v>6.3395358600306182E-3</v>
      </c>
      <c r="F882" s="38">
        <f t="shared" si="50"/>
        <v>5531.7531045171963</v>
      </c>
    </row>
    <row r="883" spans="1:6" x14ac:dyDescent="0.35">
      <c r="A883" s="37">
        <v>43982</v>
      </c>
      <c r="B883" s="38">
        <f t="shared" si="48"/>
        <v>0.65</v>
      </c>
      <c r="D883" s="38">
        <v>0.65</v>
      </c>
      <c r="E883" s="42">
        <f t="shared" si="49"/>
        <v>-4.2554085041884523E-4</v>
      </c>
      <c r="F883" s="38">
        <f t="shared" si="50"/>
        <v>5529.3991175967931</v>
      </c>
    </row>
    <row r="884" spans="1:6" x14ac:dyDescent="0.35">
      <c r="A884" s="37">
        <v>44012</v>
      </c>
      <c r="B884" s="38">
        <f t="shared" si="48"/>
        <v>0.66</v>
      </c>
      <c r="D884" s="38">
        <v>0.66</v>
      </c>
      <c r="E884" s="42">
        <f t="shared" si="49"/>
        <v>-4.1671496866035472E-4</v>
      </c>
      <c r="F884" s="38">
        <f t="shared" si="50"/>
        <v>5527.0949342167933</v>
      </c>
    </row>
    <row r="885" spans="1:6" x14ac:dyDescent="0.35">
      <c r="A885" s="37">
        <v>44043</v>
      </c>
      <c r="B885" s="38">
        <f t="shared" si="48"/>
        <v>0.55000000000000004</v>
      </c>
      <c r="D885" s="38">
        <v>0.55000000000000004</v>
      </c>
      <c r="E885" s="42">
        <f t="shared" si="49"/>
        <v>1.1152012039764741E-2</v>
      </c>
      <c r="F885" s="38">
        <f t="shared" si="50"/>
        <v>5588.7331634681022</v>
      </c>
    </row>
    <row r="886" spans="1:6" x14ac:dyDescent="0.35">
      <c r="A886" s="37">
        <v>44074</v>
      </c>
      <c r="B886" s="38">
        <f t="shared" ref="B886:B933" si="51">D886</f>
        <v>0.72</v>
      </c>
      <c r="D886" s="38">
        <v>0.72</v>
      </c>
      <c r="E886" s="42">
        <f t="shared" si="49"/>
        <v>-1.5784041191395429E-2</v>
      </c>
      <c r="F886" s="38">
        <f t="shared" si="50"/>
        <v>5500.5203690082044</v>
      </c>
    </row>
    <row r="887" spans="1:6" x14ac:dyDescent="0.35">
      <c r="A887" s="37">
        <v>44104</v>
      </c>
      <c r="B887" s="38">
        <f t="shared" si="51"/>
        <v>0.69</v>
      </c>
      <c r="D887" s="38">
        <v>0.69</v>
      </c>
      <c r="E887" s="42">
        <f t="shared" si="49"/>
        <v>3.4707183619816055E-3</v>
      </c>
      <c r="F887" s="38">
        <f t="shared" si="50"/>
        <v>5519.6111260533744</v>
      </c>
    </row>
    <row r="888" spans="1:6" x14ac:dyDescent="0.35">
      <c r="A888" s="37">
        <v>44135</v>
      </c>
      <c r="B888" s="38">
        <f t="shared" si="51"/>
        <v>0.88</v>
      </c>
      <c r="D888" s="38">
        <v>0.88</v>
      </c>
      <c r="E888" s="42">
        <f t="shared" si="49"/>
        <v>-1.7430063652020038E-2</v>
      </c>
      <c r="F888" s="38">
        <f t="shared" si="50"/>
        <v>5423.4039527918658</v>
      </c>
    </row>
    <row r="889" spans="1:6" x14ac:dyDescent="0.35">
      <c r="A889" s="37">
        <v>44165</v>
      </c>
      <c r="B889" s="38">
        <f t="shared" si="51"/>
        <v>0.84</v>
      </c>
      <c r="D889" s="38">
        <v>0.84</v>
      </c>
      <c r="E889" s="42">
        <f t="shared" si="49"/>
        <v>4.5316382485705827E-3</v>
      </c>
      <c r="F889" s="38">
        <f t="shared" si="50"/>
        <v>5447.980857581786</v>
      </c>
    </row>
    <row r="890" spans="1:6" x14ac:dyDescent="0.35">
      <c r="A890" s="37">
        <v>44196</v>
      </c>
      <c r="B890" s="38">
        <f t="shared" si="51"/>
        <v>0.93</v>
      </c>
      <c r="D890" s="38">
        <v>0.93</v>
      </c>
      <c r="E890" s="42">
        <f t="shared" si="49"/>
        <v>-7.8069453354662538E-3</v>
      </c>
      <c r="F890" s="38">
        <f t="shared" si="50"/>
        <v>5405.4487688379786</v>
      </c>
    </row>
    <row r="891" spans="1:6" x14ac:dyDescent="0.35">
      <c r="A891" s="37">
        <v>44227</v>
      </c>
      <c r="B891" s="38">
        <f t="shared" si="51"/>
        <v>1.1100000000000001</v>
      </c>
      <c r="D891" s="38">
        <v>1.1100000000000001</v>
      </c>
      <c r="E891" s="42">
        <f t="shared" si="49"/>
        <v>-1.6083442782797133E-2</v>
      </c>
      <c r="F891" s="38">
        <f t="shared" si="50"/>
        <v>5318.5105428490315</v>
      </c>
    </row>
    <row r="892" spans="1:6" x14ac:dyDescent="0.35">
      <c r="A892" s="37">
        <v>44255</v>
      </c>
      <c r="B892" s="38">
        <f t="shared" si="51"/>
        <v>1.44</v>
      </c>
      <c r="D892" s="38">
        <v>1.44</v>
      </c>
      <c r="E892" s="42">
        <f t="shared" si="49"/>
        <v>-2.9469124554093406E-2</v>
      </c>
      <c r="F892" s="38">
        <f t="shared" si="50"/>
        <v>5161.778693219554</v>
      </c>
    </row>
    <row r="893" spans="1:6" x14ac:dyDescent="0.35">
      <c r="A893" s="37">
        <v>44286</v>
      </c>
      <c r="B893" s="38">
        <f t="shared" si="51"/>
        <v>1.74</v>
      </c>
      <c r="D893" s="38">
        <v>1.74</v>
      </c>
      <c r="E893" s="42">
        <f t="shared" si="49"/>
        <v>-2.6016475458102796E-2</v>
      </c>
      <c r="F893" s="38">
        <f t="shared" si="50"/>
        <v>5027.4874045272491</v>
      </c>
    </row>
    <row r="894" spans="1:6" x14ac:dyDescent="0.35">
      <c r="A894" s="37">
        <v>44316</v>
      </c>
      <c r="B894" s="38">
        <f t="shared" si="51"/>
        <v>1.65</v>
      </c>
      <c r="D894" s="38">
        <v>1.65</v>
      </c>
      <c r="E894" s="42">
        <f t="shared" si="49"/>
        <v>9.6519730241553733E-3</v>
      </c>
      <c r="F894" s="38">
        <f t="shared" si="50"/>
        <v>5076.0125773350264</v>
      </c>
    </row>
    <row r="895" spans="1:6" x14ac:dyDescent="0.35">
      <c r="A895" s="37">
        <v>44347</v>
      </c>
      <c r="B895" s="38">
        <f t="shared" si="51"/>
        <v>1.58</v>
      </c>
      <c r="D895" s="38">
        <v>1.58</v>
      </c>
      <c r="E895" s="42">
        <f t="shared" si="49"/>
        <v>7.776841459092727E-3</v>
      </c>
      <c r="F895" s="38">
        <f t="shared" si="50"/>
        <v>5115.4879223933212</v>
      </c>
    </row>
    <row r="896" spans="1:6" x14ac:dyDescent="0.35">
      <c r="A896" s="37">
        <v>44377</v>
      </c>
      <c r="B896" s="38">
        <f t="shared" si="51"/>
        <v>1.45</v>
      </c>
      <c r="D896" s="38">
        <v>1.45</v>
      </c>
      <c r="E896" s="42">
        <f t="shared" si="49"/>
        <v>1.3284059626573787E-2</v>
      </c>
      <c r="F896" s="38">
        <f t="shared" si="50"/>
        <v>5183.4423689734122</v>
      </c>
    </row>
    <row r="897" spans="1:6" x14ac:dyDescent="0.35">
      <c r="A897" s="37">
        <v>44408</v>
      </c>
      <c r="B897" s="38">
        <f t="shared" si="51"/>
        <v>1.24</v>
      </c>
      <c r="D897" s="38">
        <v>1.24</v>
      </c>
      <c r="E897" s="42">
        <f t="shared" si="49"/>
        <v>2.0746986522765708E-2</v>
      </c>
      <c r="F897" s="38">
        <f t="shared" si="50"/>
        <v>5290.9831779440356</v>
      </c>
    </row>
    <row r="898" spans="1:6" x14ac:dyDescent="0.35">
      <c r="A898" s="37">
        <v>44439</v>
      </c>
      <c r="B898" s="38">
        <f t="shared" si="51"/>
        <v>1.3</v>
      </c>
      <c r="D898" s="38">
        <v>1.3</v>
      </c>
      <c r="E898" s="42">
        <f t="shared" si="49"/>
        <v>-4.5321740283620323E-3</v>
      </c>
      <c r="F898" s="38">
        <f t="shared" si="50"/>
        <v>5267.0035214004574</v>
      </c>
    </row>
    <row r="899" spans="1:6" x14ac:dyDescent="0.35">
      <c r="A899" s="37">
        <v>44469</v>
      </c>
      <c r="B899" s="38">
        <f t="shared" si="51"/>
        <v>1.52</v>
      </c>
      <c r="D899" s="38">
        <v>1.52</v>
      </c>
      <c r="E899" s="42">
        <f t="shared" ref="E899:E933" si="52">B898/1200+((B898/B899)*(1-(1+B899/200)^(-2*(10-(1/12))))+(1+B899/200)^(-2*(10-(1/12)))-1)</f>
        <v>-1.909771239861268E-2</v>
      </c>
      <c r="F899" s="38">
        <f t="shared" ref="F899:F933" si="53">F898*(1+E899)</f>
        <v>5166.4158029462715</v>
      </c>
    </row>
    <row r="900" spans="1:6" x14ac:dyDescent="0.35">
      <c r="A900" s="37">
        <v>44500</v>
      </c>
      <c r="B900" s="38">
        <f t="shared" si="51"/>
        <v>1.55</v>
      </c>
      <c r="D900" s="38">
        <v>1.55</v>
      </c>
      <c r="E900" s="42">
        <f t="shared" si="52"/>
        <v>-1.481132445684235E-3</v>
      </c>
      <c r="F900" s="38">
        <f t="shared" si="53"/>
        <v>5158.7636568726321</v>
      </c>
    </row>
    <row r="901" spans="1:6" x14ac:dyDescent="0.35">
      <c r="A901" s="37">
        <v>44530</v>
      </c>
      <c r="B901" s="38">
        <f t="shared" si="51"/>
        <v>1.43</v>
      </c>
      <c r="D901" s="38">
        <v>1.43</v>
      </c>
      <c r="E901" s="42">
        <f t="shared" si="52"/>
        <v>1.2349664244394074E-2</v>
      </c>
      <c r="F901" s="38">
        <f t="shared" si="53"/>
        <v>5222.4726559511919</v>
      </c>
    </row>
    <row r="902" spans="1:6" x14ac:dyDescent="0.35">
      <c r="A902" s="37">
        <v>44561</v>
      </c>
      <c r="B902" s="38">
        <f t="shared" si="51"/>
        <v>1.52</v>
      </c>
      <c r="D902" s="38">
        <v>1.52</v>
      </c>
      <c r="E902" s="42">
        <f t="shared" si="52"/>
        <v>-7.0642156782203891E-3</v>
      </c>
      <c r="F902" s="38">
        <f t="shared" si="53"/>
        <v>5185.5799827359442</v>
      </c>
    </row>
    <row r="903" spans="1:6" x14ac:dyDescent="0.35">
      <c r="A903" s="37">
        <v>44592</v>
      </c>
      <c r="B903" s="38">
        <f t="shared" si="51"/>
        <v>1.79</v>
      </c>
      <c r="D903" s="38">
        <v>1.79</v>
      </c>
      <c r="E903" s="42">
        <f t="shared" si="52"/>
        <v>-2.3166750712848766E-2</v>
      </c>
      <c r="F903" s="38">
        <f t="shared" si="53"/>
        <v>5065.4469439743616</v>
      </c>
    </row>
    <row r="904" spans="1:6" x14ac:dyDescent="0.35">
      <c r="A904" s="37">
        <v>44620</v>
      </c>
      <c r="B904" s="38">
        <f t="shared" si="51"/>
        <v>1.83</v>
      </c>
      <c r="D904" s="38">
        <v>1.83</v>
      </c>
      <c r="E904" s="42">
        <f t="shared" si="52"/>
        <v>-2.1208438414781505E-3</v>
      </c>
      <c r="F904" s="38">
        <f t="shared" si="53"/>
        <v>5054.703922018899</v>
      </c>
    </row>
    <row r="905" spans="1:6" x14ac:dyDescent="0.35">
      <c r="A905" s="37">
        <v>44651</v>
      </c>
      <c r="B905" s="38">
        <f t="shared" si="51"/>
        <v>2.3199999999999998</v>
      </c>
      <c r="D905" s="38">
        <v>2.3199999999999998</v>
      </c>
      <c r="E905" s="42">
        <f t="shared" si="52"/>
        <v>-4.1659766853603619E-2</v>
      </c>
      <c r="F905" s="38">
        <f t="shared" si="53"/>
        <v>4844.1261351135954</v>
      </c>
    </row>
    <row r="906" spans="1:6" x14ac:dyDescent="0.35">
      <c r="A906" s="37">
        <v>44681</v>
      </c>
      <c r="B906" s="38">
        <f t="shared" si="51"/>
        <v>2.89</v>
      </c>
      <c r="D906" s="38">
        <v>2.89</v>
      </c>
      <c r="E906" s="42">
        <f t="shared" si="52"/>
        <v>-4.6909221676311404E-2</v>
      </c>
      <c r="F906" s="38">
        <f t="shared" si="53"/>
        <v>4616.8919484135386</v>
      </c>
    </row>
    <row r="907" spans="1:6" x14ac:dyDescent="0.35">
      <c r="A907" s="37">
        <v>44712</v>
      </c>
      <c r="B907" s="38">
        <f t="shared" si="51"/>
        <v>2.85</v>
      </c>
      <c r="D907" s="38">
        <v>2.85</v>
      </c>
      <c r="E907" s="42">
        <f t="shared" si="52"/>
        <v>5.8426129434323449E-3</v>
      </c>
      <c r="F907" s="38">
        <f t="shared" si="53"/>
        <v>4643.8666610697683</v>
      </c>
    </row>
    <row r="908" spans="1:6" x14ac:dyDescent="0.35">
      <c r="A908" s="37">
        <v>44742</v>
      </c>
      <c r="B908" s="38">
        <f t="shared" si="51"/>
        <v>2.98</v>
      </c>
      <c r="D908" s="38">
        <v>2.98</v>
      </c>
      <c r="E908" s="42">
        <f t="shared" si="52"/>
        <v>-8.7155268064156455E-3</v>
      </c>
      <c r="F908" s="38">
        <f t="shared" si="53"/>
        <v>4603.392916699795</v>
      </c>
    </row>
    <row r="909" spans="1:6" x14ac:dyDescent="0.35">
      <c r="A909" s="37">
        <v>44773</v>
      </c>
      <c r="B909" s="38">
        <f t="shared" si="51"/>
        <v>2.67</v>
      </c>
      <c r="D909" s="38">
        <v>2.67</v>
      </c>
      <c r="E909" s="42">
        <f t="shared" si="52"/>
        <v>2.9335595775267172E-2</v>
      </c>
      <c r="F909" s="38">
        <f t="shared" si="53"/>
        <v>4738.4361904988282</v>
      </c>
    </row>
    <row r="910" spans="1:6" x14ac:dyDescent="0.35">
      <c r="A910" s="37">
        <v>44804</v>
      </c>
      <c r="B910" s="38">
        <f t="shared" si="51"/>
        <v>3.15</v>
      </c>
      <c r="D910" s="38">
        <v>3.15</v>
      </c>
      <c r="E910" s="42">
        <f t="shared" si="52"/>
        <v>-3.8385964943842533E-2</v>
      </c>
      <c r="F910" s="38">
        <f t="shared" si="53"/>
        <v>4556.5467450017059</v>
      </c>
    </row>
    <row r="911" spans="1:6" x14ac:dyDescent="0.35">
      <c r="A911" s="37">
        <v>44834</v>
      </c>
      <c r="B911" s="38">
        <f t="shared" si="51"/>
        <v>3.83</v>
      </c>
      <c r="D911" s="38">
        <v>3.83</v>
      </c>
      <c r="E911" s="42">
        <f t="shared" si="52"/>
        <v>-5.3043909373740136E-2</v>
      </c>
      <c r="F911" s="38">
        <f t="shared" si="53"/>
        <v>4314.8496924026249</v>
      </c>
    </row>
    <row r="912" spans="1:6" x14ac:dyDescent="0.35">
      <c r="A912" s="37">
        <v>44865</v>
      </c>
      <c r="B912" s="38">
        <f t="shared" si="51"/>
        <v>4.0999999999999996</v>
      </c>
      <c r="D912" s="38">
        <v>4.0999999999999996</v>
      </c>
      <c r="E912" s="42">
        <f t="shared" si="52"/>
        <v>-1.8627948965229939E-2</v>
      </c>
      <c r="F912" s="38">
        <f t="shared" si="53"/>
        <v>4234.4728925399113</v>
      </c>
    </row>
    <row r="913" spans="1:6" x14ac:dyDescent="0.35">
      <c r="A913" s="37">
        <v>44895</v>
      </c>
      <c r="B913" s="38">
        <f t="shared" si="51"/>
        <v>3.68</v>
      </c>
      <c r="D913" s="38">
        <v>3.68</v>
      </c>
      <c r="E913" s="42">
        <f t="shared" si="52"/>
        <v>3.8049616238940806E-2</v>
      </c>
      <c r="F913" s="38">
        <f t="shared" si="53"/>
        <v>4395.5929610752528</v>
      </c>
    </row>
    <row r="914" spans="1:6" ht="15" thickBot="1" x14ac:dyDescent="0.4">
      <c r="A914" s="37">
        <v>44926</v>
      </c>
      <c r="B914" s="38">
        <f t="shared" si="51"/>
        <v>3.88</v>
      </c>
      <c r="D914" s="38">
        <v>3.88</v>
      </c>
      <c r="E914" s="50">
        <f t="shared" si="52"/>
        <v>-1.3267257796374382E-2</v>
      </c>
      <c r="F914" s="38">
        <f t="shared" si="53"/>
        <v>4337.2754960927386</v>
      </c>
    </row>
    <row r="915" spans="1:6" ht="15" thickBot="1" x14ac:dyDescent="0.4">
      <c r="A915" s="58">
        <v>44957</v>
      </c>
      <c r="B915" s="38">
        <f t="shared" si="51"/>
        <v>3.52</v>
      </c>
      <c r="D915" s="38">
        <v>3.52</v>
      </c>
      <c r="E915" s="50">
        <f t="shared" si="52"/>
        <v>3.3149032502460728E-2</v>
      </c>
      <c r="F915" s="38">
        <f t="shared" si="53"/>
        <v>4481.0519824848434</v>
      </c>
    </row>
    <row r="916" spans="1:6" ht="15" thickBot="1" x14ac:dyDescent="0.4">
      <c r="A916" s="58">
        <v>44985</v>
      </c>
      <c r="B916" s="38">
        <f t="shared" si="51"/>
        <v>3.92</v>
      </c>
      <c r="D916" s="38">
        <v>3.92</v>
      </c>
      <c r="E916" s="50">
        <f t="shared" si="52"/>
        <v>-2.9671856315578348E-2</v>
      </c>
      <c r="F916" s="38">
        <f t="shared" si="53"/>
        <v>4348.0908519179156</v>
      </c>
    </row>
    <row r="917" spans="1:6" ht="15" thickBot="1" x14ac:dyDescent="0.4">
      <c r="A917" s="58">
        <v>45016</v>
      </c>
      <c r="B917" s="38">
        <f t="shared" si="51"/>
        <v>3.48</v>
      </c>
      <c r="D917" s="38">
        <v>3.48</v>
      </c>
      <c r="E917" s="50">
        <f t="shared" si="52"/>
        <v>3.9901162963553422E-2</v>
      </c>
      <c r="F917" s="38">
        <f t="shared" si="53"/>
        <v>4521.5847335806284</v>
      </c>
    </row>
    <row r="918" spans="1:6" ht="15" thickBot="1" x14ac:dyDescent="0.4">
      <c r="A918" s="58">
        <v>45046</v>
      </c>
      <c r="B918" s="38">
        <f t="shared" si="51"/>
        <v>3.44</v>
      </c>
      <c r="D918" s="38">
        <v>3.44</v>
      </c>
      <c r="E918" s="50">
        <f t="shared" si="52"/>
        <v>6.2368688819521706E-3</v>
      </c>
      <c r="F918" s="38">
        <f t="shared" si="53"/>
        <v>4549.7852647026066</v>
      </c>
    </row>
    <row r="919" spans="1:6" ht="15" thickBot="1" x14ac:dyDescent="0.4">
      <c r="A919" s="58">
        <v>45077</v>
      </c>
      <c r="B919" s="38">
        <f t="shared" si="51"/>
        <v>3.64</v>
      </c>
      <c r="D919" s="38">
        <v>3.64</v>
      </c>
      <c r="E919" s="50">
        <f t="shared" si="52"/>
        <v>-1.3657068980120219E-2</v>
      </c>
      <c r="F919" s="38">
        <f t="shared" si="53"/>
        <v>4487.6485334978288</v>
      </c>
    </row>
    <row r="920" spans="1:6" ht="15" thickBot="1" x14ac:dyDescent="0.4">
      <c r="A920" s="58">
        <v>45107</v>
      </c>
      <c r="B920" s="38">
        <f t="shared" si="51"/>
        <v>3.81</v>
      </c>
      <c r="D920" s="38">
        <v>3.81</v>
      </c>
      <c r="E920" s="50">
        <f t="shared" si="52"/>
        <v>-1.0897283023889924E-2</v>
      </c>
      <c r="F920" s="38">
        <f t="shared" si="53"/>
        <v>4438.7453573165585</v>
      </c>
    </row>
    <row r="921" spans="1:6" ht="15" thickBot="1" x14ac:dyDescent="0.4">
      <c r="A921" s="58">
        <v>45138</v>
      </c>
      <c r="B921" s="38">
        <f t="shared" si="51"/>
        <v>3.97</v>
      </c>
      <c r="D921" s="38">
        <v>3.97</v>
      </c>
      <c r="E921" s="50">
        <f t="shared" si="52"/>
        <v>-9.8358435484131972E-3</v>
      </c>
      <c r="F921" s="38">
        <f t="shared" si="53"/>
        <v>4395.0865524307474</v>
      </c>
    </row>
    <row r="922" spans="1:6" ht="15" thickBot="1" x14ac:dyDescent="0.4">
      <c r="A922" s="58">
        <v>45169</v>
      </c>
      <c r="B922" s="38">
        <f t="shared" si="51"/>
        <v>4.09</v>
      </c>
      <c r="D922" s="38">
        <v>4.09</v>
      </c>
      <c r="E922" s="50">
        <f t="shared" si="52"/>
        <v>-6.3939101800312391E-3</v>
      </c>
      <c r="F922" s="38">
        <f t="shared" si="53"/>
        <v>4366.9847637810417</v>
      </c>
    </row>
    <row r="923" spans="1:6" ht="15" thickBot="1" x14ac:dyDescent="0.4">
      <c r="A923" s="58">
        <v>45199</v>
      </c>
      <c r="B923" s="38">
        <f t="shared" si="51"/>
        <v>4.59</v>
      </c>
      <c r="D923" s="38">
        <v>4.59</v>
      </c>
      <c r="E923" s="50">
        <f t="shared" si="52"/>
        <v>-3.6067837816433759E-2</v>
      </c>
      <c r="F923" s="38">
        <f t="shared" si="53"/>
        <v>4209.4770655741495</v>
      </c>
    </row>
    <row r="924" spans="1:6" ht="15" thickBot="1" x14ac:dyDescent="0.4">
      <c r="A924" s="58">
        <v>45230</v>
      </c>
      <c r="B924" s="38">
        <f t="shared" si="51"/>
        <v>4.88</v>
      </c>
      <c r="D924" s="38">
        <v>4.88</v>
      </c>
      <c r="E924" s="50">
        <f t="shared" si="52"/>
        <v>-1.8760204208943389E-2</v>
      </c>
      <c r="F924" s="38">
        <f t="shared" si="53"/>
        <v>4130.5064162111148</v>
      </c>
    </row>
    <row r="925" spans="1:6" ht="15" thickBot="1" x14ac:dyDescent="0.4">
      <c r="A925" s="58">
        <v>45260</v>
      </c>
      <c r="B925" s="38">
        <f t="shared" si="51"/>
        <v>4.37</v>
      </c>
      <c r="D925" s="38">
        <v>4.37</v>
      </c>
      <c r="E925" s="50">
        <f t="shared" si="52"/>
        <v>4.475455050618371E-2</v>
      </c>
      <c r="F925" s="38">
        <f t="shared" si="53"/>
        <v>4315.365374231551</v>
      </c>
    </row>
    <row r="926" spans="1:6" ht="15" thickBot="1" x14ac:dyDescent="0.4">
      <c r="A926" s="58">
        <v>45291</v>
      </c>
      <c r="B926" s="38">
        <f t="shared" si="51"/>
        <v>3.88</v>
      </c>
      <c r="D926" s="38">
        <v>3.88</v>
      </c>
      <c r="E926" s="50">
        <f t="shared" si="52"/>
        <v>4.3659781601117401E-2</v>
      </c>
      <c r="F926" s="38">
        <f t="shared" si="53"/>
        <v>4503.7732839995251</v>
      </c>
    </row>
    <row r="927" spans="1:6" ht="15" thickBot="1" x14ac:dyDescent="0.4">
      <c r="A927" s="58">
        <v>45322</v>
      </c>
      <c r="B927" s="38">
        <f t="shared" si="51"/>
        <v>3.99</v>
      </c>
      <c r="D927" s="38">
        <v>3.99</v>
      </c>
      <c r="E927" s="50">
        <f t="shared" si="52"/>
        <v>-5.7030534750995617E-3</v>
      </c>
      <c r="F927" s="38">
        <f t="shared" si="53"/>
        <v>4478.0880241211507</v>
      </c>
    </row>
    <row r="928" spans="1:6" ht="15" thickBot="1" x14ac:dyDescent="0.4">
      <c r="A928" s="58">
        <v>45351</v>
      </c>
      <c r="B928" s="38">
        <f t="shared" si="51"/>
        <v>4.25</v>
      </c>
      <c r="D928" s="38">
        <v>4.25</v>
      </c>
      <c r="E928" s="50">
        <f t="shared" si="52"/>
        <v>-1.7536621474928203E-2</v>
      </c>
      <c r="F928" s="38">
        <f t="shared" si="53"/>
        <v>4399.5574895107293</v>
      </c>
    </row>
    <row r="929" spans="1:6" ht="15" thickBot="1" x14ac:dyDescent="0.4">
      <c r="A929" s="58">
        <v>45382</v>
      </c>
      <c r="B929" s="38">
        <f t="shared" si="51"/>
        <v>4.2</v>
      </c>
      <c r="D929" s="38">
        <v>4.2</v>
      </c>
      <c r="E929" s="50">
        <f t="shared" si="52"/>
        <v>7.5630902972235754E-3</v>
      </c>
      <c r="F929" s="38">
        <f t="shared" si="53"/>
        <v>4432.831740071726</v>
      </c>
    </row>
    <row r="930" spans="1:6" ht="15" thickBot="1" x14ac:dyDescent="0.4">
      <c r="A930" s="58">
        <v>45412</v>
      </c>
      <c r="B930" s="38">
        <f t="shared" si="51"/>
        <v>4.6900000000000004</v>
      </c>
      <c r="D930" s="38">
        <v>4.6900000000000004</v>
      </c>
      <c r="E930" s="50">
        <f t="shared" si="52"/>
        <v>-3.5004282441321199E-2</v>
      </c>
      <c r="F930" s="38">
        <f t="shared" si="53"/>
        <v>4277.6636458274015</v>
      </c>
    </row>
    <row r="931" spans="1:6" ht="15" thickBot="1" x14ac:dyDescent="0.4">
      <c r="A931" s="58">
        <v>45443</v>
      </c>
      <c r="B931" s="38">
        <f t="shared" si="51"/>
        <v>4.51</v>
      </c>
      <c r="D931" s="38">
        <v>4.51</v>
      </c>
      <c r="E931" s="50">
        <f t="shared" si="52"/>
        <v>1.8173679544006102E-2</v>
      </c>
      <c r="F931" s="38">
        <f t="shared" si="53"/>
        <v>4355.4045341237143</v>
      </c>
    </row>
    <row r="932" spans="1:6" ht="15" thickBot="1" x14ac:dyDescent="0.4">
      <c r="A932" s="58">
        <v>45473</v>
      </c>
      <c r="B932" s="38">
        <f t="shared" si="51"/>
        <v>4.3600000000000003</v>
      </c>
      <c r="D932" s="38">
        <v>4.3600000000000003</v>
      </c>
      <c r="E932" s="50">
        <f t="shared" si="52"/>
        <v>1.5731046931362982E-2</v>
      </c>
      <c r="F932" s="38">
        <f t="shared" si="53"/>
        <v>4423.9196072550858</v>
      </c>
    </row>
    <row r="933" spans="1:6" ht="15" thickBot="1" x14ac:dyDescent="0.4">
      <c r="A933" s="58">
        <v>45504</v>
      </c>
      <c r="B933" s="38">
        <f t="shared" si="51"/>
        <v>4.09</v>
      </c>
      <c r="D933" s="38">
        <v>4.09</v>
      </c>
      <c r="E933" s="50">
        <f t="shared" si="52"/>
        <v>2.5463381238403703E-2</v>
      </c>
      <c r="F933" s="38">
        <f t="shared" si="53"/>
        <v>4536.5675587826718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29FE1-1895-494E-AF09-21FB00EFEA66}">
  <dimension ref="A1:H871"/>
  <sheetViews>
    <sheetView workbookViewId="0">
      <selection activeCell="C5" sqref="C5"/>
    </sheetView>
  </sheetViews>
  <sheetFormatPr defaultColWidth="8.90625" defaultRowHeight="14.5" x14ac:dyDescent="0.35"/>
  <cols>
    <col min="1" max="1" width="15.453125" style="1" customWidth="1"/>
    <col min="2" max="4" width="8.90625" style="23" customWidth="1"/>
    <col min="5" max="5" width="8.90625" style="1" customWidth="1"/>
    <col min="6" max="6" width="11.36328125" style="1" bestFit="1" customWidth="1"/>
    <col min="7" max="7" width="8.90625" style="1" customWidth="1"/>
    <col min="8" max="16384" width="8.90625" style="1"/>
  </cols>
  <sheetData>
    <row r="1" spans="1:8" x14ac:dyDescent="0.35">
      <c r="A1" s="34" t="s">
        <v>71</v>
      </c>
      <c r="B1" s="35" t="s">
        <v>88</v>
      </c>
      <c r="C1" s="35" t="s">
        <v>75</v>
      </c>
      <c r="D1" s="35" t="s">
        <v>76</v>
      </c>
      <c r="H1" s="35" t="s">
        <v>77</v>
      </c>
    </row>
    <row r="2" spans="1:8" ht="15" thickBot="1" x14ac:dyDescent="0.4">
      <c r="A2" s="37">
        <v>26572</v>
      </c>
      <c r="B2" s="38">
        <v>7.92</v>
      </c>
      <c r="D2" s="38">
        <v>100</v>
      </c>
      <c r="H2" s="23"/>
    </row>
    <row r="3" spans="1:8" ht="15" thickBot="1" x14ac:dyDescent="0.4">
      <c r="A3" s="37">
        <v>26603</v>
      </c>
      <c r="B3" s="38">
        <v>8.2899999999999991</v>
      </c>
      <c r="C3" s="40">
        <f t="shared" ref="C3:C66" si="0">B2/1200+((B2/B3)*(1-(1+B3/200)^(-2*(10-(1/12))))+(1+B3/200)^(-2*(10-(1/12)))-1)</f>
        <v>-1.8087803085468472E-2</v>
      </c>
      <c r="D3" s="38">
        <f t="shared" ref="D3:D66" si="1">D2*(1+C3)</f>
        <v>98.191219691453156</v>
      </c>
      <c r="F3" s="37">
        <v>26664</v>
      </c>
      <c r="G3" s="41">
        <f t="shared" ref="G3:G34" si="2">VLOOKUP(F3,A:D,4,FALSE)</f>
        <v>97.425935215390425</v>
      </c>
    </row>
    <row r="4" spans="1:8" x14ac:dyDescent="0.35">
      <c r="A4" s="37">
        <v>26633</v>
      </c>
      <c r="B4" s="38">
        <v>8.48</v>
      </c>
      <c r="C4" s="42">
        <f t="shared" si="0"/>
        <v>-5.6645672829775569E-3</v>
      </c>
      <c r="D4" s="38">
        <f t="shared" si="1"/>
        <v>97.635008920913279</v>
      </c>
      <c r="F4" s="37">
        <v>27029</v>
      </c>
      <c r="G4" s="41">
        <f t="shared" si="2"/>
        <v>99.528101020141165</v>
      </c>
      <c r="H4" s="43">
        <f t="shared" ref="H4:H35" si="3">G4/G3-1</f>
        <v>2.1577065697170328E-2</v>
      </c>
    </row>
    <row r="5" spans="1:8" x14ac:dyDescent="0.35">
      <c r="A5" s="37">
        <v>26664</v>
      </c>
      <c r="B5" s="38">
        <v>8.6199999999999992</v>
      </c>
      <c r="C5" s="42">
        <f t="shared" si="0"/>
        <v>-2.1413805133382296E-3</v>
      </c>
      <c r="D5" s="38">
        <f t="shared" si="1"/>
        <v>97.425935215390425</v>
      </c>
      <c r="F5" s="37">
        <v>27394</v>
      </c>
      <c r="G5" s="41">
        <f t="shared" si="2"/>
        <v>109.4299556504351</v>
      </c>
      <c r="H5" s="44">
        <f t="shared" si="3"/>
        <v>9.9488029298279601E-2</v>
      </c>
    </row>
    <row r="6" spans="1:8" x14ac:dyDescent="0.35">
      <c r="A6" s="37">
        <v>26695</v>
      </c>
      <c r="B6" s="38">
        <v>8.66</v>
      </c>
      <c r="C6" s="42">
        <f t="shared" si="0"/>
        <v>4.5570233414709135E-3</v>
      </c>
      <c r="D6" s="38">
        <f t="shared" si="1"/>
        <v>97.869907476231589</v>
      </c>
      <c r="F6" s="37">
        <v>27759</v>
      </c>
      <c r="G6" s="41">
        <f t="shared" si="2"/>
        <v>131.10744522118989</v>
      </c>
      <c r="H6" s="44">
        <f t="shared" si="3"/>
        <v>0.1980946573715312</v>
      </c>
    </row>
    <row r="7" spans="1:8" x14ac:dyDescent="0.35">
      <c r="A7" s="37">
        <v>26723</v>
      </c>
      <c r="B7" s="38">
        <v>8.48</v>
      </c>
      <c r="C7" s="42">
        <f t="shared" si="0"/>
        <v>1.9127835671592503E-2</v>
      </c>
      <c r="D7" s="38">
        <f t="shared" si="1"/>
        <v>99.74194698363091</v>
      </c>
      <c r="F7" s="37">
        <v>28125</v>
      </c>
      <c r="G7" s="41">
        <f t="shared" si="2"/>
        <v>150.02194370873627</v>
      </c>
      <c r="H7" s="44">
        <f t="shared" si="3"/>
        <v>0.14426715779287691</v>
      </c>
    </row>
    <row r="8" spans="1:8" x14ac:dyDescent="0.35">
      <c r="A8" s="37">
        <v>26754</v>
      </c>
      <c r="B8" s="38">
        <v>8.6300000000000008</v>
      </c>
      <c r="C8" s="42">
        <f t="shared" si="0"/>
        <v>-2.7948184147001936E-3</v>
      </c>
      <c r="D8" s="38">
        <f t="shared" si="1"/>
        <v>99.46318635348301</v>
      </c>
      <c r="F8" s="37">
        <v>28490</v>
      </c>
      <c r="G8" s="41">
        <f t="shared" si="2"/>
        <v>177.55250692076643</v>
      </c>
      <c r="H8" s="44">
        <f t="shared" si="3"/>
        <v>0.18351024211151423</v>
      </c>
    </row>
    <row r="9" spans="1:8" x14ac:dyDescent="0.35">
      <c r="A9" s="37">
        <v>26784</v>
      </c>
      <c r="B9" s="38">
        <v>8.7899999999999991</v>
      </c>
      <c r="C9" s="42">
        <f t="shared" si="0"/>
        <v>-3.2546108348133051E-3</v>
      </c>
      <c r="D9" s="38">
        <f t="shared" si="1"/>
        <v>99.139472389511909</v>
      </c>
      <c r="F9" s="37">
        <v>28855</v>
      </c>
      <c r="G9" s="41">
        <f t="shared" si="2"/>
        <v>181.78186406955481</v>
      </c>
      <c r="H9" s="44">
        <f t="shared" si="3"/>
        <v>2.3820317843643579E-2</v>
      </c>
    </row>
    <row r="10" spans="1:8" x14ac:dyDescent="0.35">
      <c r="A10" s="37">
        <v>26815</v>
      </c>
      <c r="B10" s="38">
        <v>9.56</v>
      </c>
      <c r="C10" s="42">
        <f t="shared" si="0"/>
        <v>-4.1314966378188905E-2</v>
      </c>
      <c r="D10" s="38">
        <f t="shared" si="1"/>
        <v>95.04352842098784</v>
      </c>
      <c r="F10" s="37">
        <v>29220</v>
      </c>
      <c r="G10" s="41">
        <f t="shared" si="2"/>
        <v>180.03467592790884</v>
      </c>
      <c r="H10" s="44">
        <f t="shared" si="3"/>
        <v>-9.6114546442183091E-3</v>
      </c>
    </row>
    <row r="11" spans="1:8" x14ac:dyDescent="0.35">
      <c r="A11" s="37">
        <v>26845</v>
      </c>
      <c r="B11" s="38">
        <v>9.75</v>
      </c>
      <c r="C11" s="42">
        <f t="shared" si="0"/>
        <v>-3.9390180893539399E-3</v>
      </c>
      <c r="D11" s="38">
        <f t="shared" si="1"/>
        <v>94.669150243261541</v>
      </c>
      <c r="F11" s="37">
        <v>29586</v>
      </c>
      <c r="G11" s="41">
        <f t="shared" si="2"/>
        <v>182.05375550866646</v>
      </c>
      <c r="H11" s="44">
        <f t="shared" si="3"/>
        <v>1.121494828899583E-2</v>
      </c>
    </row>
    <row r="12" spans="1:8" x14ac:dyDescent="0.35">
      <c r="A12" s="37">
        <v>26876</v>
      </c>
      <c r="B12" s="38">
        <v>9.89</v>
      </c>
      <c r="C12" s="42">
        <f t="shared" si="0"/>
        <v>-5.9582818279551447E-4</v>
      </c>
      <c r="D12" s="38">
        <f t="shared" si="1"/>
        <v>94.612743695505301</v>
      </c>
      <c r="F12" s="37">
        <v>29951</v>
      </c>
      <c r="G12" s="41">
        <f t="shared" si="2"/>
        <v>191.89960121382285</v>
      </c>
      <c r="H12" s="44">
        <f t="shared" si="3"/>
        <v>5.4082079645358938E-2</v>
      </c>
    </row>
    <row r="13" spans="1:8" x14ac:dyDescent="0.35">
      <c r="A13" s="37">
        <v>26907</v>
      </c>
      <c r="B13" s="38">
        <v>9.41</v>
      </c>
      <c r="C13" s="42">
        <f t="shared" si="0"/>
        <v>3.87570250727984E-2</v>
      </c>
      <c r="D13" s="38">
        <f t="shared" si="1"/>
        <v>98.279652175118258</v>
      </c>
      <c r="F13" s="37">
        <v>30316</v>
      </c>
      <c r="G13" s="41">
        <f t="shared" si="2"/>
        <v>237.18244519192959</v>
      </c>
      <c r="H13" s="44">
        <f t="shared" si="3"/>
        <v>0.23597153767740586</v>
      </c>
    </row>
    <row r="14" spans="1:8" x14ac:dyDescent="0.35">
      <c r="A14" s="37">
        <v>26937</v>
      </c>
      <c r="B14" s="38">
        <v>9.56</v>
      </c>
      <c r="C14" s="42">
        <f t="shared" si="0"/>
        <v>-1.6336514589546346E-3</v>
      </c>
      <c r="D14" s="38">
        <f t="shared" si="1"/>
        <v>98.119097477956814</v>
      </c>
      <c r="F14" s="37">
        <v>30681</v>
      </c>
      <c r="G14" s="41">
        <f t="shared" si="2"/>
        <v>246.68998404519309</v>
      </c>
      <c r="H14" s="44">
        <f t="shared" si="3"/>
        <v>4.0085339560311573E-2</v>
      </c>
    </row>
    <row r="15" spans="1:8" x14ac:dyDescent="0.35">
      <c r="A15" s="37">
        <v>26968</v>
      </c>
      <c r="B15" s="38">
        <v>9.3800000000000008</v>
      </c>
      <c r="C15" s="42">
        <f t="shared" si="0"/>
        <v>1.9424585971906428E-2</v>
      </c>
      <c r="D15" s="38">
        <f t="shared" si="1"/>
        <v>100.02502032240325</v>
      </c>
      <c r="F15" s="37">
        <v>31047</v>
      </c>
      <c r="G15" s="41">
        <f t="shared" si="2"/>
        <v>288.87360112705807</v>
      </c>
      <c r="H15" s="44">
        <f t="shared" si="3"/>
        <v>0.17099849937213918</v>
      </c>
    </row>
    <row r="16" spans="1:8" x14ac:dyDescent="0.35">
      <c r="A16" s="37">
        <v>26998</v>
      </c>
      <c r="B16" s="38">
        <v>9.6</v>
      </c>
      <c r="C16" s="42">
        <f t="shared" si="0"/>
        <v>-6.0568581763761602E-3</v>
      </c>
      <c r="D16" s="38">
        <f t="shared" si="1"/>
        <v>99.419182960221306</v>
      </c>
      <c r="F16" s="37">
        <v>31412</v>
      </c>
      <c r="G16" s="41">
        <f t="shared" si="2"/>
        <v>324.4340691078072</v>
      </c>
      <c r="H16" s="44">
        <f t="shared" si="3"/>
        <v>0.12310044199957271</v>
      </c>
    </row>
    <row r="17" spans="1:8" x14ac:dyDescent="0.35">
      <c r="A17" s="37">
        <v>27029</v>
      </c>
      <c r="B17" s="38">
        <v>9.7100000000000009</v>
      </c>
      <c r="C17" s="42">
        <f t="shared" si="0"/>
        <v>1.0955437037078949E-3</v>
      </c>
      <c r="D17" s="38">
        <f t="shared" si="1"/>
        <v>99.528101020141165</v>
      </c>
      <c r="F17" s="37">
        <v>31777</v>
      </c>
      <c r="G17" s="41">
        <f t="shared" si="2"/>
        <v>356.06544775554215</v>
      </c>
      <c r="H17" s="44">
        <f t="shared" si="3"/>
        <v>9.7497093121943657E-2</v>
      </c>
    </row>
    <row r="18" spans="1:8" x14ac:dyDescent="0.35">
      <c r="A18" s="37">
        <v>27060</v>
      </c>
      <c r="B18" s="38">
        <v>9.57</v>
      </c>
      <c r="C18" s="42">
        <f t="shared" si="0"/>
        <v>1.6931537424248081E-2</v>
      </c>
      <c r="D18" s="38">
        <f t="shared" si="1"/>
        <v>101.21326478732803</v>
      </c>
      <c r="F18" s="37">
        <v>32142</v>
      </c>
      <c r="G18" s="41">
        <f t="shared" si="2"/>
        <v>367.38297994186399</v>
      </c>
      <c r="H18" s="44">
        <f t="shared" si="3"/>
        <v>3.1784977333975784E-2</v>
      </c>
    </row>
    <row r="19" spans="1:8" x14ac:dyDescent="0.35">
      <c r="A19" s="37">
        <v>27088</v>
      </c>
      <c r="B19" s="38">
        <v>10.39</v>
      </c>
      <c r="C19" s="42">
        <f t="shared" si="0"/>
        <v>-4.2042757778495823E-2</v>
      </c>
      <c r="D19" s="38">
        <f t="shared" si="1"/>
        <v>96.957980011903629</v>
      </c>
      <c r="F19" s="37">
        <v>32508</v>
      </c>
      <c r="G19" s="41">
        <f t="shared" si="2"/>
        <v>390.00088739492668</v>
      </c>
      <c r="H19" s="44">
        <f t="shared" si="3"/>
        <v>6.1564930026540177E-2</v>
      </c>
    </row>
    <row r="20" spans="1:8" x14ac:dyDescent="0.35">
      <c r="A20" s="37">
        <v>27119</v>
      </c>
      <c r="B20" s="38">
        <v>10.4</v>
      </c>
      <c r="C20" s="42">
        <f t="shared" si="0"/>
        <v>8.0486153821923805E-3</v>
      </c>
      <c r="D20" s="38">
        <f t="shared" si="1"/>
        <v>97.738357501253731</v>
      </c>
      <c r="F20" s="37">
        <v>32873</v>
      </c>
      <c r="G20" s="41">
        <f t="shared" si="2"/>
        <v>394.81045993304912</v>
      </c>
      <c r="H20" s="44">
        <f t="shared" si="3"/>
        <v>1.2332209216878276E-2</v>
      </c>
    </row>
    <row r="21" spans="1:8" x14ac:dyDescent="0.35">
      <c r="A21" s="37">
        <v>27149</v>
      </c>
      <c r="B21" s="38">
        <v>10.36</v>
      </c>
      <c r="C21" s="42">
        <f t="shared" si="0"/>
        <v>1.110961762194591E-2</v>
      </c>
      <c r="D21" s="38">
        <f t="shared" si="1"/>
        <v>98.824193280089702</v>
      </c>
      <c r="F21" s="37">
        <v>33238</v>
      </c>
      <c r="G21" s="41">
        <f t="shared" si="2"/>
        <v>385.6120628542771</v>
      </c>
      <c r="H21" s="44">
        <f t="shared" si="3"/>
        <v>-2.3298260842257945E-2</v>
      </c>
    </row>
    <row r="22" spans="1:8" x14ac:dyDescent="0.35">
      <c r="A22" s="37">
        <v>27180</v>
      </c>
      <c r="B22" s="38">
        <v>10.67</v>
      </c>
      <c r="C22" s="42">
        <f t="shared" si="0"/>
        <v>-1.0056612590211449E-2</v>
      </c>
      <c r="D22" s="38">
        <f t="shared" si="1"/>
        <v>97.83035665373167</v>
      </c>
      <c r="F22" s="37">
        <v>33603</v>
      </c>
      <c r="G22" s="41">
        <f t="shared" si="2"/>
        <v>448.74698279828101</v>
      </c>
      <c r="H22" s="44">
        <f t="shared" si="3"/>
        <v>0.16372651694732543</v>
      </c>
    </row>
    <row r="23" spans="1:8" x14ac:dyDescent="0.35">
      <c r="A23" s="37">
        <v>27210</v>
      </c>
      <c r="B23" s="38">
        <v>10.9</v>
      </c>
      <c r="C23" s="42">
        <f t="shared" si="0"/>
        <v>-4.8436062654713882E-3</v>
      </c>
      <c r="D23" s="38">
        <f t="shared" si="1"/>
        <v>97.356504925290352</v>
      </c>
      <c r="F23" s="37">
        <v>33969</v>
      </c>
      <c r="G23" s="41">
        <f t="shared" si="2"/>
        <v>519.18991491447036</v>
      </c>
      <c r="H23" s="44">
        <f t="shared" si="3"/>
        <v>0.15697694874052126</v>
      </c>
    </row>
    <row r="24" spans="1:8" x14ac:dyDescent="0.35">
      <c r="A24" s="37">
        <v>27241</v>
      </c>
      <c r="B24" s="38">
        <v>10.97</v>
      </c>
      <c r="C24" s="42">
        <f t="shared" si="0"/>
        <v>4.9150952731825698E-3</v>
      </c>
      <c r="D24" s="38">
        <f t="shared" si="1"/>
        <v>97.835021422462233</v>
      </c>
      <c r="F24" s="37">
        <v>34334</v>
      </c>
      <c r="G24" s="41">
        <f t="shared" si="2"/>
        <v>609.26737732497782</v>
      </c>
      <c r="H24" s="44">
        <f t="shared" si="3"/>
        <v>0.17349617129089756</v>
      </c>
    </row>
    <row r="25" spans="1:8" x14ac:dyDescent="0.35">
      <c r="A25" s="37">
        <v>27272</v>
      </c>
      <c r="B25" s="38">
        <v>10.89</v>
      </c>
      <c r="C25" s="42">
        <f t="shared" si="0"/>
        <v>1.3921127233326233E-2</v>
      </c>
      <c r="D25" s="38">
        <f t="shared" si="1"/>
        <v>99.196995203559524</v>
      </c>
      <c r="F25" s="37">
        <v>34699</v>
      </c>
      <c r="G25" s="41">
        <f t="shared" si="2"/>
        <v>566.80043891749165</v>
      </c>
      <c r="H25" s="44">
        <f t="shared" si="3"/>
        <v>-6.9701644939434648E-2</v>
      </c>
    </row>
    <row r="26" spans="1:8" x14ac:dyDescent="0.35">
      <c r="A26" s="37">
        <v>27302</v>
      </c>
      <c r="B26" s="38">
        <v>10.91</v>
      </c>
      <c r="C26" s="42">
        <f t="shared" si="0"/>
        <v>7.8811217126575905E-3</v>
      </c>
      <c r="D26" s="38">
        <f t="shared" si="1"/>
        <v>99.97877879628868</v>
      </c>
      <c r="F26" s="37">
        <v>35064</v>
      </c>
      <c r="G26" s="41">
        <f t="shared" si="2"/>
        <v>678.26946326603388</v>
      </c>
      <c r="H26" s="44">
        <f t="shared" si="3"/>
        <v>0.19666361684799027</v>
      </c>
    </row>
    <row r="27" spans="1:8" x14ac:dyDescent="0.35">
      <c r="A27" s="37">
        <v>27333</v>
      </c>
      <c r="B27" s="38">
        <v>10.75</v>
      </c>
      <c r="C27" s="42">
        <f t="shared" si="0"/>
        <v>1.8706130808683941E-2</v>
      </c>
      <c r="D27" s="38">
        <f t="shared" si="1"/>
        <v>101.84899491054453</v>
      </c>
      <c r="F27" s="37">
        <v>35430</v>
      </c>
      <c r="G27" s="41">
        <f t="shared" si="2"/>
        <v>733.76166999800523</v>
      </c>
      <c r="H27" s="44">
        <f t="shared" si="3"/>
        <v>8.181439639750665E-2</v>
      </c>
    </row>
    <row r="28" spans="1:8" x14ac:dyDescent="0.35">
      <c r="A28" s="37">
        <v>27363</v>
      </c>
      <c r="B28" s="38">
        <v>10.220000000000001</v>
      </c>
      <c r="C28" s="42">
        <f t="shared" si="0"/>
        <v>4.1517687225788899E-2</v>
      </c>
      <c r="D28" s="38">
        <f t="shared" si="1"/>
        <v>106.0775296255015</v>
      </c>
      <c r="F28" s="37">
        <v>35795</v>
      </c>
      <c r="G28" s="41">
        <f t="shared" si="2"/>
        <v>809.3570625975351</v>
      </c>
      <c r="H28" s="44">
        <f t="shared" si="3"/>
        <v>0.10302445015932138</v>
      </c>
    </row>
    <row r="29" spans="1:8" x14ac:dyDescent="0.35">
      <c r="A29" s="37">
        <v>27394</v>
      </c>
      <c r="B29" s="38">
        <v>9.85</v>
      </c>
      <c r="C29" s="42">
        <f t="shared" si="0"/>
        <v>3.1603545414086102E-2</v>
      </c>
      <c r="D29" s="38">
        <f t="shared" si="1"/>
        <v>109.4299556504351</v>
      </c>
      <c r="F29" s="37">
        <v>36160</v>
      </c>
      <c r="G29" s="41">
        <f t="shared" si="2"/>
        <v>942.86031520036602</v>
      </c>
      <c r="H29" s="44">
        <f t="shared" si="3"/>
        <v>0.16494975922538835</v>
      </c>
    </row>
    <row r="30" spans="1:8" x14ac:dyDescent="0.35">
      <c r="A30" s="37">
        <v>27425</v>
      </c>
      <c r="B30" s="38">
        <v>9.23</v>
      </c>
      <c r="C30" s="42">
        <f t="shared" si="0"/>
        <v>4.7928441535345104E-2</v>
      </c>
      <c r="D30" s="38">
        <f t="shared" si="1"/>
        <v>114.6747628820424</v>
      </c>
      <c r="F30" s="37">
        <v>36525</v>
      </c>
      <c r="G30" s="41">
        <f t="shared" si="2"/>
        <v>887.57403018034904</v>
      </c>
      <c r="H30" s="44">
        <f t="shared" si="3"/>
        <v>-5.8636771670963928E-2</v>
      </c>
    </row>
    <row r="31" spans="1:8" x14ac:dyDescent="0.35">
      <c r="A31" s="37">
        <v>27453</v>
      </c>
      <c r="B31" s="38">
        <v>9.1199999999999992</v>
      </c>
      <c r="C31" s="42">
        <f t="shared" si="0"/>
        <v>1.4772099887286463E-2</v>
      </c>
      <c r="D31" s="38">
        <f t="shared" si="1"/>
        <v>116.36874993388682</v>
      </c>
      <c r="F31" s="37">
        <v>36891</v>
      </c>
      <c r="G31" s="41">
        <f t="shared" si="2"/>
        <v>968.7727723724912</v>
      </c>
      <c r="H31" s="44">
        <f t="shared" si="3"/>
        <v>9.1483909433045518E-2</v>
      </c>
    </row>
    <row r="32" spans="1:8" x14ac:dyDescent="0.35">
      <c r="A32" s="37">
        <v>27484</v>
      </c>
      <c r="B32" s="38">
        <v>9.2100000000000009</v>
      </c>
      <c r="C32" s="42">
        <f t="shared" si="0"/>
        <v>1.8292359106102975E-3</v>
      </c>
      <c r="D32" s="38">
        <f t="shared" si="1"/>
        <v>116.5816158301387</v>
      </c>
      <c r="F32" s="37">
        <v>37256</v>
      </c>
      <c r="G32" s="41">
        <f t="shared" si="2"/>
        <v>1008.8204146136795</v>
      </c>
      <c r="H32" s="44">
        <f t="shared" si="3"/>
        <v>4.1338529924941136E-2</v>
      </c>
    </row>
    <row r="33" spans="1:8" x14ac:dyDescent="0.35">
      <c r="A33" s="37">
        <v>27514</v>
      </c>
      <c r="B33" s="38">
        <v>8.7799999999999994</v>
      </c>
      <c r="C33" s="42">
        <f t="shared" si="0"/>
        <v>3.576151280584651E-2</v>
      </c>
      <c r="D33" s="38">
        <f t="shared" si="1"/>
        <v>120.7507507775745</v>
      </c>
      <c r="F33" s="37">
        <v>37621</v>
      </c>
      <c r="G33" s="41">
        <f t="shared" si="2"/>
        <v>1121.0928719151448</v>
      </c>
      <c r="H33" s="44">
        <f t="shared" si="3"/>
        <v>0.11129082607280427</v>
      </c>
    </row>
    <row r="34" spans="1:8" x14ac:dyDescent="0.35">
      <c r="A34" s="37">
        <v>27545</v>
      </c>
      <c r="B34" s="38">
        <v>8.5299999999999994</v>
      </c>
      <c r="C34" s="42">
        <f t="shared" si="0"/>
        <v>2.3824013224879731E-2</v>
      </c>
      <c r="D34" s="38">
        <f t="shared" si="1"/>
        <v>123.62751826101358</v>
      </c>
      <c r="F34" s="37">
        <v>37986</v>
      </c>
      <c r="G34" s="41">
        <f t="shared" si="2"/>
        <v>1161.3944528899597</v>
      </c>
      <c r="H34" s="44">
        <f t="shared" si="3"/>
        <v>3.5948476691291642E-2</v>
      </c>
    </row>
    <row r="35" spans="1:8" x14ac:dyDescent="0.35">
      <c r="A35" s="37">
        <v>27575</v>
      </c>
      <c r="B35" s="38">
        <v>8.51</v>
      </c>
      <c r="C35" s="42">
        <f t="shared" si="0"/>
        <v>8.4300701357523152E-3</v>
      </c>
      <c r="D35" s="38">
        <f t="shared" si="1"/>
        <v>124.66970691066291</v>
      </c>
      <c r="F35" s="37">
        <v>38352</v>
      </c>
      <c r="G35" s="41">
        <f t="shared" ref="G35:G53" si="4">VLOOKUP(F35,A:D,4,FALSE)</f>
        <v>1274.585804677703</v>
      </c>
      <c r="H35" s="44">
        <f t="shared" si="3"/>
        <v>9.7461591542893355E-2</v>
      </c>
    </row>
    <row r="36" spans="1:8" x14ac:dyDescent="0.35">
      <c r="A36" s="37">
        <v>27606</v>
      </c>
      <c r="B36" s="38">
        <v>8.48</v>
      </c>
      <c r="C36" s="42">
        <f t="shared" si="0"/>
        <v>9.0768615008209354E-3</v>
      </c>
      <c r="D36" s="38">
        <f t="shared" si="1"/>
        <v>125.80131657363894</v>
      </c>
      <c r="F36" s="37">
        <v>38717</v>
      </c>
      <c r="G36" s="41">
        <f t="shared" si="4"/>
        <v>1362.855189221498</v>
      </c>
      <c r="H36" s="44">
        <f t="shared" ref="H36:H53" si="5">G36/G35-1</f>
        <v>6.9253387429742519E-2</v>
      </c>
    </row>
    <row r="37" spans="1:8" x14ac:dyDescent="0.35">
      <c r="A37" s="37">
        <v>27637</v>
      </c>
      <c r="B37" s="38">
        <v>8.4700000000000006</v>
      </c>
      <c r="C37" s="42">
        <f t="shared" si="0"/>
        <v>7.7286863891928865E-3</v>
      </c>
      <c r="D37" s="38">
        <f t="shared" si="1"/>
        <v>126.77359549678418</v>
      </c>
      <c r="F37" s="37">
        <v>39082</v>
      </c>
      <c r="G37" s="41">
        <f t="shared" si="4"/>
        <v>1338.7881647885811</v>
      </c>
      <c r="H37" s="44">
        <f t="shared" si="5"/>
        <v>-1.7659267560675151E-2</v>
      </c>
    </row>
    <row r="38" spans="1:8" x14ac:dyDescent="0.35">
      <c r="A38" s="37">
        <v>27667</v>
      </c>
      <c r="B38" s="38">
        <v>8.57</v>
      </c>
      <c r="C38" s="42">
        <f t="shared" si="0"/>
        <v>4.6686311087168562E-4</v>
      </c>
      <c r="D38" s="38">
        <f t="shared" si="1"/>
        <v>126.8327814119542</v>
      </c>
      <c r="F38" s="37">
        <v>39447</v>
      </c>
      <c r="G38" s="41">
        <f t="shared" si="4"/>
        <v>1348.0139785204237</v>
      </c>
      <c r="H38" s="44">
        <f t="shared" si="5"/>
        <v>6.8911676802130284E-3</v>
      </c>
    </row>
    <row r="39" spans="1:8" x14ac:dyDescent="0.35">
      <c r="A39" s="37">
        <v>27698</v>
      </c>
      <c r="B39" s="38">
        <v>8.81</v>
      </c>
      <c r="C39" s="42">
        <f t="shared" si="0"/>
        <v>-8.5142088601665618E-3</v>
      </c>
      <c r="D39" s="38">
        <f t="shared" si="1"/>
        <v>125.75290062069698</v>
      </c>
      <c r="F39" s="37">
        <v>39813</v>
      </c>
      <c r="G39" s="41">
        <f t="shared" si="4"/>
        <v>1552.7531226038393</v>
      </c>
      <c r="H39" s="44">
        <f t="shared" si="5"/>
        <v>0.15188206305407648</v>
      </c>
    </row>
    <row r="40" spans="1:8" x14ac:dyDescent="0.35">
      <c r="A40" s="37">
        <v>27728</v>
      </c>
      <c r="B40" s="38">
        <v>8.4600000000000009</v>
      </c>
      <c r="C40" s="42">
        <f t="shared" si="0"/>
        <v>3.052244740592722E-2</v>
      </c>
      <c r="D40" s="38">
        <f t="shared" si="1"/>
        <v>129.59118691603499</v>
      </c>
      <c r="F40" s="37">
        <v>40178</v>
      </c>
      <c r="G40" s="41">
        <f t="shared" si="4"/>
        <v>1564.9588021463453</v>
      </c>
      <c r="H40" s="44">
        <f t="shared" si="5"/>
        <v>7.8606697773295764E-3</v>
      </c>
    </row>
    <row r="41" spans="1:8" x14ac:dyDescent="0.35">
      <c r="A41" s="37">
        <v>27759</v>
      </c>
      <c r="B41" s="38">
        <v>8.39</v>
      </c>
      <c r="C41" s="42">
        <f t="shared" si="0"/>
        <v>1.1700319606898324E-2</v>
      </c>
      <c r="D41" s="38">
        <f t="shared" si="1"/>
        <v>131.10744522118989</v>
      </c>
      <c r="F41" s="37">
        <v>40543</v>
      </c>
      <c r="G41" s="41">
        <f t="shared" si="4"/>
        <v>1667.9213391557503</v>
      </c>
      <c r="H41" s="44">
        <f t="shared" si="5"/>
        <v>6.5792490427346362E-2</v>
      </c>
    </row>
    <row r="42" spans="1:8" x14ac:dyDescent="0.35">
      <c r="A42" s="37">
        <v>27790</v>
      </c>
      <c r="B42" s="38">
        <v>8.32</v>
      </c>
      <c r="C42" s="42">
        <f t="shared" si="0"/>
        <v>1.1656214435768524E-2</v>
      </c>
      <c r="D42" s="38">
        <f t="shared" si="1"/>
        <v>132.63566171681387</v>
      </c>
      <c r="F42" s="37">
        <v>40908</v>
      </c>
      <c r="G42" s="41">
        <f t="shared" si="4"/>
        <v>1894.5989145394476</v>
      </c>
      <c r="H42" s="44">
        <f t="shared" si="5"/>
        <v>0.13590423604654789</v>
      </c>
    </row>
    <row r="43" spans="1:8" x14ac:dyDescent="0.35">
      <c r="A43" s="37">
        <v>27819</v>
      </c>
      <c r="B43" s="38">
        <v>8.11</v>
      </c>
      <c r="C43" s="42">
        <f t="shared" si="0"/>
        <v>2.1056205527463998E-2</v>
      </c>
      <c r="D43" s="38">
        <f t="shared" si="1"/>
        <v>135.42846547019428</v>
      </c>
      <c r="F43" s="37">
        <v>41274</v>
      </c>
      <c r="G43" s="41">
        <f t="shared" si="4"/>
        <v>2028.8282129856336</v>
      </c>
      <c r="H43" s="44">
        <f t="shared" si="5"/>
        <v>7.0848398263130719E-2</v>
      </c>
    </row>
    <row r="44" spans="1:8" x14ac:dyDescent="0.35">
      <c r="A44" s="37">
        <v>27850</v>
      </c>
      <c r="B44" s="38">
        <v>8.0299999999999994</v>
      </c>
      <c r="C44" s="42">
        <f t="shared" si="0"/>
        <v>1.2157407784034424E-2</v>
      </c>
      <c r="D44" s="38">
        <f t="shared" si="1"/>
        <v>137.07492455048148</v>
      </c>
      <c r="F44" s="37">
        <v>41639</v>
      </c>
      <c r="G44" s="41">
        <f t="shared" si="4"/>
        <v>1934.3687276162827</v>
      </c>
      <c r="H44" s="44">
        <f t="shared" si="5"/>
        <v>-4.6558641468389173E-2</v>
      </c>
    </row>
    <row r="45" spans="1:8" x14ac:dyDescent="0.35">
      <c r="A45" s="37">
        <v>27880</v>
      </c>
      <c r="B45" s="38">
        <v>8.23</v>
      </c>
      <c r="C45" s="42">
        <f t="shared" si="0"/>
        <v>-6.6881526783223308E-3</v>
      </c>
      <c r="D45" s="38">
        <f t="shared" si="1"/>
        <v>136.15814652671835</v>
      </c>
      <c r="F45" s="37">
        <v>42004</v>
      </c>
      <c r="G45" s="41">
        <f t="shared" si="4"/>
        <v>2238.4002304917412</v>
      </c>
      <c r="H45" s="44">
        <f t="shared" si="5"/>
        <v>0.15717349982705509</v>
      </c>
    </row>
    <row r="46" spans="1:8" x14ac:dyDescent="0.35">
      <c r="A46" s="37">
        <v>27911</v>
      </c>
      <c r="B46" s="38">
        <v>8.57</v>
      </c>
      <c r="C46" s="42">
        <f t="shared" si="0"/>
        <v>-1.5552665423036537E-2</v>
      </c>
      <c r="D46" s="38">
        <f t="shared" si="1"/>
        <v>134.0405244291675</v>
      </c>
      <c r="F46" s="37">
        <v>42369</v>
      </c>
      <c r="G46" s="41">
        <f t="shared" si="4"/>
        <v>2229.0281480490517</v>
      </c>
      <c r="H46" s="44">
        <f t="shared" si="5"/>
        <v>-4.186955627962341E-3</v>
      </c>
    </row>
    <row r="47" spans="1:8" x14ac:dyDescent="0.35">
      <c r="A47" s="37">
        <v>27941</v>
      </c>
      <c r="B47" s="38">
        <v>8.5399999999999991</v>
      </c>
      <c r="C47" s="42">
        <f t="shared" si="0"/>
        <v>9.1216872851205937E-3</v>
      </c>
      <c r="D47" s="38">
        <f t="shared" si="1"/>
        <v>135.26320017654393</v>
      </c>
      <c r="F47" s="37">
        <v>42735</v>
      </c>
      <c r="G47" s="41">
        <f t="shared" si="4"/>
        <v>2330.9806837124434</v>
      </c>
      <c r="H47" s="44">
        <f t="shared" si="5"/>
        <v>4.5738559090258812E-2</v>
      </c>
    </row>
    <row r="48" spans="1:8" x14ac:dyDescent="0.35">
      <c r="A48" s="37">
        <v>27972</v>
      </c>
      <c r="B48" s="38">
        <v>8.66</v>
      </c>
      <c r="C48" s="42">
        <f t="shared" si="0"/>
        <v>-7.6226330892036846E-4</v>
      </c>
      <c r="D48" s="38">
        <f t="shared" si="1"/>
        <v>135.16009400200221</v>
      </c>
      <c r="F48" s="37">
        <v>43100</v>
      </c>
      <c r="G48" s="41">
        <f t="shared" si="4"/>
        <v>2282.2179103889644</v>
      </c>
      <c r="H48" s="44">
        <f t="shared" si="5"/>
        <v>-2.0919424027923239E-2</v>
      </c>
    </row>
    <row r="49" spans="1:8" x14ac:dyDescent="0.35">
      <c r="A49" s="37">
        <v>28003</v>
      </c>
      <c r="B49" s="38">
        <v>8.4499999999999993</v>
      </c>
      <c r="C49" s="42">
        <f t="shared" si="0"/>
        <v>2.1131193320358416E-2</v>
      </c>
      <c r="D49" s="38">
        <f t="shared" si="1"/>
        <v>138.01618807755634</v>
      </c>
      <c r="F49" s="37">
        <v>43465</v>
      </c>
      <c r="G49" s="41">
        <f t="shared" si="4"/>
        <v>2344.2454578370857</v>
      </c>
      <c r="H49" s="44">
        <f t="shared" si="5"/>
        <v>2.7178626180157206E-2</v>
      </c>
    </row>
    <row r="50" spans="1:8" x14ac:dyDescent="0.35">
      <c r="A50" s="37">
        <v>28033</v>
      </c>
      <c r="B50" s="38">
        <v>8.17</v>
      </c>
      <c r="C50" s="42">
        <f t="shared" si="0"/>
        <v>2.5822691599787725E-2</v>
      </c>
      <c r="D50" s="38">
        <f t="shared" si="1"/>
        <v>141.58013753806136</v>
      </c>
      <c r="F50" s="37">
        <v>43830</v>
      </c>
      <c r="G50" s="41">
        <f t="shared" si="4"/>
        <v>2439.351675543619</v>
      </c>
      <c r="H50" s="44">
        <f t="shared" si="5"/>
        <v>4.0570076562836954E-2</v>
      </c>
    </row>
    <row r="51" spans="1:8" x14ac:dyDescent="0.35">
      <c r="A51" s="37">
        <v>28064</v>
      </c>
      <c r="B51" s="38">
        <v>7.98</v>
      </c>
      <c r="C51" s="42">
        <f t="shared" si="0"/>
        <v>1.9659358071128202E-2</v>
      </c>
      <c r="D51" s="38">
        <f t="shared" si="1"/>
        <v>144.3635121576817</v>
      </c>
      <c r="F51" s="37">
        <v>44196</v>
      </c>
      <c r="G51" s="41">
        <f t="shared" si="4"/>
        <v>2518.8458432763309</v>
      </c>
      <c r="H51" s="44">
        <f t="shared" si="5"/>
        <v>3.2588235853691083E-2</v>
      </c>
    </row>
    <row r="52" spans="1:8" x14ac:dyDescent="0.35">
      <c r="A52" s="37">
        <v>28094</v>
      </c>
      <c r="B52" s="38">
        <v>7.52</v>
      </c>
      <c r="C52" s="42">
        <f t="shared" si="0"/>
        <v>3.8402263809311069E-2</v>
      </c>
      <c r="D52" s="38">
        <f t="shared" si="1"/>
        <v>149.90739783599969</v>
      </c>
      <c r="F52" s="37">
        <v>44561</v>
      </c>
      <c r="G52" s="41">
        <f t="shared" si="4"/>
        <v>2426.2486605782665</v>
      </c>
      <c r="H52" s="44">
        <f t="shared" si="5"/>
        <v>-3.6761750603054311E-2</v>
      </c>
    </row>
    <row r="53" spans="1:8" ht="15" thickBot="1" x14ac:dyDescent="0.4">
      <c r="A53" s="37">
        <v>28125</v>
      </c>
      <c r="B53" s="38">
        <v>7.6</v>
      </c>
      <c r="C53" s="42">
        <f t="shared" si="0"/>
        <v>7.641108737135539E-4</v>
      </c>
      <c r="D53" s="38">
        <f t="shared" si="1"/>
        <v>150.02194370873627</v>
      </c>
      <c r="F53" s="37">
        <v>44926</v>
      </c>
      <c r="G53" s="41">
        <f t="shared" si="4"/>
        <v>1886.6051571706189</v>
      </c>
      <c r="H53" s="48">
        <f t="shared" si="5"/>
        <v>-0.22241887741177779</v>
      </c>
    </row>
    <row r="54" spans="1:8" x14ac:dyDescent="0.35">
      <c r="A54" s="37">
        <v>28156</v>
      </c>
      <c r="B54" s="38">
        <v>7.31</v>
      </c>
      <c r="C54" s="42">
        <f t="shared" si="0"/>
        <v>2.6539143323397716E-2</v>
      </c>
      <c r="D54" s="38">
        <f t="shared" si="1"/>
        <v>154.00339757447713</v>
      </c>
      <c r="F54" s="37"/>
      <c r="G54" s="41"/>
      <c r="H54" s="52"/>
    </row>
    <row r="55" spans="1:8" x14ac:dyDescent="0.35">
      <c r="A55" s="37">
        <v>28184</v>
      </c>
      <c r="B55" s="38">
        <v>7.27</v>
      </c>
      <c r="C55" s="42">
        <f t="shared" si="0"/>
        <v>8.8836571595716819E-3</v>
      </c>
      <c r="D55" s="38">
        <f t="shared" si="1"/>
        <v>155.37151095993798</v>
      </c>
      <c r="F55" s="37"/>
      <c r="G55" s="41"/>
      <c r="H55" s="52"/>
    </row>
    <row r="56" spans="1:8" x14ac:dyDescent="0.35">
      <c r="A56" s="37">
        <v>28215</v>
      </c>
      <c r="B56" s="38">
        <v>6.93</v>
      </c>
      <c r="C56" s="42">
        <f t="shared" si="0"/>
        <v>3.0154781834585365E-2</v>
      </c>
      <c r="D56" s="38">
        <f t="shared" si="1"/>
        <v>160.05670497624479</v>
      </c>
      <c r="F56" s="37"/>
      <c r="G56" s="41"/>
      <c r="H56" s="52"/>
    </row>
    <row r="57" spans="1:8" x14ac:dyDescent="0.35">
      <c r="A57" s="37">
        <v>28245</v>
      </c>
      <c r="B57" s="38">
        <v>6.61</v>
      </c>
      <c r="C57" s="42">
        <f t="shared" si="0"/>
        <v>2.8784069383489232E-2</v>
      </c>
      <c r="D57" s="38">
        <f t="shared" si="1"/>
        <v>164.6637882775737</v>
      </c>
      <c r="F57" s="37"/>
      <c r="G57" s="41"/>
      <c r="H57" s="52"/>
    </row>
    <row r="58" spans="1:8" x14ac:dyDescent="0.35">
      <c r="A58" s="37">
        <v>28276</v>
      </c>
      <c r="B58" s="38">
        <v>6.68</v>
      </c>
      <c r="C58" s="42">
        <f t="shared" si="0"/>
        <v>4.9102497005681575E-4</v>
      </c>
      <c r="D58" s="38">
        <f t="shared" si="1"/>
        <v>164.74464230928211</v>
      </c>
      <c r="F58" s="37"/>
      <c r="G58" s="41"/>
      <c r="H58" s="52"/>
    </row>
    <row r="59" spans="1:8" x14ac:dyDescent="0.35">
      <c r="A59" s="37">
        <v>28306</v>
      </c>
      <c r="B59" s="38">
        <v>6.64</v>
      </c>
      <c r="C59" s="42">
        <f t="shared" si="0"/>
        <v>8.4388949999034159E-3</v>
      </c>
      <c r="D59" s="38">
        <f t="shared" si="1"/>
        <v>166.13490504752679</v>
      </c>
      <c r="F59" s="37"/>
      <c r="G59" s="41"/>
      <c r="H59" s="52"/>
    </row>
    <row r="60" spans="1:8" x14ac:dyDescent="0.35">
      <c r="A60" s="37">
        <v>28337</v>
      </c>
      <c r="B60" s="38">
        <v>6.45</v>
      </c>
      <c r="C60" s="42">
        <f t="shared" si="0"/>
        <v>1.929453332891623E-2</v>
      </c>
      <c r="D60" s="38">
        <f t="shared" si="1"/>
        <v>169.34040051006264</v>
      </c>
      <c r="F60" s="37"/>
      <c r="G60" s="41"/>
      <c r="H60" s="52"/>
    </row>
    <row r="61" spans="1:8" x14ac:dyDescent="0.35">
      <c r="A61" s="37">
        <v>28368</v>
      </c>
      <c r="B61" s="38">
        <v>6.36</v>
      </c>
      <c r="C61" s="42">
        <f t="shared" si="0"/>
        <v>1.1920214454972693E-2</v>
      </c>
      <c r="D61" s="38">
        <f t="shared" si="1"/>
        <v>171.35897440003353</v>
      </c>
      <c r="F61" s="37"/>
      <c r="G61" s="41"/>
      <c r="H61" s="52"/>
    </row>
    <row r="62" spans="1:8" x14ac:dyDescent="0.35">
      <c r="A62" s="37">
        <v>28398</v>
      </c>
      <c r="B62" s="38">
        <v>6.31</v>
      </c>
      <c r="C62" s="42">
        <f t="shared" si="0"/>
        <v>8.9445255853372319E-3</v>
      </c>
      <c r="D62" s="38">
        <f t="shared" si="1"/>
        <v>172.8916991308318</v>
      </c>
      <c r="F62" s="37"/>
      <c r="G62" s="41"/>
      <c r="H62" s="52"/>
    </row>
    <row r="63" spans="1:8" x14ac:dyDescent="0.35">
      <c r="A63" s="37">
        <v>28429</v>
      </c>
      <c r="B63" s="38">
        <v>6.31</v>
      </c>
      <c r="C63" s="42">
        <f t="shared" si="0"/>
        <v>5.2583333333333327E-3</v>
      </c>
      <c r="D63" s="38">
        <f t="shared" si="1"/>
        <v>173.8008213154281</v>
      </c>
      <c r="F63" s="37"/>
      <c r="G63" s="41"/>
      <c r="H63" s="52"/>
    </row>
    <row r="64" spans="1:8" x14ac:dyDescent="0.35">
      <c r="A64" s="37">
        <v>28459</v>
      </c>
      <c r="B64" s="38">
        <v>6.27</v>
      </c>
      <c r="C64" s="42">
        <f t="shared" si="0"/>
        <v>8.1792788380123625E-3</v>
      </c>
      <c r="D64" s="38">
        <f t="shared" si="1"/>
        <v>175.22238669524256</v>
      </c>
      <c r="F64" s="37"/>
      <c r="G64" s="41"/>
      <c r="H64" s="52"/>
    </row>
    <row r="65" spans="1:8" x14ac:dyDescent="0.35">
      <c r="A65" s="37">
        <v>28490</v>
      </c>
      <c r="B65" s="38">
        <v>6.16</v>
      </c>
      <c r="C65" s="42">
        <f t="shared" si="0"/>
        <v>1.3298073776249551E-2</v>
      </c>
      <c r="D65" s="38">
        <f t="shared" si="1"/>
        <v>177.55250692076643</v>
      </c>
      <c r="F65" s="37"/>
      <c r="G65" s="41"/>
      <c r="H65" s="52"/>
    </row>
    <row r="66" spans="1:8" x14ac:dyDescent="0.35">
      <c r="A66" s="37">
        <v>28521</v>
      </c>
      <c r="B66" s="38">
        <v>6.07</v>
      </c>
      <c r="C66" s="42">
        <f t="shared" si="0"/>
        <v>1.1765851844121166E-2</v>
      </c>
      <c r="D66" s="38">
        <f t="shared" si="1"/>
        <v>179.64156341174848</v>
      </c>
      <c r="F66" s="37"/>
      <c r="G66" s="41"/>
      <c r="H66" s="52"/>
    </row>
    <row r="67" spans="1:8" x14ac:dyDescent="0.35">
      <c r="A67" s="37">
        <v>28549</v>
      </c>
      <c r="B67" s="38">
        <v>5.86</v>
      </c>
      <c r="C67" s="42">
        <f t="shared" ref="C67:C130" si="6">B66/1200+((B66/B67)*(1-(1+B67/200)^(-2*(10-(1/12))))+(1+B67/200)^(-2*(10-(1/12)))-1)</f>
        <v>2.0684220496467624E-2</v>
      </c>
      <c r="D67" s="38">
        <f t="shared" ref="D67:D130" si="7">D66*(1+C67)</f>
        <v>183.35730911968727</v>
      </c>
      <c r="F67" s="37"/>
      <c r="G67" s="41"/>
      <c r="H67" s="52"/>
    </row>
    <row r="68" spans="1:8" x14ac:dyDescent="0.35">
      <c r="A68" s="37">
        <v>28580</v>
      </c>
      <c r="B68" s="38">
        <v>5.79</v>
      </c>
      <c r="C68" s="42">
        <f t="shared" si="6"/>
        <v>1.0108787994747442E-2</v>
      </c>
      <c r="D68" s="38">
        <f t="shared" si="7"/>
        <v>185.21082928486555</v>
      </c>
      <c r="F68" s="37"/>
      <c r="G68" s="41"/>
      <c r="H68" s="52"/>
    </row>
    <row r="69" spans="1:8" x14ac:dyDescent="0.35">
      <c r="A69" s="37">
        <v>28610</v>
      </c>
      <c r="B69" s="38">
        <v>5.88</v>
      </c>
      <c r="C69" s="42">
        <f t="shared" si="6"/>
        <v>-1.8656466717586707E-3</v>
      </c>
      <c r="D69" s="38">
        <f t="shared" si="7"/>
        <v>184.86529131763658</v>
      </c>
      <c r="F69" s="37"/>
      <c r="G69" s="41"/>
      <c r="H69" s="52"/>
    </row>
    <row r="70" spans="1:8" x14ac:dyDescent="0.35">
      <c r="A70" s="37">
        <v>28641</v>
      </c>
      <c r="B70" s="38">
        <v>5.91</v>
      </c>
      <c r="C70" s="42">
        <f t="shared" si="6"/>
        <v>2.6728603149800256E-3</v>
      </c>
      <c r="D70" s="38">
        <f t="shared" si="7"/>
        <v>185.3594104184167</v>
      </c>
      <c r="F70" s="37"/>
      <c r="G70" s="41"/>
      <c r="H70" s="52"/>
    </row>
    <row r="71" spans="1:8" x14ac:dyDescent="0.35">
      <c r="A71" s="37">
        <v>28671</v>
      </c>
      <c r="B71" s="38">
        <v>6.06</v>
      </c>
      <c r="C71" s="42">
        <f t="shared" si="6"/>
        <v>-6.1342656752582788E-3</v>
      </c>
      <c r="D71" s="38">
        <f t="shared" si="7"/>
        <v>184.22236654950089</v>
      </c>
      <c r="F71" s="37"/>
      <c r="G71" s="41"/>
      <c r="H71" s="52"/>
    </row>
    <row r="72" spans="1:8" x14ac:dyDescent="0.35">
      <c r="A72" s="37">
        <v>28702</v>
      </c>
      <c r="B72" s="38">
        <v>6.42</v>
      </c>
      <c r="C72" s="42">
        <f t="shared" si="6"/>
        <v>-2.1059449474346348E-2</v>
      </c>
      <c r="D72" s="38">
        <f t="shared" si="7"/>
        <v>180.34274492910717</v>
      </c>
      <c r="F72" s="37"/>
      <c r="G72" s="41"/>
      <c r="H72" s="52"/>
    </row>
    <row r="73" spans="1:8" x14ac:dyDescent="0.35">
      <c r="A73" s="37">
        <v>28733</v>
      </c>
      <c r="B73" s="38">
        <v>6.32</v>
      </c>
      <c r="C73" s="42">
        <f t="shared" si="6"/>
        <v>1.2635728592621777E-2</v>
      </c>
      <c r="D73" s="38">
        <f t="shared" si="7"/>
        <v>182.62150690767979</v>
      </c>
      <c r="F73" s="37"/>
      <c r="G73" s="41"/>
      <c r="H73" s="52"/>
    </row>
    <row r="74" spans="1:8" x14ac:dyDescent="0.35">
      <c r="A74" s="37">
        <v>28763</v>
      </c>
      <c r="B74" s="38">
        <v>6.28</v>
      </c>
      <c r="C74" s="42">
        <f t="shared" si="6"/>
        <v>8.1862795740798265E-3</v>
      </c>
      <c r="D74" s="38">
        <f t="shared" si="7"/>
        <v>184.11649761946583</v>
      </c>
      <c r="F74" s="37"/>
      <c r="G74" s="41"/>
      <c r="H74" s="52"/>
    </row>
    <row r="75" spans="1:8" x14ac:dyDescent="0.35">
      <c r="A75" s="37">
        <v>28794</v>
      </c>
      <c r="B75" s="38">
        <v>6.47</v>
      </c>
      <c r="C75" s="42">
        <f t="shared" si="6"/>
        <v>-8.5153627610313545E-3</v>
      </c>
      <c r="D75" s="38">
        <f t="shared" si="7"/>
        <v>182.54867885194551</v>
      </c>
      <c r="F75" s="37"/>
      <c r="G75" s="41"/>
      <c r="H75" s="52"/>
    </row>
    <row r="76" spans="1:8" x14ac:dyDescent="0.35">
      <c r="A76" s="37">
        <v>28824</v>
      </c>
      <c r="B76" s="38">
        <v>6.59</v>
      </c>
      <c r="C76" s="42">
        <f t="shared" si="6"/>
        <v>-3.2445580665779912E-3</v>
      </c>
      <c r="D76" s="38">
        <f t="shared" si="7"/>
        <v>181.95638906343328</v>
      </c>
    </row>
    <row r="77" spans="1:8" x14ac:dyDescent="0.35">
      <c r="A77" s="37">
        <v>28855</v>
      </c>
      <c r="B77" s="38">
        <v>6.68</v>
      </c>
      <c r="C77" s="42">
        <f t="shared" si="6"/>
        <v>-9.5915837183180915E-4</v>
      </c>
      <c r="D77" s="38">
        <f t="shared" si="7"/>
        <v>181.78186406955481</v>
      </c>
    </row>
    <row r="78" spans="1:8" x14ac:dyDescent="0.35">
      <c r="A78" s="37">
        <v>28886</v>
      </c>
      <c r="B78" s="38">
        <v>6.98</v>
      </c>
      <c r="C78" s="42">
        <f t="shared" si="6"/>
        <v>-1.5647149085967368E-2</v>
      </c>
      <c r="D78" s="38">
        <f t="shared" si="7"/>
        <v>178.93749614133344</v>
      </c>
    </row>
    <row r="79" spans="1:8" x14ac:dyDescent="0.35">
      <c r="A79" s="37">
        <v>28914</v>
      </c>
      <c r="B79" s="38">
        <v>7.2</v>
      </c>
      <c r="C79" s="42">
        <f t="shared" si="6"/>
        <v>-9.5874096373054461E-3</v>
      </c>
      <c r="D79" s="38">
        <f t="shared" si="7"/>
        <v>177.22194906635272</v>
      </c>
      <c r="H79" s="23"/>
    </row>
    <row r="80" spans="1:8" x14ac:dyDescent="0.35">
      <c r="A80" s="37">
        <v>28945</v>
      </c>
      <c r="B80" s="38">
        <v>7.26</v>
      </c>
      <c r="C80" s="42">
        <f t="shared" si="6"/>
        <v>1.8101428390864208E-3</v>
      </c>
      <c r="D80" s="38">
        <f t="shared" si="7"/>
        <v>177.54274610838411</v>
      </c>
      <c r="H80" s="23"/>
    </row>
    <row r="81" spans="1:8" x14ac:dyDescent="0.35">
      <c r="A81" s="37">
        <v>28975</v>
      </c>
      <c r="B81" s="38">
        <v>7.56</v>
      </c>
      <c r="C81" s="42">
        <f t="shared" si="6"/>
        <v>-1.4621242834537695E-2</v>
      </c>
      <c r="D81" s="38">
        <f t="shared" si="7"/>
        <v>174.94685050402276</v>
      </c>
      <c r="H81" s="23"/>
    </row>
    <row r="82" spans="1:8" x14ac:dyDescent="0.35">
      <c r="A82" s="37">
        <v>29006</v>
      </c>
      <c r="B82" s="38">
        <v>7.97</v>
      </c>
      <c r="C82" s="42">
        <f t="shared" si="6"/>
        <v>-2.144336300216762E-2</v>
      </c>
      <c r="D82" s="38">
        <f t="shared" si="7"/>
        <v>171.19540168257905</v>
      </c>
      <c r="H82" s="23"/>
    </row>
    <row r="83" spans="1:8" x14ac:dyDescent="0.35">
      <c r="A83" s="37">
        <v>29036</v>
      </c>
      <c r="B83" s="38">
        <v>8.02</v>
      </c>
      <c r="C83" s="42">
        <f t="shared" si="6"/>
        <v>3.2657616620904812E-3</v>
      </c>
      <c r="D83" s="38">
        <f t="shared" si="7"/>
        <v>171.75448506212021</v>
      </c>
      <c r="H83" s="23"/>
    </row>
    <row r="84" spans="1:8" x14ac:dyDescent="0.35">
      <c r="A84" s="37">
        <v>29067</v>
      </c>
      <c r="B84" s="38">
        <v>7.71</v>
      </c>
      <c r="C84" s="42">
        <f t="shared" si="6"/>
        <v>2.790207807673202E-2</v>
      </c>
      <c r="D84" s="38">
        <f t="shared" si="7"/>
        <v>176.5467921143524</v>
      </c>
      <c r="H84" s="23"/>
    </row>
    <row r="85" spans="1:8" x14ac:dyDescent="0.35">
      <c r="A85" s="37">
        <v>29098</v>
      </c>
      <c r="B85" s="38">
        <v>7.55</v>
      </c>
      <c r="C85" s="42">
        <f t="shared" si="6"/>
        <v>1.7454558711063592E-2</v>
      </c>
      <c r="D85" s="38">
        <f t="shared" si="7"/>
        <v>179.62833846256228</v>
      </c>
      <c r="H85" s="23"/>
    </row>
    <row r="86" spans="1:8" x14ac:dyDescent="0.35">
      <c r="A86" s="37">
        <v>29128</v>
      </c>
      <c r="B86" s="38">
        <v>7.48</v>
      </c>
      <c r="C86" s="42">
        <f t="shared" si="6"/>
        <v>1.1132131768696624E-2</v>
      </c>
      <c r="D86" s="38">
        <f t="shared" si="7"/>
        <v>181.62798479571956</v>
      </c>
      <c r="H86" s="23"/>
    </row>
    <row r="87" spans="1:8" x14ac:dyDescent="0.35">
      <c r="A87" s="37">
        <v>29159</v>
      </c>
      <c r="B87" s="38">
        <v>8.0399999999999991</v>
      </c>
      <c r="C87" s="42">
        <f t="shared" si="6"/>
        <v>-3.1543583793396592E-2</v>
      </c>
      <c r="D87" s="38">
        <f t="shared" si="7"/>
        <v>175.89878723809002</v>
      </c>
      <c r="H87" s="23"/>
    </row>
    <row r="88" spans="1:8" x14ac:dyDescent="0.35">
      <c r="A88" s="37">
        <v>29189</v>
      </c>
      <c r="B88" s="38">
        <v>7.84</v>
      </c>
      <c r="C88" s="42">
        <f t="shared" si="6"/>
        <v>2.0311097313925178E-2</v>
      </c>
      <c r="D88" s="38">
        <f t="shared" si="7"/>
        <v>179.47148462308428</v>
      </c>
      <c r="H88" s="23"/>
    </row>
    <row r="89" spans="1:8" x14ac:dyDescent="0.35">
      <c r="A89" s="37">
        <v>29220</v>
      </c>
      <c r="B89" s="38">
        <v>7.89</v>
      </c>
      <c r="C89" s="42">
        <f t="shared" si="6"/>
        <v>3.1380545271988943E-3</v>
      </c>
      <c r="D89" s="38">
        <f t="shared" si="7"/>
        <v>180.03467592790884</v>
      </c>
      <c r="H89" s="23"/>
    </row>
    <row r="90" spans="1:8" x14ac:dyDescent="0.35">
      <c r="A90" s="37">
        <v>29251</v>
      </c>
      <c r="B90" s="38">
        <v>8.1199999999999992</v>
      </c>
      <c r="C90" s="42">
        <f t="shared" si="6"/>
        <v>-8.886123712584567E-3</v>
      </c>
      <c r="D90" s="38">
        <f t="shared" si="7"/>
        <v>178.43486552505837</v>
      </c>
      <c r="H90" s="23"/>
    </row>
    <row r="91" spans="1:8" x14ac:dyDescent="0.35">
      <c r="A91" s="37">
        <v>29280</v>
      </c>
      <c r="B91" s="38">
        <v>8.92</v>
      </c>
      <c r="C91" s="42">
        <f t="shared" si="6"/>
        <v>-4.5172379978691203E-2</v>
      </c>
      <c r="D91" s="38">
        <f t="shared" si="7"/>
        <v>170.37453797811378</v>
      </c>
      <c r="H91" s="23"/>
    </row>
    <row r="92" spans="1:8" x14ac:dyDescent="0.35">
      <c r="A92" s="37">
        <v>29311</v>
      </c>
      <c r="B92" s="38">
        <v>9.7799999999999994</v>
      </c>
      <c r="C92" s="42">
        <f t="shared" si="6"/>
        <v>-4.6387154412683554E-2</v>
      </c>
      <c r="D92" s="38">
        <f t="shared" si="7"/>
        <v>162.4713479769334</v>
      </c>
      <c r="H92" s="23"/>
    </row>
    <row r="93" spans="1:8" x14ac:dyDescent="0.35">
      <c r="A93" s="37">
        <v>29341</v>
      </c>
      <c r="B93" s="38">
        <v>8.93</v>
      </c>
      <c r="C93" s="42">
        <f t="shared" si="6"/>
        <v>6.331145181810606E-2</v>
      </c>
      <c r="D93" s="38">
        <f t="shared" si="7"/>
        <v>172.75764489619777</v>
      </c>
      <c r="H93" s="23"/>
    </row>
    <row r="94" spans="1:8" x14ac:dyDescent="0.35">
      <c r="A94" s="37">
        <v>29372</v>
      </c>
      <c r="B94" s="38">
        <v>8.26</v>
      </c>
      <c r="C94" s="42">
        <f t="shared" si="6"/>
        <v>5.2205276970391221E-2</v>
      </c>
      <c r="D94" s="38">
        <f t="shared" si="7"/>
        <v>181.77650559675627</v>
      </c>
      <c r="H94" s="23"/>
    </row>
    <row r="95" spans="1:8" x14ac:dyDescent="0.35">
      <c r="A95" s="37">
        <v>29402</v>
      </c>
      <c r="B95" s="38">
        <v>7.98</v>
      </c>
      <c r="C95" s="42">
        <f t="shared" si="6"/>
        <v>2.5821685578504706E-2</v>
      </c>
      <c r="D95" s="38">
        <f t="shared" si="7"/>
        <v>186.47028136983502</v>
      </c>
      <c r="H95" s="23"/>
    </row>
    <row r="96" spans="1:8" x14ac:dyDescent="0.35">
      <c r="A96" s="37">
        <v>29433</v>
      </c>
      <c r="B96" s="38">
        <v>7.75</v>
      </c>
      <c r="C96" s="42">
        <f t="shared" si="6"/>
        <v>2.2365110612643412E-2</v>
      </c>
      <c r="D96" s="38">
        <f t="shared" si="7"/>
        <v>190.64070983864212</v>
      </c>
      <c r="H96" s="23"/>
    </row>
    <row r="97" spans="1:8" x14ac:dyDescent="0.35">
      <c r="A97" s="37">
        <v>29464</v>
      </c>
      <c r="B97" s="38">
        <v>7.93</v>
      </c>
      <c r="C97" s="42">
        <f t="shared" si="6"/>
        <v>-5.7431468617038621E-3</v>
      </c>
      <c r="D97" s="38">
        <f t="shared" si="7"/>
        <v>189.54583224421933</v>
      </c>
      <c r="H97" s="23"/>
    </row>
    <row r="98" spans="1:8" x14ac:dyDescent="0.35">
      <c r="A98" s="37">
        <v>29494</v>
      </c>
      <c r="B98" s="38">
        <v>8.25</v>
      </c>
      <c r="C98" s="42">
        <f t="shared" si="6"/>
        <v>-1.4780654060258851E-2</v>
      </c>
      <c r="D98" s="38">
        <f t="shared" si="7"/>
        <v>186.74422086925367</v>
      </c>
      <c r="H98" s="23"/>
    </row>
    <row r="99" spans="1:8" x14ac:dyDescent="0.35">
      <c r="A99" s="37">
        <v>29525</v>
      </c>
      <c r="B99" s="38">
        <v>8.49</v>
      </c>
      <c r="C99" s="42">
        <f t="shared" si="6"/>
        <v>-8.9996485011920244E-3</v>
      </c>
      <c r="D99" s="38">
        <f t="shared" si="7"/>
        <v>185.06358852180142</v>
      </c>
      <c r="H99" s="23"/>
    </row>
    <row r="100" spans="1:8" x14ac:dyDescent="0.35">
      <c r="A100" s="37">
        <v>29555</v>
      </c>
      <c r="B100" s="38">
        <v>8.66</v>
      </c>
      <c r="C100" s="42">
        <f t="shared" si="6"/>
        <v>-4.086817465414669E-3</v>
      </c>
      <c r="D100" s="38">
        <f t="shared" si="7"/>
        <v>184.30726741601822</v>
      </c>
      <c r="H100" s="23"/>
    </row>
    <row r="101" spans="1:8" x14ac:dyDescent="0.35">
      <c r="A101" s="37">
        <v>29586</v>
      </c>
      <c r="B101" s="38">
        <v>8.9600000000000009</v>
      </c>
      <c r="C101" s="42">
        <f t="shared" si="6"/>
        <v>-1.2226929187035922E-2</v>
      </c>
      <c r="D101" s="38">
        <f t="shared" si="7"/>
        <v>182.05375550866646</v>
      </c>
      <c r="H101" s="23"/>
    </row>
    <row r="102" spans="1:8" x14ac:dyDescent="0.35">
      <c r="A102" s="37">
        <v>29617</v>
      </c>
      <c r="B102" s="38">
        <v>9.1</v>
      </c>
      <c r="C102" s="42">
        <f t="shared" si="6"/>
        <v>-1.5525359173788706E-3</v>
      </c>
      <c r="D102" s="38">
        <f t="shared" si="7"/>
        <v>181.77111051434554</v>
      </c>
      <c r="H102" s="23"/>
    </row>
    <row r="103" spans="1:8" x14ac:dyDescent="0.35">
      <c r="A103" s="37">
        <v>29645</v>
      </c>
      <c r="B103" s="38">
        <v>10.34</v>
      </c>
      <c r="C103" s="42">
        <f t="shared" si="6"/>
        <v>-6.8211493414879587E-2</v>
      </c>
      <c r="D103" s="38">
        <f t="shared" si="7"/>
        <v>169.37223160648091</v>
      </c>
      <c r="H103" s="23"/>
    </row>
    <row r="104" spans="1:8" x14ac:dyDescent="0.35">
      <c r="A104" s="37">
        <v>29676</v>
      </c>
      <c r="B104" s="38">
        <v>9.81</v>
      </c>
      <c r="C104" s="42">
        <f t="shared" si="6"/>
        <v>4.1743033303334572E-2</v>
      </c>
      <c r="D104" s="38">
        <f t="shared" si="7"/>
        <v>176.44234231109036</v>
      </c>
      <c r="H104" s="23"/>
    </row>
    <row r="105" spans="1:8" x14ac:dyDescent="0.35">
      <c r="A105" s="37">
        <v>29706</v>
      </c>
      <c r="B105" s="38">
        <v>9.9499999999999993</v>
      </c>
      <c r="C105" s="42">
        <f t="shared" si="6"/>
        <v>-5.2377726935175402E-4</v>
      </c>
      <c r="D105" s="38">
        <f t="shared" si="7"/>
        <v>176.34992582283664</v>
      </c>
      <c r="H105" s="23"/>
    </row>
    <row r="106" spans="1:8" x14ac:dyDescent="0.35">
      <c r="A106" s="37">
        <v>29737</v>
      </c>
      <c r="B106" s="38">
        <v>10.58</v>
      </c>
      <c r="C106" s="42">
        <f t="shared" si="6"/>
        <v>-2.9833458990344095E-2</v>
      </c>
      <c r="D106" s="38">
        <f t="shared" si="7"/>
        <v>171.08879754285081</v>
      </c>
      <c r="H106" s="23"/>
    </row>
    <row r="107" spans="1:8" x14ac:dyDescent="0.35">
      <c r="A107" s="37">
        <v>29767</v>
      </c>
      <c r="B107" s="38">
        <v>10.199999999999999</v>
      </c>
      <c r="C107" s="42">
        <f t="shared" si="6"/>
        <v>3.2180695107655505E-2</v>
      </c>
      <c r="D107" s="38">
        <f t="shared" si="7"/>
        <v>176.59455397291271</v>
      </c>
      <c r="H107" s="23"/>
    </row>
    <row r="108" spans="1:8" x14ac:dyDescent="0.35">
      <c r="A108" s="37">
        <v>29798</v>
      </c>
      <c r="B108" s="38">
        <v>10.35</v>
      </c>
      <c r="C108" s="42">
        <f t="shared" si="6"/>
        <v>-6.6489634796269327E-4</v>
      </c>
      <c r="D108" s="38">
        <f t="shared" si="7"/>
        <v>176.477136898906</v>
      </c>
      <c r="H108" s="23"/>
    </row>
    <row r="109" spans="1:8" x14ac:dyDescent="0.35">
      <c r="A109" s="37">
        <v>29829</v>
      </c>
      <c r="B109" s="38">
        <v>10.51</v>
      </c>
      <c r="C109" s="42">
        <f t="shared" si="6"/>
        <v>-1.0858290624658987E-3</v>
      </c>
      <c r="D109" s="38">
        <f t="shared" si="7"/>
        <v>176.28551289480038</v>
      </c>
      <c r="H109" s="23"/>
    </row>
    <row r="110" spans="1:8" x14ac:dyDescent="0.35">
      <c r="A110" s="37">
        <v>29859</v>
      </c>
      <c r="B110" s="38">
        <v>10.28</v>
      </c>
      <c r="C110" s="42">
        <f t="shared" si="6"/>
        <v>2.2852390342939531E-2</v>
      </c>
      <c r="D110" s="38">
        <f t="shared" si="7"/>
        <v>180.31405824727767</v>
      </c>
      <c r="H110" s="23"/>
    </row>
    <row r="111" spans="1:8" x14ac:dyDescent="0.35">
      <c r="A111" s="37">
        <v>29890</v>
      </c>
      <c r="B111" s="38">
        <v>10.029999999999999</v>
      </c>
      <c r="C111" s="42">
        <f t="shared" si="6"/>
        <v>2.4047928993119749E-2</v>
      </c>
      <c r="D111" s="38">
        <f t="shared" si="7"/>
        <v>184.65023791646945</v>
      </c>
      <c r="H111" s="23"/>
    </row>
    <row r="112" spans="1:8" x14ac:dyDescent="0.35">
      <c r="A112" s="37">
        <v>29920</v>
      </c>
      <c r="B112" s="38">
        <v>9.64</v>
      </c>
      <c r="C112" s="42">
        <f t="shared" si="6"/>
        <v>3.291056499489628E-2</v>
      </c>
      <c r="D112" s="38">
        <f t="shared" si="7"/>
        <v>190.72718157274247</v>
      </c>
      <c r="H112" s="23"/>
    </row>
    <row r="113" spans="1:8" x14ac:dyDescent="0.35">
      <c r="A113" s="37">
        <v>29951</v>
      </c>
      <c r="B113" s="38">
        <v>9.67</v>
      </c>
      <c r="C113" s="42">
        <f t="shared" si="6"/>
        <v>6.1471030579521822E-3</v>
      </c>
      <c r="D113" s="38">
        <f t="shared" si="7"/>
        <v>191.89960121382285</v>
      </c>
      <c r="H113" s="23"/>
    </row>
    <row r="114" spans="1:8" x14ac:dyDescent="0.35">
      <c r="A114" s="37">
        <v>29982</v>
      </c>
      <c r="B114" s="38">
        <v>9.7200000000000006</v>
      </c>
      <c r="C114" s="42">
        <f t="shared" si="6"/>
        <v>4.9212739545032025E-3</v>
      </c>
      <c r="D114" s="38">
        <f t="shared" si="7"/>
        <v>192.84399172315599</v>
      </c>
      <c r="H114" s="23"/>
    </row>
    <row r="115" spans="1:8" x14ac:dyDescent="0.35">
      <c r="A115" s="37">
        <v>30010</v>
      </c>
      <c r="B115" s="38">
        <v>9.67</v>
      </c>
      <c r="C115" s="42">
        <f t="shared" si="6"/>
        <v>1.1243717125635438E-2</v>
      </c>
      <c r="D115" s="38">
        <f t="shared" si="7"/>
        <v>195.01227501546956</v>
      </c>
      <c r="H115" s="23"/>
    </row>
    <row r="116" spans="1:8" x14ac:dyDescent="0.35">
      <c r="A116" s="37">
        <v>30041</v>
      </c>
      <c r="B116" s="38">
        <v>9.1999999999999993</v>
      </c>
      <c r="C116" s="42">
        <f t="shared" si="6"/>
        <v>3.8207462198437903E-2</v>
      </c>
      <c r="D116" s="38">
        <f t="shared" si="7"/>
        <v>202.46319914135447</v>
      </c>
      <c r="H116" s="23"/>
    </row>
    <row r="117" spans="1:8" x14ac:dyDescent="0.35">
      <c r="A117" s="37">
        <v>30071</v>
      </c>
      <c r="B117" s="38">
        <v>8.66</v>
      </c>
      <c r="C117" s="42">
        <f t="shared" si="6"/>
        <v>4.3121851556807214E-2</v>
      </c>
      <c r="D117" s="38">
        <f t="shared" si="7"/>
        <v>211.19378716044426</v>
      </c>
      <c r="H117" s="23"/>
    </row>
    <row r="118" spans="1:8" x14ac:dyDescent="0.35">
      <c r="A118" s="37">
        <v>30102</v>
      </c>
      <c r="B118" s="38">
        <v>8.7100000000000009</v>
      </c>
      <c r="C118" s="42">
        <f t="shared" si="6"/>
        <v>3.9408843923419874E-3</v>
      </c>
      <c r="D118" s="38">
        <f t="shared" si="7"/>
        <v>212.02607746002448</v>
      </c>
      <c r="H118" s="23"/>
    </row>
    <row r="119" spans="1:8" x14ac:dyDescent="0.35">
      <c r="A119" s="37">
        <v>30132</v>
      </c>
      <c r="B119" s="38">
        <v>9.2799999999999994</v>
      </c>
      <c r="C119" s="42">
        <f t="shared" si="6"/>
        <v>-2.918046912649145E-2</v>
      </c>
      <c r="D119" s="38">
        <f t="shared" si="7"/>
        <v>205.83905705269115</v>
      </c>
      <c r="H119" s="23"/>
    </row>
    <row r="120" spans="1:8" x14ac:dyDescent="0.35">
      <c r="A120" s="37">
        <v>30163</v>
      </c>
      <c r="B120" s="38">
        <v>9.0500000000000007</v>
      </c>
      <c r="C120" s="42">
        <f t="shared" si="6"/>
        <v>2.2582464588024782E-2</v>
      </c>
      <c r="D120" s="38">
        <f t="shared" si="7"/>
        <v>210.48741026941596</v>
      </c>
      <c r="H120" s="23"/>
    </row>
    <row r="121" spans="1:8" x14ac:dyDescent="0.35">
      <c r="A121" s="37">
        <v>30194</v>
      </c>
      <c r="B121" s="38">
        <v>8.83</v>
      </c>
      <c r="C121" s="42">
        <f t="shared" si="6"/>
        <v>2.1880489629098165E-2</v>
      </c>
      <c r="D121" s="38">
        <f t="shared" si="7"/>
        <v>215.09297786687162</v>
      </c>
      <c r="H121" s="23"/>
    </row>
    <row r="122" spans="1:8" x14ac:dyDescent="0.35">
      <c r="A122" s="37">
        <v>30224</v>
      </c>
      <c r="B122" s="38">
        <v>8.4600000000000009</v>
      </c>
      <c r="C122" s="42">
        <f t="shared" si="6"/>
        <v>3.1863730114837431E-2</v>
      </c>
      <c r="D122" s="38">
        <f t="shared" si="7"/>
        <v>221.94664246321832</v>
      </c>
      <c r="H122" s="23"/>
    </row>
    <row r="123" spans="1:8" x14ac:dyDescent="0.35">
      <c r="A123" s="37">
        <v>30255</v>
      </c>
      <c r="B123" s="38">
        <v>8.1199999999999992</v>
      </c>
      <c r="C123" s="42">
        <f t="shared" si="6"/>
        <v>2.9905574183820782E-2</v>
      </c>
      <c r="D123" s="38">
        <f t="shared" si="7"/>
        <v>228.58408424425204</v>
      </c>
      <c r="H123" s="23"/>
    </row>
    <row r="124" spans="1:8" x14ac:dyDescent="0.35">
      <c r="A124" s="37">
        <v>30285</v>
      </c>
      <c r="B124" s="38">
        <v>8.07</v>
      </c>
      <c r="C124" s="42">
        <f t="shared" si="6"/>
        <v>1.0135164002858488E-2</v>
      </c>
      <c r="D124" s="38">
        <f t="shared" si="7"/>
        <v>230.90082142651073</v>
      </c>
      <c r="H124" s="23"/>
    </row>
    <row r="125" spans="1:8" x14ac:dyDescent="0.35">
      <c r="A125" s="37">
        <v>30316</v>
      </c>
      <c r="B125" s="38">
        <v>7.77</v>
      </c>
      <c r="C125" s="42">
        <f t="shared" si="6"/>
        <v>2.7204856728576442E-2</v>
      </c>
      <c r="D125" s="38">
        <f t="shared" si="7"/>
        <v>237.18244519192959</v>
      </c>
      <c r="H125" s="23"/>
    </row>
    <row r="126" spans="1:8" x14ac:dyDescent="0.35">
      <c r="A126" s="37">
        <v>30347</v>
      </c>
      <c r="B126" s="38">
        <v>7.91</v>
      </c>
      <c r="C126" s="42">
        <f t="shared" si="6"/>
        <v>-3.0234049185200538E-3</v>
      </c>
      <c r="D126" s="38">
        <f t="shared" si="7"/>
        <v>236.4653466205497</v>
      </c>
      <c r="H126" s="23"/>
    </row>
    <row r="127" spans="1:8" x14ac:dyDescent="0.35">
      <c r="A127" s="37">
        <v>30375</v>
      </c>
      <c r="B127" s="38">
        <v>7.68</v>
      </c>
      <c r="C127" s="42">
        <f t="shared" si="6"/>
        <v>2.2355526150905972E-2</v>
      </c>
      <c r="D127" s="38">
        <f t="shared" si="7"/>
        <v>241.75165386070847</v>
      </c>
      <c r="H127" s="23"/>
    </row>
    <row r="128" spans="1:8" x14ac:dyDescent="0.35">
      <c r="A128" s="37">
        <v>30406</v>
      </c>
      <c r="B128" s="38">
        <v>7.6</v>
      </c>
      <c r="C128" s="42">
        <f t="shared" si="6"/>
        <v>1.1902555792953112E-2</v>
      </c>
      <c r="D128" s="38">
        <f t="shared" si="7"/>
        <v>244.62911640882425</v>
      </c>
      <c r="H128" s="23"/>
    </row>
    <row r="129" spans="1:8" x14ac:dyDescent="0.35">
      <c r="A129" s="37">
        <v>30436</v>
      </c>
      <c r="B129" s="38">
        <v>7.74</v>
      </c>
      <c r="C129" s="42">
        <f t="shared" si="6"/>
        <v>-3.2366168508399483E-3</v>
      </c>
      <c r="D129" s="38">
        <f t="shared" si="7"/>
        <v>243.83734568844935</v>
      </c>
      <c r="H129" s="23"/>
    </row>
    <row r="130" spans="1:8" x14ac:dyDescent="0.35">
      <c r="A130" s="37">
        <v>30467</v>
      </c>
      <c r="B130" s="38">
        <v>8.16</v>
      </c>
      <c r="C130" s="42">
        <f t="shared" si="6"/>
        <v>-2.1733885040271583E-2</v>
      </c>
      <c r="D130" s="38">
        <f t="shared" si="7"/>
        <v>238.53781284873162</v>
      </c>
      <c r="H130" s="23"/>
    </row>
    <row r="131" spans="1:8" x14ac:dyDescent="0.35">
      <c r="A131" s="37">
        <v>30497</v>
      </c>
      <c r="B131" s="38">
        <v>8.07</v>
      </c>
      <c r="C131" s="42">
        <f t="shared" ref="C131:C194" si="8">B130/1200+((B130/B131)*(1-(1+B131/200)^(-2*(10-(1/12))))+(1+B131/200)^(-2*(10-(1/12)))-1)</f>
        <v>1.286329520514537E-2</v>
      </c>
      <c r="D131" s="38">
        <f t="shared" ref="D131:D194" si="9">D130*(1+C131)</f>
        <v>241.60619515299456</v>
      </c>
      <c r="H131" s="23"/>
    </row>
    <row r="132" spans="1:8" x14ac:dyDescent="0.35">
      <c r="A132" s="37">
        <v>30528</v>
      </c>
      <c r="B132" s="38">
        <v>8.25</v>
      </c>
      <c r="C132" s="42">
        <f t="shared" si="8"/>
        <v>-5.3063054088954096E-3</v>
      </c>
      <c r="D132" s="38">
        <f t="shared" si="9"/>
        <v>240.32415889283158</v>
      </c>
      <c r="H132" s="23"/>
    </row>
    <row r="133" spans="1:8" x14ac:dyDescent="0.35">
      <c r="A133" s="37">
        <v>30559</v>
      </c>
      <c r="B133" s="38">
        <v>8.5399999999999991</v>
      </c>
      <c r="C133" s="42">
        <f t="shared" si="8"/>
        <v>-1.2265199311721174E-2</v>
      </c>
      <c r="D133" s="38">
        <f t="shared" si="9"/>
        <v>237.37653518458924</v>
      </c>
      <c r="H133" s="23"/>
    </row>
    <row r="134" spans="1:8" x14ac:dyDescent="0.35">
      <c r="A134" s="37">
        <v>30589</v>
      </c>
      <c r="B134" s="38">
        <v>8.39</v>
      </c>
      <c r="C134" s="42">
        <f t="shared" si="8"/>
        <v>1.7081637252877042E-2</v>
      </c>
      <c r="D134" s="38">
        <f t="shared" si="9"/>
        <v>241.43131505095721</v>
      </c>
      <c r="H134" s="23"/>
    </row>
    <row r="135" spans="1:8" x14ac:dyDescent="0.35">
      <c r="A135" s="37">
        <v>30620</v>
      </c>
      <c r="B135" s="38">
        <v>8.35</v>
      </c>
      <c r="C135" s="42">
        <f t="shared" si="8"/>
        <v>9.6536335464158449E-3</v>
      </c>
      <c r="D135" s="38">
        <f t="shared" si="9"/>
        <v>243.76200449308843</v>
      </c>
      <c r="H135" s="23"/>
    </row>
    <row r="136" spans="1:8" x14ac:dyDescent="0.35">
      <c r="A136" s="37">
        <v>30650</v>
      </c>
      <c r="B136" s="38">
        <v>8.42</v>
      </c>
      <c r="C136" s="42">
        <f t="shared" si="8"/>
        <v>2.3140916823584544E-3</v>
      </c>
      <c r="D136" s="38">
        <f t="shared" si="9"/>
        <v>244.32609212016092</v>
      </c>
      <c r="H136" s="23"/>
    </row>
    <row r="137" spans="1:8" x14ac:dyDescent="0.35">
      <c r="A137" s="37">
        <v>30681</v>
      </c>
      <c r="B137" s="38">
        <v>8.3800000000000008</v>
      </c>
      <c r="C137" s="42">
        <f t="shared" si="8"/>
        <v>9.6751513705282087E-3</v>
      </c>
      <c r="D137" s="38">
        <f t="shared" si="9"/>
        <v>246.68998404519309</v>
      </c>
      <c r="H137" s="23"/>
    </row>
    <row r="138" spans="1:8" x14ac:dyDescent="0.35">
      <c r="A138" s="37">
        <v>30712</v>
      </c>
      <c r="B138" s="38">
        <v>8.32</v>
      </c>
      <c r="C138" s="42">
        <f t="shared" si="8"/>
        <v>1.0981517135420608E-2</v>
      </c>
      <c r="D138" s="38">
        <f t="shared" si="9"/>
        <v>249.39901433212202</v>
      </c>
      <c r="H138" s="23"/>
    </row>
    <row r="139" spans="1:8" x14ac:dyDescent="0.35">
      <c r="A139" s="37">
        <v>30741</v>
      </c>
      <c r="B139" s="38">
        <v>8.1199999999999992</v>
      </c>
      <c r="C139" s="42">
        <f t="shared" si="8"/>
        <v>2.0377788735581034E-2</v>
      </c>
      <c r="D139" s="38">
        <f t="shared" si="9"/>
        <v>254.48121475704411</v>
      </c>
      <c r="H139" s="23"/>
    </row>
    <row r="140" spans="1:8" x14ac:dyDescent="0.35">
      <c r="A140" s="37">
        <v>30772</v>
      </c>
      <c r="B140" s="38">
        <v>8.19</v>
      </c>
      <c r="C140" s="42">
        <f t="shared" si="8"/>
        <v>2.0755222839101365E-3</v>
      </c>
      <c r="D140" s="38">
        <f t="shared" si="9"/>
        <v>255.00939618910888</v>
      </c>
      <c r="H140" s="23"/>
    </row>
    <row r="141" spans="1:8" x14ac:dyDescent="0.35">
      <c r="A141" s="37">
        <v>30802</v>
      </c>
      <c r="B141" s="38">
        <v>8.1999999999999993</v>
      </c>
      <c r="C141" s="42">
        <f t="shared" si="8"/>
        <v>6.1551299328268822E-3</v>
      </c>
      <c r="D141" s="38">
        <f t="shared" si="9"/>
        <v>256.57901215674457</v>
      </c>
      <c r="H141" s="23"/>
    </row>
    <row r="142" spans="1:8" x14ac:dyDescent="0.35">
      <c r="A142" s="37">
        <v>30833</v>
      </c>
      <c r="B142" s="38">
        <v>8.33</v>
      </c>
      <c r="C142" s="42">
        <f t="shared" si="8"/>
        <v>-1.8256160372475379E-3</v>
      </c>
      <c r="D142" s="38">
        <f t="shared" si="9"/>
        <v>256.11059739733008</v>
      </c>
      <c r="H142" s="23"/>
    </row>
    <row r="143" spans="1:8" x14ac:dyDescent="0.35">
      <c r="A143" s="37">
        <v>30863</v>
      </c>
      <c r="B143" s="38">
        <v>8.24</v>
      </c>
      <c r="C143" s="42">
        <f t="shared" si="8"/>
        <v>1.2959951512542964E-2</v>
      </c>
      <c r="D143" s="38">
        <f t="shared" si="9"/>
        <v>259.42977832144788</v>
      </c>
      <c r="H143" s="23"/>
    </row>
    <row r="144" spans="1:8" x14ac:dyDescent="0.35">
      <c r="A144" s="37">
        <v>30894</v>
      </c>
      <c r="B144" s="38">
        <v>8.2899999999999991</v>
      </c>
      <c r="C144" s="42">
        <f t="shared" si="8"/>
        <v>3.5304770605223204E-3</v>
      </c>
      <c r="D144" s="38">
        <f t="shared" si="9"/>
        <v>260.34568920262814</v>
      </c>
      <c r="H144" s="23"/>
    </row>
    <row r="145" spans="1:8" x14ac:dyDescent="0.35">
      <c r="A145" s="37">
        <v>30925</v>
      </c>
      <c r="B145" s="38">
        <v>7.96</v>
      </c>
      <c r="C145" s="42">
        <f t="shared" si="8"/>
        <v>2.9248186667456804E-2</v>
      </c>
      <c r="D145" s="38">
        <f t="shared" si="9"/>
        <v>267.96032851849429</v>
      </c>
      <c r="H145" s="23"/>
    </row>
    <row r="146" spans="1:8" x14ac:dyDescent="0.35">
      <c r="A146" s="37">
        <v>30955</v>
      </c>
      <c r="B146" s="38">
        <v>7.83</v>
      </c>
      <c r="C146" s="42">
        <f t="shared" si="8"/>
        <v>1.548445193446619E-2</v>
      </c>
      <c r="D146" s="38">
        <f t="shared" si="9"/>
        <v>272.10954734578269</v>
      </c>
      <c r="H146" s="23"/>
    </row>
    <row r="147" spans="1:8" x14ac:dyDescent="0.35">
      <c r="A147" s="37">
        <v>30986</v>
      </c>
      <c r="B147" s="38">
        <v>7.52</v>
      </c>
      <c r="C147" s="42">
        <f t="shared" si="8"/>
        <v>2.7923264741057548E-2</v>
      </c>
      <c r="D147" s="38">
        <f t="shared" si="9"/>
        <v>279.70773427488825</v>
      </c>
      <c r="H147" s="23"/>
    </row>
    <row r="148" spans="1:8" x14ac:dyDescent="0.35">
      <c r="A148" s="37">
        <v>31016</v>
      </c>
      <c r="B148" s="38">
        <v>7.26</v>
      </c>
      <c r="C148" s="42">
        <f t="shared" si="8"/>
        <v>2.4422714363959066E-2</v>
      </c>
      <c r="D148" s="38">
        <f t="shared" si="9"/>
        <v>286.53895637447403</v>
      </c>
      <c r="H148" s="23"/>
    </row>
    <row r="149" spans="1:8" x14ac:dyDescent="0.35">
      <c r="A149" s="37">
        <v>31047</v>
      </c>
      <c r="B149" s="38">
        <v>7.23</v>
      </c>
      <c r="C149" s="42">
        <f t="shared" si="8"/>
        <v>8.1477394282573057E-3</v>
      </c>
      <c r="D149" s="38">
        <f t="shared" si="9"/>
        <v>288.87360112705807</v>
      </c>
      <c r="H149" s="23"/>
    </row>
    <row r="150" spans="1:8" x14ac:dyDescent="0.35">
      <c r="A150" s="37">
        <v>31078</v>
      </c>
      <c r="B150" s="38">
        <v>7.38</v>
      </c>
      <c r="C150" s="42">
        <f t="shared" si="8"/>
        <v>-4.3937037943789252E-3</v>
      </c>
      <c r="D150" s="38">
        <f t="shared" si="9"/>
        <v>287.60437608969022</v>
      </c>
      <c r="H150" s="23"/>
    </row>
    <row r="151" spans="1:8" x14ac:dyDescent="0.35">
      <c r="A151" s="37">
        <v>31106</v>
      </c>
      <c r="B151" s="38">
        <v>7.77</v>
      </c>
      <c r="C151" s="42">
        <f t="shared" si="8"/>
        <v>-2.0473813747149395E-2</v>
      </c>
      <c r="D151" s="38">
        <f t="shared" si="9"/>
        <v>281.71601766076481</v>
      </c>
      <c r="H151" s="23"/>
    </row>
    <row r="152" spans="1:8" x14ac:dyDescent="0.35">
      <c r="A152" s="37">
        <v>31137</v>
      </c>
      <c r="B152" s="38">
        <v>7.45</v>
      </c>
      <c r="C152" s="42">
        <f t="shared" si="8"/>
        <v>2.863239040435283E-2</v>
      </c>
      <c r="D152" s="38">
        <f t="shared" si="9"/>
        <v>289.78222066158736</v>
      </c>
      <c r="H152" s="23"/>
    </row>
    <row r="153" spans="1:8" x14ac:dyDescent="0.35">
      <c r="A153" s="37">
        <v>31167</v>
      </c>
      <c r="B153" s="38">
        <v>7.41</v>
      </c>
      <c r="C153" s="42">
        <f t="shared" si="8"/>
        <v>8.9829435062238235E-3</v>
      </c>
      <c r="D153" s="38">
        <f t="shared" si="9"/>
        <v>292.38531797889851</v>
      </c>
      <c r="H153" s="23"/>
    </row>
    <row r="154" spans="1:8" x14ac:dyDescent="0.35">
      <c r="A154" s="37">
        <v>31198</v>
      </c>
      <c r="B154" s="38">
        <v>7.14</v>
      </c>
      <c r="C154" s="42">
        <f t="shared" si="8"/>
        <v>2.5130849739563657E-2</v>
      </c>
      <c r="D154" s="38">
        <f t="shared" si="9"/>
        <v>299.73320947108078</v>
      </c>
      <c r="H154" s="23"/>
    </row>
    <row r="155" spans="1:8" x14ac:dyDescent="0.35">
      <c r="A155" s="37">
        <v>31228</v>
      </c>
      <c r="B155" s="38">
        <v>7.07</v>
      </c>
      <c r="C155" s="42">
        <f t="shared" si="8"/>
        <v>1.0879925568792016E-2</v>
      </c>
      <c r="D155" s="38">
        <f t="shared" si="9"/>
        <v>302.99428448062127</v>
      </c>
      <c r="H155" s="23"/>
    </row>
    <row r="156" spans="1:8" x14ac:dyDescent="0.35">
      <c r="A156" s="37">
        <v>31259</v>
      </c>
      <c r="B156" s="38">
        <v>6.99</v>
      </c>
      <c r="C156" s="42">
        <f t="shared" si="8"/>
        <v>1.1546142258394714E-2</v>
      </c>
      <c r="D156" s="38">
        <f t="shared" si="9"/>
        <v>306.49269959271504</v>
      </c>
      <c r="H156" s="23"/>
    </row>
    <row r="157" spans="1:8" x14ac:dyDescent="0.35">
      <c r="A157" s="37">
        <v>31290</v>
      </c>
      <c r="B157" s="38">
        <v>6.59</v>
      </c>
      <c r="C157" s="42">
        <f t="shared" si="8"/>
        <v>3.4612415777482336E-2</v>
      </c>
      <c r="D157" s="38">
        <f t="shared" si="9"/>
        <v>317.10115234378105</v>
      </c>
      <c r="H157" s="23"/>
    </row>
    <row r="158" spans="1:8" x14ac:dyDescent="0.35">
      <c r="A158" s="37">
        <v>31320</v>
      </c>
      <c r="B158" s="38">
        <v>6.57</v>
      </c>
      <c r="C158" s="42">
        <f t="shared" si="8"/>
        <v>6.9323431492074256E-3</v>
      </c>
      <c r="D158" s="38">
        <f t="shared" si="9"/>
        <v>319.29940634483722</v>
      </c>
      <c r="H158" s="23"/>
    </row>
    <row r="159" spans="1:8" x14ac:dyDescent="0.35">
      <c r="A159" s="37">
        <v>31351</v>
      </c>
      <c r="B159" s="38">
        <v>6.93</v>
      </c>
      <c r="C159" s="42">
        <f t="shared" si="8"/>
        <v>-2.0038886648384498E-2</v>
      </c>
      <c r="D159" s="38">
        <f t="shared" si="9"/>
        <v>312.9010017341966</v>
      </c>
      <c r="H159" s="23"/>
    </row>
    <row r="160" spans="1:8" x14ac:dyDescent="0.35">
      <c r="A160" s="37">
        <v>31381</v>
      </c>
      <c r="B160" s="38">
        <v>6.78</v>
      </c>
      <c r="C160" s="42">
        <f t="shared" si="8"/>
        <v>1.6477898634864731E-2</v>
      </c>
      <c r="D160" s="38">
        <f t="shared" si="9"/>
        <v>318.05695272352034</v>
      </c>
      <c r="H160" s="23"/>
    </row>
    <row r="161" spans="1:8" x14ac:dyDescent="0.35">
      <c r="A161" s="37">
        <v>31412</v>
      </c>
      <c r="B161" s="38">
        <v>6.58</v>
      </c>
      <c r="C161" s="42">
        <f t="shared" si="8"/>
        <v>2.0050234178752138E-2</v>
      </c>
      <c r="D161" s="38">
        <f t="shared" si="9"/>
        <v>324.4340691078072</v>
      </c>
      <c r="H161" s="23"/>
    </row>
    <row r="162" spans="1:8" x14ac:dyDescent="0.35">
      <c r="A162" s="37">
        <v>31443</v>
      </c>
      <c r="B162" s="38">
        <v>6.6</v>
      </c>
      <c r="C162" s="42">
        <f t="shared" si="8"/>
        <v>4.0446147381452621E-3</v>
      </c>
      <c r="D162" s="38">
        <f t="shared" si="9"/>
        <v>325.74627992527707</v>
      </c>
      <c r="H162" s="23"/>
    </row>
    <row r="163" spans="1:8" x14ac:dyDescent="0.35">
      <c r="A163" s="37">
        <v>31471</v>
      </c>
      <c r="B163" s="38">
        <v>6.19</v>
      </c>
      <c r="C163" s="42">
        <f t="shared" si="8"/>
        <v>3.5549294648820666E-2</v>
      </c>
      <c r="D163" s="38">
        <f t="shared" si="9"/>
        <v>337.32633041109796</v>
      </c>
      <c r="H163" s="23"/>
    </row>
    <row r="164" spans="1:8" x14ac:dyDescent="0.35">
      <c r="A164" s="37">
        <v>31502</v>
      </c>
      <c r="B164" s="38">
        <v>5.93</v>
      </c>
      <c r="C164" s="42">
        <f t="shared" si="8"/>
        <v>2.4442468792797725E-2</v>
      </c>
      <c r="D164" s="38">
        <f t="shared" si="9"/>
        <v>345.57141871516023</v>
      </c>
      <c r="H164" s="23"/>
    </row>
    <row r="165" spans="1:8" x14ac:dyDescent="0.35">
      <c r="A165" s="37">
        <v>31532</v>
      </c>
      <c r="B165" s="38">
        <v>5.71</v>
      </c>
      <c r="C165" s="42">
        <f t="shared" si="8"/>
        <v>2.1425265521326554E-2</v>
      </c>
      <c r="D165" s="38">
        <f t="shared" si="9"/>
        <v>352.97537811771406</v>
      </c>
      <c r="H165" s="23"/>
    </row>
    <row r="166" spans="1:8" x14ac:dyDescent="0.35">
      <c r="A166" s="37">
        <v>31563</v>
      </c>
      <c r="B166" s="38">
        <v>6.17</v>
      </c>
      <c r="C166" s="42">
        <f t="shared" si="8"/>
        <v>-2.8986355039402254E-2</v>
      </c>
      <c r="D166" s="38">
        <f t="shared" si="9"/>
        <v>342.74390848742672</v>
      </c>
      <c r="H166" s="23"/>
    </row>
    <row r="167" spans="1:8" x14ac:dyDescent="0.35">
      <c r="A167" s="37">
        <v>31593</v>
      </c>
      <c r="B167" s="38">
        <v>6.06</v>
      </c>
      <c r="C167" s="42">
        <f t="shared" si="8"/>
        <v>1.3251794828522744E-2</v>
      </c>
      <c r="D167" s="38">
        <f t="shared" si="9"/>
        <v>347.28588044142805</v>
      </c>
      <c r="H167" s="23"/>
    </row>
    <row r="168" spans="1:8" x14ac:dyDescent="0.35">
      <c r="A168" s="37">
        <v>31624</v>
      </c>
      <c r="B168" s="38">
        <v>6</v>
      </c>
      <c r="C168" s="42">
        <f t="shared" si="8"/>
        <v>9.4858985053589695E-3</v>
      </c>
      <c r="D168" s="38">
        <f t="shared" si="9"/>
        <v>350.58019905563964</v>
      </c>
      <c r="H168" s="23"/>
    </row>
    <row r="169" spans="1:8" x14ac:dyDescent="0.35">
      <c r="A169" s="37">
        <v>31655</v>
      </c>
      <c r="B169" s="38">
        <v>5.82</v>
      </c>
      <c r="C169" s="42">
        <f t="shared" si="8"/>
        <v>1.8418315905248114E-2</v>
      </c>
      <c r="D169" s="38">
        <f t="shared" si="9"/>
        <v>357.03729591197111</v>
      </c>
      <c r="H169" s="23"/>
    </row>
    <row r="170" spans="1:8" x14ac:dyDescent="0.35">
      <c r="A170" s="37">
        <v>31685</v>
      </c>
      <c r="B170" s="38">
        <v>6.17</v>
      </c>
      <c r="C170" s="42">
        <f t="shared" si="8"/>
        <v>-2.0825306370559703E-2</v>
      </c>
      <c r="D170" s="38">
        <f t="shared" si="9"/>
        <v>349.60188483888817</v>
      </c>
      <c r="H170" s="23"/>
    </row>
    <row r="171" spans="1:8" x14ac:dyDescent="0.35">
      <c r="A171" s="37">
        <v>31716</v>
      </c>
      <c r="B171" s="38">
        <v>6.42</v>
      </c>
      <c r="C171" s="42">
        <f t="shared" si="8"/>
        <v>-1.2989895468296032E-2</v>
      </c>
      <c r="D171" s="38">
        <f t="shared" si="9"/>
        <v>345.06059289931176</v>
      </c>
      <c r="H171" s="23"/>
    </row>
    <row r="172" spans="1:8" x14ac:dyDescent="0.35">
      <c r="A172" s="37">
        <v>31746</v>
      </c>
      <c r="B172" s="38">
        <v>6.12</v>
      </c>
      <c r="C172" s="42">
        <f t="shared" si="8"/>
        <v>2.7407815482756649E-2</v>
      </c>
      <c r="D172" s="38">
        <f t="shared" si="9"/>
        <v>354.51794995986671</v>
      </c>
      <c r="H172" s="23"/>
    </row>
    <row r="173" spans="1:8" x14ac:dyDescent="0.35">
      <c r="A173" s="37">
        <v>31777</v>
      </c>
      <c r="B173" s="38">
        <v>6.13</v>
      </c>
      <c r="C173" s="42">
        <f t="shared" si="8"/>
        <v>4.3650760020771465E-3</v>
      </c>
      <c r="D173" s="38">
        <f t="shared" si="9"/>
        <v>356.06544775554215</v>
      </c>
      <c r="H173" s="23"/>
    </row>
    <row r="174" spans="1:8" x14ac:dyDescent="0.35">
      <c r="A174" s="37">
        <v>31808</v>
      </c>
      <c r="B174" s="38">
        <v>6.04</v>
      </c>
      <c r="C174" s="42">
        <f t="shared" si="8"/>
        <v>1.1749980661571797E-2</v>
      </c>
      <c r="D174" s="38">
        <f t="shared" si="9"/>
        <v>360.24920988092367</v>
      </c>
      <c r="H174" s="23"/>
    </row>
    <row r="175" spans="1:8" x14ac:dyDescent="0.35">
      <c r="A175" s="37">
        <v>31836</v>
      </c>
      <c r="B175" s="38">
        <v>6.17</v>
      </c>
      <c r="C175" s="42">
        <f t="shared" si="8"/>
        <v>-4.5032090328746008E-3</v>
      </c>
      <c r="D175" s="38">
        <f t="shared" si="9"/>
        <v>358.62693238490198</v>
      </c>
      <c r="H175" s="23"/>
    </row>
    <row r="176" spans="1:8" x14ac:dyDescent="0.35">
      <c r="A176" s="37">
        <v>31867</v>
      </c>
      <c r="B176" s="38">
        <v>5.85</v>
      </c>
      <c r="C176" s="42">
        <f t="shared" si="8"/>
        <v>2.8963508287444494E-2</v>
      </c>
      <c r="D176" s="38">
        <f t="shared" si="9"/>
        <v>369.01402651313288</v>
      </c>
      <c r="H176" s="23"/>
    </row>
    <row r="177" spans="1:8" x14ac:dyDescent="0.35">
      <c r="A177" s="37">
        <v>31897</v>
      </c>
      <c r="B177" s="38">
        <v>5.82</v>
      </c>
      <c r="C177" s="42">
        <f t="shared" si="8"/>
        <v>7.1113859842080558E-3</v>
      </c>
      <c r="D177" s="38">
        <f t="shared" si="9"/>
        <v>371.63822768925456</v>
      </c>
      <c r="H177" s="23"/>
    </row>
    <row r="178" spans="1:8" x14ac:dyDescent="0.35">
      <c r="A178" s="37">
        <v>31928</v>
      </c>
      <c r="B178" s="38">
        <v>5.82</v>
      </c>
      <c r="C178" s="42">
        <f t="shared" si="8"/>
        <v>4.8500000000000001E-3</v>
      </c>
      <c r="D178" s="38">
        <f t="shared" si="9"/>
        <v>373.44067309354745</v>
      </c>
      <c r="H178" s="23"/>
    </row>
    <row r="179" spans="1:8" x14ac:dyDescent="0.35">
      <c r="A179" s="37">
        <v>31958</v>
      </c>
      <c r="B179" s="38">
        <v>6.26</v>
      </c>
      <c r="C179" s="42">
        <f t="shared" si="8"/>
        <v>-2.7295068947759814E-2</v>
      </c>
      <c r="D179" s="38">
        <f t="shared" si="9"/>
        <v>363.24758417356122</v>
      </c>
      <c r="H179" s="23"/>
    </row>
    <row r="180" spans="1:8" x14ac:dyDescent="0.35">
      <c r="A180" s="37">
        <v>31989</v>
      </c>
      <c r="B180" s="38">
        <v>6.43</v>
      </c>
      <c r="C180" s="42">
        <f t="shared" si="8"/>
        <v>-7.1071886300462048E-3</v>
      </c>
      <c r="D180" s="38">
        <f t="shared" si="9"/>
        <v>360.66591507343111</v>
      </c>
      <c r="H180" s="23"/>
    </row>
    <row r="181" spans="1:8" x14ac:dyDescent="0.35">
      <c r="A181" s="37">
        <v>32020</v>
      </c>
      <c r="B181" s="38">
        <v>6.6</v>
      </c>
      <c r="C181" s="42">
        <f t="shared" si="8"/>
        <v>-6.8707747257654925E-3</v>
      </c>
      <c r="D181" s="38">
        <f t="shared" si="9"/>
        <v>358.18786081969949</v>
      </c>
      <c r="H181" s="23"/>
    </row>
    <row r="182" spans="1:8" x14ac:dyDescent="0.35">
      <c r="A182" s="37">
        <v>32050</v>
      </c>
      <c r="B182" s="38">
        <v>6.91</v>
      </c>
      <c r="C182" s="42">
        <f t="shared" si="8"/>
        <v>-1.6490076541319461E-2</v>
      </c>
      <c r="D182" s="38">
        <f t="shared" si="9"/>
        <v>352.28131557861116</v>
      </c>
    </row>
    <row r="183" spans="1:8" x14ac:dyDescent="0.35">
      <c r="A183" s="37">
        <v>32081</v>
      </c>
      <c r="B183" s="38">
        <v>6.58</v>
      </c>
      <c r="C183" s="42">
        <f t="shared" si="8"/>
        <v>2.951871972827427E-2</v>
      </c>
      <c r="D183" s="38">
        <f t="shared" si="9"/>
        <v>362.6802089986839</v>
      </c>
    </row>
    <row r="184" spans="1:8" x14ac:dyDescent="0.35">
      <c r="A184" s="37">
        <v>32111</v>
      </c>
      <c r="B184" s="38">
        <v>6.4</v>
      </c>
      <c r="C184" s="42">
        <f t="shared" si="8"/>
        <v>1.8549943540627604E-2</v>
      </c>
      <c r="D184" s="38">
        <f t="shared" si="9"/>
        <v>369.40790639891247</v>
      </c>
    </row>
    <row r="185" spans="1:8" x14ac:dyDescent="0.35">
      <c r="A185" s="37">
        <v>32142</v>
      </c>
      <c r="B185" s="38">
        <v>6.55</v>
      </c>
      <c r="C185" s="42">
        <f t="shared" si="8"/>
        <v>-5.4815460686480025E-3</v>
      </c>
      <c r="D185" s="38">
        <f t="shared" si="9"/>
        <v>367.38297994186399</v>
      </c>
    </row>
    <row r="186" spans="1:8" x14ac:dyDescent="0.35">
      <c r="A186" s="37">
        <v>32173</v>
      </c>
      <c r="B186" s="38">
        <v>6.59</v>
      </c>
      <c r="C186" s="42">
        <f t="shared" si="8"/>
        <v>2.5795917555850771E-3</v>
      </c>
      <c r="D186" s="38">
        <f t="shared" si="9"/>
        <v>368.33067804806433</v>
      </c>
    </row>
    <row r="187" spans="1:8" x14ac:dyDescent="0.35">
      <c r="A187" s="37">
        <v>32202</v>
      </c>
      <c r="B187" s="38">
        <v>6.31</v>
      </c>
      <c r="C187" s="42">
        <f t="shared" si="8"/>
        <v>2.5901009944554236E-2</v>
      </c>
      <c r="D187" s="38">
        <f t="shared" si="9"/>
        <v>377.87081460307166</v>
      </c>
    </row>
    <row r="188" spans="1:8" x14ac:dyDescent="0.35">
      <c r="A188" s="37">
        <v>32233</v>
      </c>
      <c r="B188" s="38">
        <v>6.34</v>
      </c>
      <c r="C188" s="42">
        <f t="shared" si="8"/>
        <v>3.0746063010458026E-3</v>
      </c>
      <c r="D188" s="38">
        <f t="shared" si="9"/>
        <v>379.03261859063161</v>
      </c>
    </row>
    <row r="189" spans="1:8" x14ac:dyDescent="0.35">
      <c r="A189" s="37">
        <v>32263</v>
      </c>
      <c r="B189" s="38">
        <v>6.6</v>
      </c>
      <c r="C189" s="42">
        <f t="shared" si="8"/>
        <v>-1.3420008404111811E-2</v>
      </c>
      <c r="D189" s="38">
        <f t="shared" si="9"/>
        <v>373.94599766371283</v>
      </c>
    </row>
    <row r="190" spans="1:8" x14ac:dyDescent="0.35">
      <c r="A190" s="37">
        <v>32294</v>
      </c>
      <c r="B190" s="38">
        <v>6.75</v>
      </c>
      <c r="C190" s="42">
        <f t="shared" si="8"/>
        <v>-5.2174076832237123E-3</v>
      </c>
      <c r="D190" s="38">
        <f t="shared" si="9"/>
        <v>371.99496894239138</v>
      </c>
    </row>
    <row r="191" spans="1:8" x14ac:dyDescent="0.35">
      <c r="A191" s="37">
        <v>32324</v>
      </c>
      <c r="B191" s="38">
        <v>6.75</v>
      </c>
      <c r="C191" s="42">
        <f t="shared" si="8"/>
        <v>5.6249999999999998E-3</v>
      </c>
      <c r="D191" s="38">
        <f t="shared" si="9"/>
        <v>374.08744064269234</v>
      </c>
    </row>
    <row r="192" spans="1:8" x14ac:dyDescent="0.35">
      <c r="A192" s="37">
        <v>32355</v>
      </c>
      <c r="B192" s="38">
        <v>6.94</v>
      </c>
      <c r="C192" s="42">
        <f t="shared" si="8"/>
        <v>-7.8346052109090538E-3</v>
      </c>
      <c r="D192" s="38">
        <f t="shared" si="9"/>
        <v>371.15661323089745</v>
      </c>
    </row>
    <row r="193" spans="1:4" x14ac:dyDescent="0.35">
      <c r="A193" s="37">
        <v>32386</v>
      </c>
      <c r="B193" s="38">
        <v>6.89</v>
      </c>
      <c r="C193" s="42">
        <f t="shared" si="8"/>
        <v>9.3333152863482594E-3</v>
      </c>
      <c r="D193" s="38">
        <f t="shared" si="9"/>
        <v>374.62073492279461</v>
      </c>
    </row>
    <row r="194" spans="1:4" x14ac:dyDescent="0.35">
      <c r="A194" s="37">
        <v>32416</v>
      </c>
      <c r="B194" s="38">
        <v>6.63</v>
      </c>
      <c r="C194" s="42">
        <f t="shared" si="8"/>
        <v>2.4419606759575573E-2</v>
      </c>
      <c r="D194" s="38">
        <f t="shared" si="9"/>
        <v>383.76882595359251</v>
      </c>
    </row>
    <row r="195" spans="1:4" x14ac:dyDescent="0.35">
      <c r="A195" s="37">
        <v>32447</v>
      </c>
      <c r="B195" s="38">
        <v>6.35</v>
      </c>
      <c r="C195" s="42">
        <f t="shared" ref="C195:C258" si="10">B194/1200+((B194/B195)*(1-(1+B195/200)^(-2*(10-(1/12))))+(1+B195/200)^(-2*(10-(1/12)))-1)</f>
        <v>2.5897167751896429E-2</v>
      </c>
      <c r="D195" s="38">
        <f t="shared" ref="D195:D258" si="11">D194*(1+C195)</f>
        <v>393.70735161726105</v>
      </c>
    </row>
    <row r="196" spans="1:4" x14ac:dyDescent="0.35">
      <c r="A196" s="37">
        <v>32477</v>
      </c>
      <c r="B196" s="38">
        <v>6.55</v>
      </c>
      <c r="C196" s="42">
        <f t="shared" si="10"/>
        <v>-9.1281725359752264E-3</v>
      </c>
      <c r="D196" s="38">
        <f t="shared" si="11"/>
        <v>390.11352298301682</v>
      </c>
    </row>
    <row r="197" spans="1:4" x14ac:dyDescent="0.35">
      <c r="A197" s="37">
        <v>32508</v>
      </c>
      <c r="B197" s="38">
        <v>6.63</v>
      </c>
      <c r="C197" s="42">
        <f t="shared" si="10"/>
        <v>-2.8872515679246712E-4</v>
      </c>
      <c r="D197" s="38">
        <f t="shared" si="11"/>
        <v>390.00088739492668</v>
      </c>
    </row>
    <row r="198" spans="1:4" x14ac:dyDescent="0.35">
      <c r="A198" s="37">
        <v>32539</v>
      </c>
      <c r="B198" s="38">
        <v>6.76</v>
      </c>
      <c r="C198" s="42">
        <f t="shared" si="10"/>
        <v>-3.7592256987583087E-3</v>
      </c>
      <c r="D198" s="38">
        <f t="shared" si="11"/>
        <v>388.53478603649313</v>
      </c>
    </row>
    <row r="199" spans="1:4" x14ac:dyDescent="0.35">
      <c r="A199" s="37">
        <v>32567</v>
      </c>
      <c r="B199" s="38">
        <v>7.03</v>
      </c>
      <c r="C199" s="42">
        <f t="shared" si="10"/>
        <v>-1.3416262437558713E-2</v>
      </c>
      <c r="D199" s="38">
        <f t="shared" si="11"/>
        <v>383.32210138090682</v>
      </c>
    </row>
    <row r="200" spans="1:4" x14ac:dyDescent="0.35">
      <c r="A200" s="37">
        <v>32598</v>
      </c>
      <c r="B200" s="38">
        <v>7.01</v>
      </c>
      <c r="C200" s="42">
        <f t="shared" si="10"/>
        <v>7.2706825245614573E-3</v>
      </c>
      <c r="D200" s="38">
        <f t="shared" si="11"/>
        <v>386.10911468469516</v>
      </c>
    </row>
    <row r="201" spans="1:4" x14ac:dyDescent="0.35">
      <c r="A201" s="37">
        <v>32628</v>
      </c>
      <c r="B201" s="38">
        <v>6.89</v>
      </c>
      <c r="C201" s="42">
        <f t="shared" si="10"/>
        <v>1.4361623353902486E-2</v>
      </c>
      <c r="D201" s="38">
        <f t="shared" si="11"/>
        <v>391.6542683633055</v>
      </c>
    </row>
    <row r="202" spans="1:4" x14ac:dyDescent="0.35">
      <c r="A202" s="37">
        <v>32659</v>
      </c>
      <c r="B202" s="38">
        <v>7.07</v>
      </c>
      <c r="C202" s="42">
        <f t="shared" si="10"/>
        <v>-6.9352847959414992E-3</v>
      </c>
      <c r="D202" s="38">
        <f t="shared" si="11"/>
        <v>388.93803447065989</v>
      </c>
    </row>
    <row r="203" spans="1:4" x14ac:dyDescent="0.35">
      <c r="A203" s="37">
        <v>32689</v>
      </c>
      <c r="B203" s="38">
        <v>6.86</v>
      </c>
      <c r="C203" s="42">
        <f t="shared" si="10"/>
        <v>2.0821755454157691E-2</v>
      </c>
      <c r="D203" s="38">
        <f t="shared" si="11"/>
        <v>397.0364071112287</v>
      </c>
    </row>
    <row r="204" spans="1:4" x14ac:dyDescent="0.35">
      <c r="A204" s="37">
        <v>32720</v>
      </c>
      <c r="B204" s="38">
        <v>6.67</v>
      </c>
      <c r="C204" s="42">
        <f t="shared" si="10"/>
        <v>1.9341237956472433E-2</v>
      </c>
      <c r="D204" s="38">
        <f t="shared" si="11"/>
        <v>404.71558273854981</v>
      </c>
    </row>
    <row r="205" spans="1:4" x14ac:dyDescent="0.35">
      <c r="A205" s="37">
        <v>32751</v>
      </c>
      <c r="B205" s="38">
        <v>6.89</v>
      </c>
      <c r="C205" s="42">
        <f t="shared" si="10"/>
        <v>-1.0061587259932335E-2</v>
      </c>
      <c r="D205" s="38">
        <f t="shared" si="11"/>
        <v>400.64350158737153</v>
      </c>
    </row>
    <row r="206" spans="1:4" x14ac:dyDescent="0.35">
      <c r="A206" s="37">
        <v>32781</v>
      </c>
      <c r="B206" s="38">
        <v>7.06</v>
      </c>
      <c r="C206" s="42">
        <f t="shared" si="10"/>
        <v>-6.2363827535811605E-3</v>
      </c>
      <c r="D206" s="38">
        <f t="shared" si="11"/>
        <v>398.14493536373766</v>
      </c>
    </row>
    <row r="207" spans="1:4" x14ac:dyDescent="0.35">
      <c r="A207" s="37">
        <v>32812</v>
      </c>
      <c r="B207" s="38">
        <v>7.2</v>
      </c>
      <c r="C207" s="42">
        <f t="shared" si="10"/>
        <v>-3.919260678285315E-3</v>
      </c>
      <c r="D207" s="38">
        <f t="shared" si="11"/>
        <v>396.58450157430815</v>
      </c>
    </row>
    <row r="208" spans="1:4" x14ac:dyDescent="0.35">
      <c r="A208" s="37">
        <v>32842</v>
      </c>
      <c r="B208" s="38">
        <v>7.5</v>
      </c>
      <c r="C208" s="42">
        <f t="shared" si="10"/>
        <v>-1.4726412142759942E-2</v>
      </c>
      <c r="D208" s="38">
        <f t="shared" si="11"/>
        <v>390.74423475469388</v>
      </c>
    </row>
    <row r="209" spans="1:4" x14ac:dyDescent="0.35">
      <c r="A209" s="37">
        <v>32873</v>
      </c>
      <c r="B209" s="38">
        <v>7.44</v>
      </c>
      <c r="C209" s="42">
        <f t="shared" si="10"/>
        <v>1.0406360009144989E-2</v>
      </c>
      <c r="D209" s="38">
        <f t="shared" si="11"/>
        <v>394.81045993304912</v>
      </c>
    </row>
    <row r="210" spans="1:4" x14ac:dyDescent="0.35">
      <c r="A210" s="37">
        <v>32904</v>
      </c>
      <c r="B210" s="38">
        <v>7.93</v>
      </c>
      <c r="C210" s="42">
        <f t="shared" si="10"/>
        <v>-2.7015140530934439E-2</v>
      </c>
      <c r="D210" s="38">
        <f t="shared" si="11"/>
        <v>384.14459987487493</v>
      </c>
    </row>
    <row r="211" spans="1:4" x14ac:dyDescent="0.35">
      <c r="A211" s="37">
        <v>32932</v>
      </c>
      <c r="B211" s="38">
        <v>8.82</v>
      </c>
      <c r="C211" s="42">
        <f t="shared" si="10"/>
        <v>-5.1423789355481191E-2</v>
      </c>
      <c r="D211" s="38">
        <f t="shared" si="11"/>
        <v>364.39042888886377</v>
      </c>
    </row>
    <row r="212" spans="1:4" x14ac:dyDescent="0.35">
      <c r="A212" s="37">
        <v>32963</v>
      </c>
      <c r="B212" s="38">
        <v>8.57</v>
      </c>
      <c r="C212" s="42">
        <f t="shared" si="10"/>
        <v>2.3828675556154345E-2</v>
      </c>
      <c r="D212" s="38">
        <f t="shared" si="11"/>
        <v>373.07337019462443</v>
      </c>
    </row>
    <row r="213" spans="1:4" x14ac:dyDescent="0.35">
      <c r="A213" s="37">
        <v>32993</v>
      </c>
      <c r="B213" s="38">
        <v>8.98</v>
      </c>
      <c r="C213" s="42">
        <f t="shared" si="10"/>
        <v>-1.9408368527089093E-2</v>
      </c>
      <c r="D213" s="38">
        <f t="shared" si="11"/>
        <v>365.83262473824402</v>
      </c>
    </row>
    <row r="214" spans="1:4" x14ac:dyDescent="0.35">
      <c r="A214" s="37">
        <v>33024</v>
      </c>
      <c r="B214" s="38">
        <v>8.8800000000000008</v>
      </c>
      <c r="C214" s="42">
        <f t="shared" si="10"/>
        <v>1.3986925328076931E-2</v>
      </c>
      <c r="D214" s="38">
        <f t="shared" si="11"/>
        <v>370.94949834303219</v>
      </c>
    </row>
    <row r="215" spans="1:4" x14ac:dyDescent="0.35">
      <c r="A215" s="37">
        <v>33054</v>
      </c>
      <c r="B215" s="38">
        <v>8.8000000000000007</v>
      </c>
      <c r="C215" s="42">
        <f t="shared" si="10"/>
        <v>1.2620881232552488E-2</v>
      </c>
      <c r="D215" s="38">
        <f t="shared" si="11"/>
        <v>375.63120790489455</v>
      </c>
    </row>
    <row r="216" spans="1:4" x14ac:dyDescent="0.35">
      <c r="A216" s="37">
        <v>33085</v>
      </c>
      <c r="B216" s="38">
        <v>8.6</v>
      </c>
      <c r="C216" s="42">
        <f t="shared" si="10"/>
        <v>2.0499110244142669E-2</v>
      </c>
      <c r="D216" s="38">
        <f t="shared" si="11"/>
        <v>383.33131344687752</v>
      </c>
    </row>
    <row r="217" spans="1:4" x14ac:dyDescent="0.35">
      <c r="A217" s="37">
        <v>33116</v>
      </c>
      <c r="B217" s="38">
        <v>9.0500000000000007</v>
      </c>
      <c r="C217" s="42">
        <f t="shared" si="10"/>
        <v>-2.1885981440338584E-2</v>
      </c>
      <c r="D217" s="38">
        <f t="shared" si="11"/>
        <v>374.94173143527854</v>
      </c>
    </row>
    <row r="218" spans="1:4" x14ac:dyDescent="0.35">
      <c r="A218" s="37">
        <v>33146</v>
      </c>
      <c r="B218" s="38">
        <v>9.2200000000000006</v>
      </c>
      <c r="C218" s="42">
        <f t="shared" si="10"/>
        <v>-3.3539966205090605E-3</v>
      </c>
      <c r="D218" s="38">
        <f t="shared" si="11"/>
        <v>373.6841781351568</v>
      </c>
    </row>
    <row r="219" spans="1:4" x14ac:dyDescent="0.35">
      <c r="A219" s="37">
        <v>33177</v>
      </c>
      <c r="B219" s="38">
        <v>9.0399999999999991</v>
      </c>
      <c r="C219" s="42">
        <f t="shared" si="10"/>
        <v>1.9309390565113452E-2</v>
      </c>
      <c r="D219" s="38">
        <f t="shared" si="11"/>
        <v>380.89979187877196</v>
      </c>
    </row>
    <row r="220" spans="1:4" x14ac:dyDescent="0.35">
      <c r="A220" s="37">
        <v>33207</v>
      </c>
      <c r="B220" s="38">
        <v>8.9</v>
      </c>
      <c r="C220" s="42">
        <f t="shared" si="10"/>
        <v>1.6630509236702003E-2</v>
      </c>
      <c r="D220" s="38">
        <f t="shared" si="11"/>
        <v>387.23434938586979</v>
      </c>
    </row>
    <row r="221" spans="1:4" x14ac:dyDescent="0.35">
      <c r="A221" s="37">
        <v>33238</v>
      </c>
      <c r="B221" s="38">
        <v>9.08</v>
      </c>
      <c r="C221" s="42">
        <f t="shared" si="10"/>
        <v>-4.1894179433345658E-3</v>
      </c>
      <c r="D221" s="38">
        <f t="shared" si="11"/>
        <v>385.6120628542771</v>
      </c>
    </row>
    <row r="222" spans="1:4" x14ac:dyDescent="0.35">
      <c r="A222" s="37">
        <v>33269</v>
      </c>
      <c r="B222" s="38">
        <v>8.6999999999999993</v>
      </c>
      <c r="C222" s="42">
        <f t="shared" si="10"/>
        <v>3.2473397876888466E-2</v>
      </c>
      <c r="D222" s="38">
        <f t="shared" si="11"/>
        <v>398.13419679747176</v>
      </c>
    </row>
    <row r="223" spans="1:4" x14ac:dyDescent="0.35">
      <c r="A223" s="37">
        <v>33297</v>
      </c>
      <c r="B223" s="38">
        <v>8.3800000000000008</v>
      </c>
      <c r="C223" s="42">
        <f t="shared" si="10"/>
        <v>2.8517877630892995E-2</v>
      </c>
      <c r="D223" s="38">
        <f t="shared" si="11"/>
        <v>409.48813910241591</v>
      </c>
    </row>
    <row r="224" spans="1:4" x14ac:dyDescent="0.35">
      <c r="A224" s="37">
        <v>33328</v>
      </c>
      <c r="B224" s="38">
        <v>8.5299999999999994</v>
      </c>
      <c r="C224" s="42">
        <f t="shared" si="10"/>
        <v>-2.9210746015943057E-3</v>
      </c>
      <c r="D224" s="38">
        <f t="shared" si="11"/>
        <v>408.29199369962976</v>
      </c>
    </row>
    <row r="225" spans="1:4" x14ac:dyDescent="0.35">
      <c r="A225" s="37">
        <v>33358</v>
      </c>
      <c r="B225" s="38">
        <v>8.34</v>
      </c>
      <c r="C225" s="42">
        <f t="shared" si="10"/>
        <v>1.9758196644407651E-2</v>
      </c>
      <c r="D225" s="38">
        <f t="shared" si="11"/>
        <v>416.35910719948424</v>
      </c>
    </row>
    <row r="226" spans="1:4" x14ac:dyDescent="0.35">
      <c r="A226" s="37">
        <v>33389</v>
      </c>
      <c r="B226" s="38">
        <v>8.26</v>
      </c>
      <c r="C226" s="42">
        <f t="shared" si="10"/>
        <v>1.2294908692982208E-2</v>
      </c>
      <c r="D226" s="38">
        <f t="shared" si="11"/>
        <v>421.47820440599349</v>
      </c>
    </row>
    <row r="227" spans="1:4" x14ac:dyDescent="0.35">
      <c r="A227" s="37">
        <v>33419</v>
      </c>
      <c r="B227" s="38">
        <v>8.48</v>
      </c>
      <c r="C227" s="42">
        <f t="shared" si="10"/>
        <v>-7.674762117131825E-3</v>
      </c>
      <c r="D227" s="38">
        <f t="shared" si="11"/>
        <v>418.24345944962164</v>
      </c>
    </row>
    <row r="228" spans="1:4" x14ac:dyDescent="0.35">
      <c r="A228" s="37">
        <v>33450</v>
      </c>
      <c r="B228" s="38">
        <v>8.6999999999999993</v>
      </c>
      <c r="C228" s="42">
        <f t="shared" si="10"/>
        <v>-7.3530198234615912E-3</v>
      </c>
      <c r="D228" s="38">
        <f t="shared" si="11"/>
        <v>415.16810700125541</v>
      </c>
    </row>
    <row r="229" spans="1:4" x14ac:dyDescent="0.35">
      <c r="A229" s="37">
        <v>33481</v>
      </c>
      <c r="B229" s="38">
        <v>8.41</v>
      </c>
      <c r="C229" s="42">
        <f t="shared" si="10"/>
        <v>2.6498817601261514E-2</v>
      </c>
      <c r="D229" s="38">
        <f t="shared" si="11"/>
        <v>426.16957094254269</v>
      </c>
    </row>
    <row r="230" spans="1:4" x14ac:dyDescent="0.35">
      <c r="A230" s="37">
        <v>33511</v>
      </c>
      <c r="B230" s="38">
        <v>8.3800000000000008</v>
      </c>
      <c r="C230" s="42">
        <f t="shared" si="10"/>
        <v>9.0021968612295448E-3</v>
      </c>
      <c r="D230" s="38">
        <f t="shared" si="11"/>
        <v>430.00603331643316</v>
      </c>
    </row>
    <row r="231" spans="1:4" x14ac:dyDescent="0.35">
      <c r="A231" s="37">
        <v>33542</v>
      </c>
      <c r="B231" s="38">
        <v>8.36</v>
      </c>
      <c r="C231" s="42">
        <f t="shared" si="10"/>
        <v>8.3137360324898532E-3</v>
      </c>
      <c r="D231" s="38">
        <f t="shared" si="11"/>
        <v>433.58098996980402</v>
      </c>
    </row>
    <row r="232" spans="1:4" x14ac:dyDescent="0.35">
      <c r="A232" s="37">
        <v>33572</v>
      </c>
      <c r="B232" s="38">
        <v>8.26</v>
      </c>
      <c r="C232" s="42">
        <f t="shared" si="10"/>
        <v>1.3647802532894205E-2</v>
      </c>
      <c r="D232" s="38">
        <f t="shared" si="11"/>
        <v>439.49841770292863</v>
      </c>
    </row>
    <row r="233" spans="1:4" x14ac:dyDescent="0.35">
      <c r="A233" s="37">
        <v>33603</v>
      </c>
      <c r="B233" s="38">
        <v>8.0500000000000007</v>
      </c>
      <c r="C233" s="42">
        <f t="shared" si="10"/>
        <v>2.1043454817632125E-2</v>
      </c>
      <c r="D233" s="38">
        <f t="shared" si="11"/>
        <v>448.74698279828101</v>
      </c>
    </row>
    <row r="234" spans="1:4" x14ac:dyDescent="0.35">
      <c r="A234" s="37">
        <v>33634</v>
      </c>
      <c r="B234" s="38">
        <v>7.8</v>
      </c>
      <c r="C234" s="42">
        <f t="shared" si="10"/>
        <v>2.3752275698368148E-2</v>
      </c>
      <c r="D234" s="38">
        <f t="shared" si="11"/>
        <v>459.40574485251665</v>
      </c>
    </row>
    <row r="235" spans="1:4" x14ac:dyDescent="0.35">
      <c r="A235" s="37">
        <v>33663</v>
      </c>
      <c r="B235" s="38">
        <v>7.76</v>
      </c>
      <c r="C235" s="42">
        <f t="shared" si="10"/>
        <v>9.231854742991312E-3</v>
      </c>
      <c r="D235" s="38">
        <f t="shared" si="11"/>
        <v>463.64691195709077</v>
      </c>
    </row>
    <row r="236" spans="1:4" x14ac:dyDescent="0.35">
      <c r="A236" s="37">
        <v>33694</v>
      </c>
      <c r="B236" s="38">
        <v>7.87</v>
      </c>
      <c r="C236" s="42">
        <f t="shared" si="10"/>
        <v>-1.0095362787293045E-3</v>
      </c>
      <c r="D236" s="38">
        <f t="shared" si="11"/>
        <v>463.17884357894923</v>
      </c>
    </row>
    <row r="237" spans="1:4" x14ac:dyDescent="0.35">
      <c r="A237" s="37">
        <v>33724</v>
      </c>
      <c r="B237" s="38">
        <v>7.97</v>
      </c>
      <c r="C237" s="42">
        <f t="shared" si="10"/>
        <v>-2.0834056963436789E-4</v>
      </c>
      <c r="D237" s="38">
        <f t="shared" si="11"/>
        <v>463.08234463483541</v>
      </c>
    </row>
    <row r="238" spans="1:4" x14ac:dyDescent="0.35">
      <c r="A238" s="37">
        <v>33755</v>
      </c>
      <c r="B238" s="38">
        <v>7.93</v>
      </c>
      <c r="C238" s="42">
        <f t="shared" si="10"/>
        <v>9.3531067100083402E-3</v>
      </c>
      <c r="D238" s="38">
        <f t="shared" si="11"/>
        <v>467.41360321972587</v>
      </c>
    </row>
    <row r="239" spans="1:4" x14ac:dyDescent="0.35">
      <c r="A239" s="37">
        <v>33785</v>
      </c>
      <c r="B239" s="38">
        <v>8.0399999999999991</v>
      </c>
      <c r="C239" s="42">
        <f t="shared" si="10"/>
        <v>-8.121325308456601E-4</v>
      </c>
      <c r="D239" s="38">
        <f t="shared" si="11"/>
        <v>467.03400142719136</v>
      </c>
    </row>
    <row r="240" spans="1:4" x14ac:dyDescent="0.35">
      <c r="A240" s="37">
        <v>33816</v>
      </c>
      <c r="B240" s="38">
        <v>8.1</v>
      </c>
      <c r="C240" s="42">
        <f t="shared" si="10"/>
        <v>2.6631227812062442E-3</v>
      </c>
      <c r="D240" s="38">
        <f t="shared" si="11"/>
        <v>468.27777031598998</v>
      </c>
    </row>
    <row r="241" spans="1:8" x14ac:dyDescent="0.35">
      <c r="A241" s="37">
        <v>33847</v>
      </c>
      <c r="B241" s="38">
        <v>8</v>
      </c>
      <c r="C241" s="42">
        <f t="shared" si="10"/>
        <v>1.3507749729078054E-2</v>
      </c>
      <c r="D241" s="38">
        <f t="shared" si="11"/>
        <v>474.60314924110907</v>
      </c>
      <c r="H241" s="49"/>
    </row>
    <row r="242" spans="1:8" x14ac:dyDescent="0.35">
      <c r="A242" s="37">
        <v>33877</v>
      </c>
      <c r="B242" s="38">
        <v>7.54</v>
      </c>
      <c r="C242" s="42">
        <f t="shared" si="10"/>
        <v>3.8390732849235068E-2</v>
      </c>
      <c r="D242" s="38">
        <f t="shared" si="11"/>
        <v>492.82351195303011</v>
      </c>
      <c r="H242" s="49"/>
    </row>
    <row r="243" spans="1:8" x14ac:dyDescent="0.35">
      <c r="A243" s="37">
        <v>33908</v>
      </c>
      <c r="B243" s="38">
        <v>7.25</v>
      </c>
      <c r="C243" s="42">
        <f t="shared" si="10"/>
        <v>2.6543360798119503E-2</v>
      </c>
      <c r="D243" s="38">
        <f t="shared" si="11"/>
        <v>505.90470424059578</v>
      </c>
      <c r="H243" s="49"/>
    </row>
    <row r="244" spans="1:8" x14ac:dyDescent="0.35">
      <c r="A244" s="37">
        <v>33938</v>
      </c>
      <c r="B244" s="38">
        <v>7.18</v>
      </c>
      <c r="C244" s="42">
        <f t="shared" si="10"/>
        <v>1.0947352041316527E-2</v>
      </c>
      <c r="D244" s="38">
        <f t="shared" si="11"/>
        <v>511.44302113727571</v>
      </c>
      <c r="H244" s="49"/>
    </row>
    <row r="245" spans="1:8" x14ac:dyDescent="0.35">
      <c r="A245" s="37">
        <v>33969</v>
      </c>
      <c r="B245" s="38">
        <v>7.05</v>
      </c>
      <c r="C245" s="42">
        <f t="shared" si="10"/>
        <v>1.5147129703653499E-2</v>
      </c>
      <c r="D245" s="38">
        <f t="shared" si="11"/>
        <v>519.18991491447036</v>
      </c>
      <c r="H245" s="49"/>
    </row>
    <row r="246" spans="1:8" x14ac:dyDescent="0.35">
      <c r="A246" s="37">
        <v>34000</v>
      </c>
      <c r="B246" s="38">
        <v>6.94</v>
      </c>
      <c r="C246" s="42">
        <f t="shared" si="10"/>
        <v>1.3667403016842142E-2</v>
      </c>
      <c r="D246" s="38">
        <f t="shared" si="11"/>
        <v>526.28589272388649</v>
      </c>
      <c r="H246" s="49"/>
    </row>
    <row r="247" spans="1:8" x14ac:dyDescent="0.35">
      <c r="A247" s="37">
        <v>34028</v>
      </c>
      <c r="B247" s="38">
        <v>6.62</v>
      </c>
      <c r="C247" s="42">
        <f t="shared" si="10"/>
        <v>2.8781981531178807E-2</v>
      </c>
      <c r="D247" s="38">
        <f t="shared" si="11"/>
        <v>541.43344356838531</v>
      </c>
      <c r="H247" s="49"/>
    </row>
    <row r="248" spans="1:8" x14ac:dyDescent="0.35">
      <c r="A248" s="37">
        <v>34059</v>
      </c>
      <c r="B248" s="38">
        <v>6.67</v>
      </c>
      <c r="C248" s="42">
        <f t="shared" si="10"/>
        <v>1.9312531693494424E-3</v>
      </c>
      <c r="D248" s="38">
        <f t="shared" si="11"/>
        <v>542.47908862226848</v>
      </c>
      <c r="H248" s="49"/>
    </row>
    <row r="249" spans="1:8" x14ac:dyDescent="0.35">
      <c r="A249" s="37">
        <v>34089</v>
      </c>
      <c r="B249" s="38">
        <v>6.75</v>
      </c>
      <c r="C249" s="42">
        <f t="shared" si="10"/>
        <v>-1.5761743105269059E-4</v>
      </c>
      <c r="D249" s="38">
        <f t="shared" si="11"/>
        <v>542.39358446192</v>
      </c>
      <c r="H249" s="49"/>
    </row>
    <row r="250" spans="1:8" x14ac:dyDescent="0.35">
      <c r="A250" s="37">
        <v>34120</v>
      </c>
      <c r="B250" s="38">
        <v>6.81</v>
      </c>
      <c r="C250" s="42">
        <f t="shared" si="10"/>
        <v>1.3496325895041659E-3</v>
      </c>
      <c r="D250" s="38">
        <f t="shared" si="11"/>
        <v>543.12561651984777</v>
      </c>
      <c r="H250" s="49"/>
    </row>
    <row r="251" spans="1:8" x14ac:dyDescent="0.35">
      <c r="A251" s="37">
        <v>34150</v>
      </c>
      <c r="B251" s="38">
        <v>6.66</v>
      </c>
      <c r="C251" s="42">
        <f t="shared" si="10"/>
        <v>1.643610916372519E-2</v>
      </c>
      <c r="D251" s="38">
        <f t="shared" si="11"/>
        <v>552.05248844258358</v>
      </c>
      <c r="H251" s="49"/>
    </row>
    <row r="252" spans="1:8" x14ac:dyDescent="0.35">
      <c r="A252" s="37">
        <v>34181</v>
      </c>
      <c r="B252" s="38">
        <v>6.51</v>
      </c>
      <c r="C252" s="42">
        <f t="shared" si="10"/>
        <v>1.6384530293188038E-2</v>
      </c>
      <c r="D252" s="38">
        <f t="shared" si="11"/>
        <v>561.09760916290088</v>
      </c>
      <c r="H252" s="49"/>
    </row>
    <row r="253" spans="1:8" x14ac:dyDescent="0.35">
      <c r="A253" s="37">
        <v>34212</v>
      </c>
      <c r="B253" s="38">
        <v>6.19</v>
      </c>
      <c r="C253" s="42">
        <f t="shared" si="10"/>
        <v>2.8878108018591794E-2</v>
      </c>
      <c r="D253" s="38">
        <f t="shared" si="11"/>
        <v>577.30104652928071</v>
      </c>
      <c r="H253" s="49"/>
    </row>
    <row r="254" spans="1:8" x14ac:dyDescent="0.35">
      <c r="A254" s="37">
        <v>34242</v>
      </c>
      <c r="B254" s="38">
        <v>6.15</v>
      </c>
      <c r="C254" s="42">
        <f t="shared" si="10"/>
        <v>8.0953398892502221E-3</v>
      </c>
      <c r="D254" s="38">
        <f t="shared" si="11"/>
        <v>581.97449471935511</v>
      </c>
      <c r="H254" s="49"/>
    </row>
    <row r="255" spans="1:8" x14ac:dyDescent="0.35">
      <c r="A255" s="37">
        <v>34273</v>
      </c>
      <c r="B255" s="38">
        <v>5.92</v>
      </c>
      <c r="C255" s="42">
        <f t="shared" si="10"/>
        <v>2.2191887604044513E-2</v>
      </c>
      <c r="D255" s="38">
        <f t="shared" si="11"/>
        <v>594.88960729458768</v>
      </c>
      <c r="H255" s="49"/>
    </row>
    <row r="256" spans="1:8" x14ac:dyDescent="0.35">
      <c r="A256" s="37">
        <v>34303</v>
      </c>
      <c r="B256" s="38">
        <v>5.89</v>
      </c>
      <c r="C256" s="42">
        <f t="shared" si="10"/>
        <v>7.1625229092019283E-3</v>
      </c>
      <c r="D256" s="38">
        <f t="shared" si="11"/>
        <v>599.15051773528126</v>
      </c>
      <c r="H256" s="49"/>
    </row>
    <row r="257" spans="1:8" x14ac:dyDescent="0.35">
      <c r="A257" s="37">
        <v>34334</v>
      </c>
      <c r="B257" s="38">
        <v>5.73</v>
      </c>
      <c r="C257" s="42">
        <f t="shared" si="10"/>
        <v>1.6885338976151007E-2</v>
      </c>
      <c r="D257" s="38">
        <f t="shared" si="11"/>
        <v>609.26737732497782</v>
      </c>
      <c r="H257" s="49"/>
    </row>
    <row r="258" spans="1:8" x14ac:dyDescent="0.35">
      <c r="A258" s="37">
        <v>34365</v>
      </c>
      <c r="B258" s="38">
        <v>5.79</v>
      </c>
      <c r="C258" s="42">
        <f t="shared" si="10"/>
        <v>2.9603886164500295E-4</v>
      </c>
      <c r="D258" s="38">
        <f t="shared" si="11"/>
        <v>609.44774414579854</v>
      </c>
      <c r="H258" s="49"/>
    </row>
    <row r="259" spans="1:8" x14ac:dyDescent="0.35">
      <c r="A259" s="37">
        <v>34393</v>
      </c>
      <c r="B259" s="38">
        <v>6.36</v>
      </c>
      <c r="C259" s="42">
        <f t="shared" ref="C259:C322" si="12">B258/1200+((B258/B259)*(1-(1+B259/200)^(-2*(10-(1/12))))+(1+B259/200)^(-2*(10-(1/12)))-1)</f>
        <v>-3.6628024881493824E-2</v>
      </c>
      <c r="D259" s="38">
        <f t="shared" ref="D259:D322" si="13">D258*(1+C259)</f>
        <v>587.1248770092559</v>
      </c>
      <c r="H259" s="49"/>
    </row>
    <row r="260" spans="1:8" x14ac:dyDescent="0.35">
      <c r="A260" s="37">
        <v>34424</v>
      </c>
      <c r="B260" s="38">
        <v>6.53</v>
      </c>
      <c r="C260" s="42">
        <f t="shared" si="12"/>
        <v>-6.9679913911887261E-3</v>
      </c>
      <c r="D260" s="38">
        <f t="shared" si="13"/>
        <v>583.03379592070269</v>
      </c>
      <c r="H260" s="49"/>
    </row>
    <row r="261" spans="1:8" x14ac:dyDescent="0.35">
      <c r="A261" s="37">
        <v>34454</v>
      </c>
      <c r="B261" s="38">
        <v>6.82</v>
      </c>
      <c r="C261" s="42">
        <f t="shared" si="12"/>
        <v>-1.5213289935331675E-2</v>
      </c>
      <c r="D261" s="38">
        <f t="shared" si="13"/>
        <v>574.16393374126403</v>
      </c>
      <c r="H261" s="49"/>
    </row>
    <row r="262" spans="1:8" x14ac:dyDescent="0.35">
      <c r="A262" s="37">
        <v>34485</v>
      </c>
      <c r="B262" s="38">
        <v>7.1</v>
      </c>
      <c r="C262" s="42">
        <f t="shared" si="12"/>
        <v>-1.4009854978232079E-2</v>
      </c>
      <c r="D262" s="38">
        <f t="shared" si="13"/>
        <v>566.11998029581764</v>
      </c>
      <c r="H262" s="49"/>
    </row>
    <row r="263" spans="1:8" x14ac:dyDescent="0.35">
      <c r="A263" s="37">
        <v>34515</v>
      </c>
      <c r="B263" s="38">
        <v>7.13</v>
      </c>
      <c r="C263" s="42">
        <f t="shared" si="12"/>
        <v>3.8095173447598571E-3</v>
      </c>
      <c r="D263" s="38">
        <f t="shared" si="13"/>
        <v>568.27662417996964</v>
      </c>
      <c r="H263" s="49"/>
    </row>
    <row r="264" spans="1:8" x14ac:dyDescent="0.35">
      <c r="A264" s="37">
        <v>34546</v>
      </c>
      <c r="B264" s="38">
        <v>7.1</v>
      </c>
      <c r="C264" s="42">
        <f t="shared" si="12"/>
        <v>8.0516511286200954E-3</v>
      </c>
      <c r="D264" s="38">
        <f t="shared" si="13"/>
        <v>572.85218930241672</v>
      </c>
      <c r="H264" s="49"/>
    </row>
    <row r="265" spans="1:8" x14ac:dyDescent="0.35">
      <c r="A265" s="37">
        <v>34577</v>
      </c>
      <c r="B265" s="38">
        <v>7.38</v>
      </c>
      <c r="C265" s="42">
        <f t="shared" si="12"/>
        <v>-1.3531580416174097E-2</v>
      </c>
      <c r="D265" s="38">
        <f t="shared" si="13"/>
        <v>565.1005938362897</v>
      </c>
      <c r="H265" s="49"/>
    </row>
    <row r="266" spans="1:8" x14ac:dyDescent="0.35">
      <c r="A266" s="37">
        <v>34607</v>
      </c>
      <c r="B266" s="38">
        <v>7.65</v>
      </c>
      <c r="C266" s="42">
        <f t="shared" si="12"/>
        <v>-1.2380006818032519E-2</v>
      </c>
      <c r="D266" s="38">
        <f t="shared" si="13"/>
        <v>558.10464463172218</v>
      </c>
      <c r="H266" s="49"/>
    </row>
    <row r="267" spans="1:8" x14ac:dyDescent="0.35">
      <c r="A267" s="37">
        <v>34638</v>
      </c>
      <c r="B267" s="38">
        <v>7.64</v>
      </c>
      <c r="C267" s="42">
        <f t="shared" si="12"/>
        <v>7.0616007332309026E-3</v>
      </c>
      <c r="D267" s="38">
        <f t="shared" si="13"/>
        <v>562.04575679947311</v>
      </c>
      <c r="H267" s="49"/>
    </row>
    <row r="268" spans="1:8" x14ac:dyDescent="0.35">
      <c r="A268" s="37">
        <v>34668</v>
      </c>
      <c r="B268" s="38">
        <v>7.49</v>
      </c>
      <c r="C268" s="42">
        <f t="shared" si="12"/>
        <v>1.6734480792451469E-2</v>
      </c>
      <c r="D268" s="38">
        <f t="shared" si="13"/>
        <v>571.45130072111272</v>
      </c>
      <c r="H268" s="49"/>
    </row>
    <row r="269" spans="1:8" x14ac:dyDescent="0.35">
      <c r="A269" s="37">
        <v>34699</v>
      </c>
      <c r="B269" s="38">
        <v>7.7</v>
      </c>
      <c r="C269" s="42">
        <f t="shared" si="12"/>
        <v>-8.1386844298931074E-3</v>
      </c>
      <c r="D269" s="38">
        <f t="shared" si="13"/>
        <v>566.80043891749165</v>
      </c>
      <c r="H269" s="49"/>
    </row>
    <row r="270" spans="1:8" x14ac:dyDescent="0.35">
      <c r="A270" s="37">
        <v>34730</v>
      </c>
      <c r="B270" s="38">
        <v>7.5</v>
      </c>
      <c r="C270" s="42">
        <f t="shared" si="12"/>
        <v>2.0234274761839963E-2</v>
      </c>
      <c r="D270" s="38">
        <f t="shared" si="13"/>
        <v>578.2692347336797</v>
      </c>
      <c r="H270" s="49"/>
    </row>
    <row r="271" spans="1:8" x14ac:dyDescent="0.35">
      <c r="A271" s="37">
        <v>34758</v>
      </c>
      <c r="B271" s="38">
        <v>7.39</v>
      </c>
      <c r="C271" s="42">
        <f t="shared" si="12"/>
        <v>1.3886978934788541E-2</v>
      </c>
      <c r="D271" s="38">
        <f t="shared" si="13"/>
        <v>586.29964741506262</v>
      </c>
      <c r="H271" s="49"/>
    </row>
    <row r="272" spans="1:8" x14ac:dyDescent="0.35">
      <c r="A272" s="37">
        <v>34789</v>
      </c>
      <c r="B272" s="38">
        <v>7.27</v>
      </c>
      <c r="C272" s="42">
        <f t="shared" si="12"/>
        <v>1.4534304812048161E-2</v>
      </c>
      <c r="D272" s="38">
        <f t="shared" si="13"/>
        <v>594.82110520178946</v>
      </c>
      <c r="H272" s="49"/>
    </row>
    <row r="273" spans="1:8" x14ac:dyDescent="0.35">
      <c r="A273" s="37">
        <v>34819</v>
      </c>
      <c r="B273" s="38">
        <v>7.11</v>
      </c>
      <c r="C273" s="42">
        <f t="shared" si="12"/>
        <v>1.730654020839989E-2</v>
      </c>
      <c r="D273" s="38">
        <f t="shared" si="13"/>
        <v>605.11540057576906</v>
      </c>
      <c r="H273" s="49"/>
    </row>
    <row r="274" spans="1:8" x14ac:dyDescent="0.35">
      <c r="A274" s="37">
        <v>34850</v>
      </c>
      <c r="B274" s="38">
        <v>6.72</v>
      </c>
      <c r="C274" s="42">
        <f t="shared" si="12"/>
        <v>3.3828058926403545E-2</v>
      </c>
      <c r="D274" s="38">
        <f t="shared" si="13"/>
        <v>625.58528000372041</v>
      </c>
      <c r="H274" s="49"/>
    </row>
    <row r="275" spans="1:8" x14ac:dyDescent="0.35">
      <c r="A275" s="37">
        <v>34880</v>
      </c>
      <c r="B275" s="38">
        <v>7.13</v>
      </c>
      <c r="C275" s="42">
        <f t="shared" si="12"/>
        <v>-2.3197707399392802E-2</v>
      </c>
      <c r="D275" s="38">
        <f t="shared" si="13"/>
        <v>611.0731357248269</v>
      </c>
      <c r="H275" s="49"/>
    </row>
    <row r="276" spans="1:8" x14ac:dyDescent="0.35">
      <c r="A276" s="37">
        <v>34911</v>
      </c>
      <c r="B276" s="38">
        <v>6.95</v>
      </c>
      <c r="C276" s="42">
        <f t="shared" si="12"/>
        <v>1.8687137025328024E-2</v>
      </c>
      <c r="D276" s="38">
        <f t="shared" si="13"/>
        <v>622.49234314461364</v>
      </c>
      <c r="H276" s="49"/>
    </row>
    <row r="277" spans="1:8" x14ac:dyDescent="0.35">
      <c r="A277" s="37">
        <v>34942</v>
      </c>
      <c r="B277" s="38">
        <v>6.84</v>
      </c>
      <c r="C277" s="42">
        <f t="shared" si="12"/>
        <v>1.3619242677814586E-2</v>
      </c>
      <c r="D277" s="38">
        <f t="shared" si="13"/>
        <v>630.97021743098151</v>
      </c>
      <c r="H277" s="49"/>
    </row>
    <row r="278" spans="1:8" x14ac:dyDescent="0.35">
      <c r="A278" s="37">
        <v>34972</v>
      </c>
      <c r="B278" s="38">
        <v>6.81</v>
      </c>
      <c r="C278" s="42">
        <f t="shared" si="12"/>
        <v>7.8376837052480282E-3</v>
      </c>
      <c r="D278" s="38">
        <f t="shared" si="13"/>
        <v>635.91556242263709</v>
      </c>
      <c r="H278" s="49"/>
    </row>
    <row r="279" spans="1:8" x14ac:dyDescent="0.35">
      <c r="A279" s="37">
        <v>35003</v>
      </c>
      <c r="B279" s="38">
        <v>6.6</v>
      </c>
      <c r="C279" s="42">
        <f t="shared" si="12"/>
        <v>2.0781545249474967E-2</v>
      </c>
      <c r="D279" s="38">
        <f t="shared" si="13"/>
        <v>649.13087045796851</v>
      </c>
      <c r="H279" s="49"/>
    </row>
    <row r="280" spans="1:8" x14ac:dyDescent="0.35">
      <c r="A280" s="37">
        <v>35033</v>
      </c>
      <c r="B280" s="38">
        <v>6.34</v>
      </c>
      <c r="C280" s="42">
        <f t="shared" si="12"/>
        <v>2.4425634279825408E-2</v>
      </c>
      <c r="D280" s="38">
        <f t="shared" si="13"/>
        <v>664.98630369951957</v>
      </c>
      <c r="H280" s="49"/>
    </row>
    <row r="281" spans="1:8" x14ac:dyDescent="0.35">
      <c r="A281" s="37">
        <v>35064</v>
      </c>
      <c r="B281" s="38">
        <v>6.14</v>
      </c>
      <c r="C281" s="42">
        <f t="shared" si="12"/>
        <v>1.9975087445585099E-2</v>
      </c>
      <c r="D281" s="38">
        <f t="shared" si="13"/>
        <v>678.26946326603388</v>
      </c>
      <c r="H281" s="49"/>
    </row>
    <row r="282" spans="1:8" x14ac:dyDescent="0.35">
      <c r="A282" s="37">
        <v>35095</v>
      </c>
      <c r="B282" s="38">
        <v>5.99</v>
      </c>
      <c r="C282" s="42">
        <f t="shared" si="12"/>
        <v>1.6211504994547939E-2</v>
      </c>
      <c r="D282" s="38">
        <f t="shared" si="13"/>
        <v>689.26523205742058</v>
      </c>
      <c r="H282" s="49"/>
    </row>
    <row r="283" spans="1:8" x14ac:dyDescent="0.35">
      <c r="A283" s="37">
        <v>35124</v>
      </c>
      <c r="B283" s="38">
        <v>6.51</v>
      </c>
      <c r="C283" s="42">
        <f t="shared" si="12"/>
        <v>-3.2568038349718505E-2</v>
      </c>
      <c r="D283" s="38">
        <f t="shared" si="13"/>
        <v>666.81721554664682</v>
      </c>
      <c r="H283" s="49"/>
    </row>
    <row r="284" spans="1:8" x14ac:dyDescent="0.35">
      <c r="A284" s="37">
        <v>35155</v>
      </c>
      <c r="B284" s="38">
        <v>6.53</v>
      </c>
      <c r="C284" s="42">
        <f t="shared" si="12"/>
        <v>3.9817068951541893E-3</v>
      </c>
      <c r="D284" s="38">
        <f t="shared" si="13"/>
        <v>669.47228625159642</v>
      </c>
      <c r="H284" s="49"/>
    </row>
    <row r="285" spans="1:8" x14ac:dyDescent="0.35">
      <c r="A285" s="37">
        <v>35185</v>
      </c>
      <c r="B285" s="38">
        <v>6.39</v>
      </c>
      <c r="C285" s="42">
        <f t="shared" si="12"/>
        <v>1.5609212483888791E-2</v>
      </c>
      <c r="D285" s="38">
        <f t="shared" si="13"/>
        <v>679.92222141977231</v>
      </c>
      <c r="H285" s="49"/>
    </row>
    <row r="286" spans="1:8" x14ac:dyDescent="0.35">
      <c r="A286" s="37">
        <v>35216</v>
      </c>
      <c r="B286" s="38">
        <v>6.52</v>
      </c>
      <c r="C286" s="42">
        <f t="shared" si="12"/>
        <v>-4.0606642950530535E-3</v>
      </c>
      <c r="D286" s="38">
        <f t="shared" si="13"/>
        <v>677.16128553183989</v>
      </c>
      <c r="H286" s="49"/>
    </row>
    <row r="287" spans="1:8" x14ac:dyDescent="0.35">
      <c r="A287" s="37">
        <v>35246</v>
      </c>
      <c r="B287" s="38">
        <v>6.64</v>
      </c>
      <c r="C287" s="42">
        <f t="shared" si="12"/>
        <v>-3.183351666376579E-3</v>
      </c>
      <c r="D287" s="38">
        <f t="shared" si="13"/>
        <v>675.00564302513635</v>
      </c>
      <c r="H287" s="49"/>
    </row>
    <row r="288" spans="1:8" x14ac:dyDescent="0.35">
      <c r="A288" s="37">
        <v>35277</v>
      </c>
      <c r="B288" s="38">
        <v>6.46</v>
      </c>
      <c r="C288" s="42">
        <f t="shared" si="12"/>
        <v>1.8564334764893997E-2</v>
      </c>
      <c r="D288" s="38">
        <f t="shared" si="13"/>
        <v>687.53667375044756</v>
      </c>
      <c r="H288" s="49"/>
    </row>
    <row r="289" spans="1:8" x14ac:dyDescent="0.35">
      <c r="A289" s="37">
        <v>35308</v>
      </c>
      <c r="B289" s="38">
        <v>6.46</v>
      </c>
      <c r="C289" s="42">
        <f t="shared" si="12"/>
        <v>5.3833333333333337E-3</v>
      </c>
      <c r="D289" s="38">
        <f t="shared" si="13"/>
        <v>691.23791284413744</v>
      </c>
      <c r="H289" s="49"/>
    </row>
    <row r="290" spans="1:8" x14ac:dyDescent="0.35">
      <c r="A290" s="37">
        <v>35338</v>
      </c>
      <c r="B290" s="38">
        <v>6.19</v>
      </c>
      <c r="C290" s="42">
        <f t="shared" si="12"/>
        <v>2.5171893224020175E-2</v>
      </c>
      <c r="D290" s="38">
        <f t="shared" si="13"/>
        <v>708.63767977864461</v>
      </c>
      <c r="H290" s="49"/>
    </row>
    <row r="291" spans="1:8" x14ac:dyDescent="0.35">
      <c r="A291" s="37">
        <v>35369</v>
      </c>
      <c r="B291" s="38">
        <v>6.13</v>
      </c>
      <c r="C291" s="42">
        <f t="shared" si="12"/>
        <v>9.5678773208704576E-3</v>
      </c>
      <c r="D291" s="38">
        <f t="shared" si="13"/>
        <v>715.41783816371299</v>
      </c>
      <c r="H291" s="49"/>
    </row>
    <row r="292" spans="1:8" x14ac:dyDescent="0.35">
      <c r="A292" s="37">
        <v>35399</v>
      </c>
      <c r="B292" s="38">
        <v>5.86</v>
      </c>
      <c r="C292" s="42">
        <f t="shared" si="12"/>
        <v>2.5198759685934498E-2</v>
      </c>
      <c r="D292" s="38">
        <f t="shared" si="13"/>
        <v>733.44548034263107</v>
      </c>
      <c r="H292" s="49"/>
    </row>
    <row r="293" spans="1:8" x14ac:dyDescent="0.35">
      <c r="A293" s="37">
        <v>35430</v>
      </c>
      <c r="B293" s="38">
        <v>5.92</v>
      </c>
      <c r="C293" s="42">
        <f t="shared" si="12"/>
        <v>4.3110178445225286E-4</v>
      </c>
      <c r="D293" s="38">
        <f t="shared" si="13"/>
        <v>733.76166999800523</v>
      </c>
      <c r="H293" s="49"/>
    </row>
    <row r="294" spans="1:8" x14ac:dyDescent="0.35">
      <c r="A294" s="37">
        <v>35461</v>
      </c>
      <c r="B294" s="38">
        <v>5.88</v>
      </c>
      <c r="C294" s="42">
        <f t="shared" si="12"/>
        <v>7.9069540763373348E-3</v>
      </c>
      <c r="D294" s="38">
        <f t="shared" si="13"/>
        <v>739.56348982565601</v>
      </c>
      <c r="H294" s="49"/>
    </row>
    <row r="295" spans="1:8" x14ac:dyDescent="0.35">
      <c r="A295" s="37">
        <v>35489</v>
      </c>
      <c r="B295" s="38">
        <v>5.58</v>
      </c>
      <c r="C295" s="42">
        <f t="shared" si="12"/>
        <v>2.7513190206551616E-2</v>
      </c>
      <c r="D295" s="38">
        <f t="shared" si="13"/>
        <v>759.91124079105032</v>
      </c>
      <c r="H295" s="49"/>
    </row>
    <row r="296" spans="1:8" x14ac:dyDescent="0.35">
      <c r="A296" s="37">
        <v>35520</v>
      </c>
      <c r="B296" s="38">
        <v>5.94</v>
      </c>
      <c r="C296" s="42">
        <f t="shared" si="12"/>
        <v>-2.2038840242247379E-2</v>
      </c>
      <c r="D296" s="38">
        <f t="shared" si="13"/>
        <v>743.16367835696838</v>
      </c>
      <c r="H296" s="49"/>
    </row>
    <row r="297" spans="1:8" x14ac:dyDescent="0.35">
      <c r="A297" s="37">
        <v>35550</v>
      </c>
      <c r="B297" s="38">
        <v>5.88</v>
      </c>
      <c r="C297" s="42">
        <f t="shared" si="12"/>
        <v>9.4104311145057802E-3</v>
      </c>
      <c r="D297" s="38">
        <f t="shared" si="13"/>
        <v>750.15716895894934</v>
      </c>
      <c r="H297" s="49"/>
    </row>
    <row r="298" spans="1:8" x14ac:dyDescent="0.35">
      <c r="A298" s="37">
        <v>35581</v>
      </c>
      <c r="B298" s="38">
        <v>5.99</v>
      </c>
      <c r="C298" s="42">
        <f t="shared" si="12"/>
        <v>-3.2362147737796821E-3</v>
      </c>
      <c r="D298" s="38">
        <f t="shared" si="13"/>
        <v>747.72949924610771</v>
      </c>
      <c r="H298" s="49"/>
    </row>
    <row r="299" spans="1:8" x14ac:dyDescent="0.35">
      <c r="A299" s="37">
        <v>35611</v>
      </c>
      <c r="B299" s="38">
        <v>5.73</v>
      </c>
      <c r="C299" s="42">
        <f t="shared" si="12"/>
        <v>2.4454300836245162E-2</v>
      </c>
      <c r="D299" s="38">
        <f t="shared" si="13"/>
        <v>766.01470136480702</v>
      </c>
      <c r="H299" s="49"/>
    </row>
    <row r="300" spans="1:8" x14ac:dyDescent="0.35">
      <c r="A300" s="37">
        <v>35642</v>
      </c>
      <c r="B300" s="38">
        <v>5.57</v>
      </c>
      <c r="C300" s="42">
        <f t="shared" si="12"/>
        <v>1.6840955717995182E-2</v>
      </c>
      <c r="D300" s="38">
        <f t="shared" si="13"/>
        <v>778.91512102982506</v>
      </c>
      <c r="H300" s="49"/>
    </row>
    <row r="301" spans="1:8" x14ac:dyDescent="0.35">
      <c r="A301" s="37">
        <v>35673</v>
      </c>
      <c r="B301" s="38">
        <v>5.74</v>
      </c>
      <c r="C301" s="42">
        <f t="shared" si="12"/>
        <v>-8.0780288328101569E-3</v>
      </c>
      <c r="D301" s="38">
        <f t="shared" si="13"/>
        <v>772.62302222383425</v>
      </c>
      <c r="H301" s="49"/>
    </row>
    <row r="302" spans="1:8" x14ac:dyDescent="0.35">
      <c r="A302" s="37">
        <v>35703</v>
      </c>
      <c r="B302" s="38">
        <v>5.57</v>
      </c>
      <c r="C302" s="42">
        <f t="shared" si="12"/>
        <v>1.7603411283703102E-2</v>
      </c>
      <c r="D302" s="38">
        <f t="shared" si="13"/>
        <v>786.22382305129815</v>
      </c>
      <c r="H302" s="49"/>
    </row>
    <row r="303" spans="1:8" x14ac:dyDescent="0.35">
      <c r="A303" s="37">
        <v>35734</v>
      </c>
      <c r="B303" s="38">
        <v>5.67</v>
      </c>
      <c r="C303" s="42">
        <f t="shared" si="12"/>
        <v>-2.8647391349443264E-3</v>
      </c>
      <c r="D303" s="38">
        <f t="shared" si="13"/>
        <v>783.97149689657749</v>
      </c>
      <c r="H303" s="49"/>
    </row>
    <row r="304" spans="1:8" x14ac:dyDescent="0.35">
      <c r="A304" s="37">
        <v>35764</v>
      </c>
      <c r="B304" s="38">
        <v>5.58</v>
      </c>
      <c r="C304" s="42">
        <f t="shared" si="12"/>
        <v>1.150895706196544E-2</v>
      </c>
      <c r="D304" s="38">
        <f t="shared" si="13"/>
        <v>792.99419119216509</v>
      </c>
      <c r="H304" s="49"/>
    </row>
    <row r="305" spans="1:8" x14ac:dyDescent="0.35">
      <c r="A305" s="37">
        <v>35795</v>
      </c>
      <c r="B305" s="38">
        <v>5.37</v>
      </c>
      <c r="C305" s="42">
        <f t="shared" si="12"/>
        <v>2.063428911221972E-2</v>
      </c>
      <c r="D305" s="38">
        <f t="shared" si="13"/>
        <v>809.3570625975351</v>
      </c>
      <c r="H305" s="49"/>
    </row>
    <row r="306" spans="1:8" x14ac:dyDescent="0.35">
      <c r="A306" s="37">
        <v>35826</v>
      </c>
      <c r="B306" s="38">
        <v>5.12</v>
      </c>
      <c r="C306" s="42">
        <f t="shared" si="12"/>
        <v>2.3727122593839349E-2</v>
      </c>
      <c r="D306" s="38">
        <f t="shared" si="13"/>
        <v>828.56077684397656</v>
      </c>
      <c r="H306" s="49"/>
    </row>
    <row r="307" spans="1:8" x14ac:dyDescent="0.35">
      <c r="A307" s="37">
        <v>35854</v>
      </c>
      <c r="B307" s="38">
        <v>5</v>
      </c>
      <c r="C307" s="42">
        <f t="shared" si="12"/>
        <v>1.3559763099354276E-2</v>
      </c>
      <c r="D307" s="38">
        <f t="shared" si="13"/>
        <v>839.79586469139781</v>
      </c>
      <c r="H307" s="49"/>
    </row>
    <row r="308" spans="1:8" x14ac:dyDescent="0.35">
      <c r="A308" s="37">
        <v>35885</v>
      </c>
      <c r="B308" s="38">
        <v>4.9800000000000004</v>
      </c>
      <c r="C308" s="42">
        <f t="shared" si="12"/>
        <v>5.7169695836012538E-3</v>
      </c>
      <c r="D308" s="38">
        <f t="shared" si="13"/>
        <v>844.59695210627262</v>
      </c>
      <c r="H308" s="49"/>
    </row>
    <row r="309" spans="1:8" x14ac:dyDescent="0.35">
      <c r="A309" s="37">
        <v>35915</v>
      </c>
      <c r="B309" s="38">
        <v>5.17</v>
      </c>
      <c r="C309" s="42">
        <f t="shared" si="12"/>
        <v>-1.0447454736229864E-2</v>
      </c>
      <c r="D309" s="38">
        <f t="shared" si="13"/>
        <v>835.77306367878464</v>
      </c>
      <c r="H309" s="49"/>
    </row>
    <row r="310" spans="1:8" x14ac:dyDescent="0.35">
      <c r="A310" s="37">
        <v>35946</v>
      </c>
      <c r="B310" s="38">
        <v>4.99</v>
      </c>
      <c r="C310" s="42">
        <f t="shared" si="12"/>
        <v>1.8254516554542664E-2</v>
      </c>
      <c r="D310" s="38">
        <f t="shared" si="13"/>
        <v>851.02969690554983</v>
      </c>
      <c r="H310" s="49"/>
    </row>
    <row r="311" spans="1:8" x14ac:dyDescent="0.35">
      <c r="A311" s="37">
        <v>35976</v>
      </c>
      <c r="B311" s="38">
        <v>4.92</v>
      </c>
      <c r="C311" s="42">
        <f t="shared" si="12"/>
        <v>9.5996971100581058E-3</v>
      </c>
      <c r="D311" s="38">
        <f t="shared" si="13"/>
        <v>859.19932422750765</v>
      </c>
      <c r="H311" s="49"/>
    </row>
    <row r="312" spans="1:8" x14ac:dyDescent="0.35">
      <c r="A312" s="37">
        <v>36007</v>
      </c>
      <c r="B312" s="38">
        <v>4.76</v>
      </c>
      <c r="C312" s="42">
        <f t="shared" si="12"/>
        <v>1.6631385304819453E-2</v>
      </c>
      <c r="D312" s="38">
        <f t="shared" si="13"/>
        <v>873.48899924237583</v>
      </c>
      <c r="H312" s="49"/>
    </row>
    <row r="313" spans="1:8" x14ac:dyDescent="0.35">
      <c r="A313" s="37">
        <v>36038</v>
      </c>
      <c r="B313" s="38">
        <v>4.3600000000000003</v>
      </c>
      <c r="C313" s="42">
        <f t="shared" si="12"/>
        <v>3.589390292807914E-2</v>
      </c>
      <c r="D313" s="38">
        <f t="shared" si="13"/>
        <v>904.84192858992662</v>
      </c>
      <c r="H313" s="49"/>
    </row>
    <row r="314" spans="1:8" x14ac:dyDescent="0.35">
      <c r="A314" s="37">
        <v>36068</v>
      </c>
      <c r="B314" s="38">
        <v>4.12</v>
      </c>
      <c r="C314" s="42">
        <f t="shared" si="12"/>
        <v>2.3010020144106313E-2</v>
      </c>
      <c r="D314" s="38">
        <f t="shared" si="13"/>
        <v>925.66235959401286</v>
      </c>
      <c r="H314" s="49"/>
    </row>
    <row r="315" spans="1:8" x14ac:dyDescent="0.35">
      <c r="A315" s="37">
        <v>36099</v>
      </c>
      <c r="B315" s="38">
        <v>4.28</v>
      </c>
      <c r="C315" s="42">
        <f t="shared" si="12"/>
        <v>-9.386257307650258E-3</v>
      </c>
      <c r="D315" s="38">
        <f t="shared" si="13"/>
        <v>916.9738545068567</v>
      </c>
      <c r="H315" s="49"/>
    </row>
    <row r="316" spans="1:8" x14ac:dyDescent="0.35">
      <c r="A316" s="37">
        <v>36129</v>
      </c>
      <c r="B316" s="38">
        <v>4.13</v>
      </c>
      <c r="C316" s="42">
        <f t="shared" si="12"/>
        <v>1.5671312196496593E-2</v>
      </c>
      <c r="D316" s="38">
        <f t="shared" si="13"/>
        <v>931.34403805685849</v>
      </c>
      <c r="H316" s="49"/>
    </row>
    <row r="317" spans="1:8" x14ac:dyDescent="0.35">
      <c r="A317" s="37">
        <v>36160</v>
      </c>
      <c r="B317" s="38">
        <v>4.0199999999999996</v>
      </c>
      <c r="C317" s="42">
        <f t="shared" si="12"/>
        <v>1.2365223454412145E-2</v>
      </c>
      <c r="D317" s="38">
        <f t="shared" si="13"/>
        <v>942.86031520036602</v>
      </c>
      <c r="H317" s="49"/>
    </row>
    <row r="318" spans="1:8" x14ac:dyDescent="0.35">
      <c r="A318" s="37">
        <v>36191</v>
      </c>
      <c r="B318" s="38">
        <v>3.77</v>
      </c>
      <c r="C318" s="42">
        <f t="shared" si="12"/>
        <v>2.3875661890120171E-2</v>
      </c>
      <c r="D318" s="38">
        <f t="shared" si="13"/>
        <v>965.37172929570204</v>
      </c>
      <c r="H318" s="49"/>
    </row>
    <row r="319" spans="1:8" x14ac:dyDescent="0.35">
      <c r="A319" s="37">
        <v>36219</v>
      </c>
      <c r="B319" s="38">
        <v>4.13</v>
      </c>
      <c r="C319" s="42">
        <f t="shared" si="12"/>
        <v>-2.5909482604925024E-2</v>
      </c>
      <c r="D319" s="38">
        <f t="shared" si="13"/>
        <v>940.35944726822868</v>
      </c>
      <c r="H319" s="49"/>
    </row>
    <row r="320" spans="1:8" x14ac:dyDescent="0.35">
      <c r="A320" s="37">
        <v>36250</v>
      </c>
      <c r="B320" s="38">
        <v>4.1500000000000004</v>
      </c>
      <c r="C320" s="42">
        <f t="shared" si="12"/>
        <v>1.8292546622036181E-3</v>
      </c>
      <c r="D320" s="38">
        <f t="shared" si="13"/>
        <v>942.07960417129129</v>
      </c>
      <c r="H320" s="49"/>
    </row>
    <row r="321" spans="1:8" x14ac:dyDescent="0.35">
      <c r="A321" s="37">
        <v>36280</v>
      </c>
      <c r="B321" s="38">
        <v>3.95</v>
      </c>
      <c r="C321" s="42">
        <f t="shared" si="12"/>
        <v>1.973748773435146E-2</v>
      </c>
      <c r="D321" s="38">
        <f t="shared" si="13"/>
        <v>960.67388880340479</v>
      </c>
      <c r="H321" s="49"/>
    </row>
    <row r="322" spans="1:8" x14ac:dyDescent="0.35">
      <c r="A322" s="37">
        <v>36311</v>
      </c>
      <c r="B322" s="38">
        <v>4.21</v>
      </c>
      <c r="C322" s="42">
        <f t="shared" si="12"/>
        <v>-1.7609766212000305E-2</v>
      </c>
      <c r="D322" s="38">
        <f t="shared" si="13"/>
        <v>943.75664621560372</v>
      </c>
      <c r="H322" s="49"/>
    </row>
    <row r="323" spans="1:8" x14ac:dyDescent="0.35">
      <c r="A323" s="37">
        <v>36341</v>
      </c>
      <c r="B323" s="38">
        <v>4.6500000000000004</v>
      </c>
      <c r="C323" s="42">
        <f t="shared" ref="C323:C386" si="14">B322/1200+((B322/B323)*(1-(1+B323/200)^(-2*(10-(1/12))))+(1+B323/200)^(-2*(10-(1/12)))-1)</f>
        <v>-3.1132308774858179E-2</v>
      </c>
      <c r="D323" s="38">
        <f t="shared" ref="D323:D386" si="15">D322*(1+C323)</f>
        <v>914.37532289729495</v>
      </c>
      <c r="H323" s="49"/>
    </row>
    <row r="324" spans="1:8" x14ac:dyDescent="0.35">
      <c r="A324" s="37">
        <v>36372</v>
      </c>
      <c r="B324" s="38">
        <v>4.8499999999999996</v>
      </c>
      <c r="C324" s="42">
        <f t="shared" si="14"/>
        <v>-1.172299232046799E-2</v>
      </c>
      <c r="D324" s="38">
        <f t="shared" si="15"/>
        <v>903.65610800894444</v>
      </c>
      <c r="H324" s="49"/>
    </row>
    <row r="325" spans="1:8" x14ac:dyDescent="0.35">
      <c r="A325" s="37">
        <v>36403</v>
      </c>
      <c r="B325" s="38">
        <v>5.0199999999999996</v>
      </c>
      <c r="C325" s="42">
        <f t="shared" si="14"/>
        <v>-9.1112152634834076E-3</v>
      </c>
      <c r="D325" s="38">
        <f t="shared" si="15"/>
        <v>895.42270268471339</v>
      </c>
      <c r="H325" s="49"/>
    </row>
    <row r="326" spans="1:8" x14ac:dyDescent="0.35">
      <c r="A326" s="37">
        <v>36433</v>
      </c>
      <c r="B326" s="38">
        <v>5.21</v>
      </c>
      <c r="C326" s="42">
        <f t="shared" si="14"/>
        <v>-1.0386878166053198E-2</v>
      </c>
      <c r="D326" s="38">
        <f t="shared" si="15"/>
        <v>886.12205616480912</v>
      </c>
      <c r="H326" s="49"/>
    </row>
    <row r="327" spans="1:8" x14ac:dyDescent="0.35">
      <c r="A327" s="37">
        <v>36464</v>
      </c>
      <c r="B327" s="38">
        <v>5.27</v>
      </c>
      <c r="C327" s="42">
        <f t="shared" si="14"/>
        <v>-2.4659183791932941E-4</v>
      </c>
      <c r="D327" s="38">
        <f t="shared" si="15"/>
        <v>885.90354569835858</v>
      </c>
      <c r="H327" s="49"/>
    </row>
    <row r="328" spans="1:8" x14ac:dyDescent="0.35">
      <c r="A328" s="37">
        <v>36494</v>
      </c>
      <c r="B328" s="38">
        <v>5.24</v>
      </c>
      <c r="C328" s="42">
        <f t="shared" si="14"/>
        <v>6.6890078711404457E-3</v>
      </c>
      <c r="D328" s="38">
        <f t="shared" si="15"/>
        <v>891.82936148860608</v>
      </c>
      <c r="H328" s="49"/>
    </row>
    <row r="329" spans="1:8" x14ac:dyDescent="0.35">
      <c r="A329" s="37">
        <v>36525</v>
      </c>
      <c r="B329" s="38">
        <v>5.36</v>
      </c>
      <c r="C329" s="42">
        <f t="shared" si="14"/>
        <v>-4.7714635691677625E-3</v>
      </c>
      <c r="D329" s="38">
        <f t="shared" si="15"/>
        <v>887.57403018034904</v>
      </c>
      <c r="H329" s="49"/>
    </row>
    <row r="330" spans="1:8" x14ac:dyDescent="0.35">
      <c r="A330" s="37">
        <v>36556</v>
      </c>
      <c r="B330" s="38">
        <v>5.63</v>
      </c>
      <c r="C330" s="42">
        <f t="shared" si="14"/>
        <v>-1.5838154605298978E-2</v>
      </c>
      <c r="D330" s="38">
        <f t="shared" si="15"/>
        <v>873.51649546670433</v>
      </c>
      <c r="H330" s="49"/>
    </row>
    <row r="331" spans="1:8" x14ac:dyDescent="0.35">
      <c r="A331" s="37">
        <v>36585</v>
      </c>
      <c r="B331" s="38">
        <v>5.52</v>
      </c>
      <c r="C331" s="42">
        <f t="shared" si="14"/>
        <v>1.3006257659017213E-2</v>
      </c>
      <c r="D331" s="38">
        <f t="shared" si="15"/>
        <v>884.87767607614614</v>
      </c>
      <c r="H331" s="49"/>
    </row>
    <row r="332" spans="1:8" x14ac:dyDescent="0.35">
      <c r="A332" s="37">
        <v>36616</v>
      </c>
      <c r="B332" s="38">
        <v>5.26</v>
      </c>
      <c r="C332" s="42">
        <f t="shared" si="14"/>
        <v>2.4491726190346182E-2</v>
      </c>
      <c r="D332" s="38">
        <f t="shared" si="15"/>
        <v>906.54985783055292</v>
      </c>
      <c r="H332" s="49"/>
    </row>
    <row r="333" spans="1:8" x14ac:dyDescent="0.35">
      <c r="A333" s="37">
        <v>36646</v>
      </c>
      <c r="B333" s="38">
        <v>5.41</v>
      </c>
      <c r="C333" s="42">
        <f t="shared" si="14"/>
        <v>-7.01279831484743E-3</v>
      </c>
      <c r="D333" s="38">
        <f t="shared" si="15"/>
        <v>900.19240651523364</v>
      </c>
      <c r="H333" s="49"/>
    </row>
    <row r="334" spans="1:8" x14ac:dyDescent="0.35">
      <c r="A334" s="37">
        <v>36677</v>
      </c>
      <c r="B334" s="38">
        <v>5.34</v>
      </c>
      <c r="C334" s="42">
        <f t="shared" si="14"/>
        <v>9.8438735538406395E-3</v>
      </c>
      <c r="D334" s="38">
        <f t="shared" si="15"/>
        <v>909.05378673909706</v>
      </c>
      <c r="H334" s="49"/>
    </row>
    <row r="335" spans="1:8" x14ac:dyDescent="0.35">
      <c r="A335" s="37">
        <v>36707</v>
      </c>
      <c r="B335" s="38">
        <v>5.3</v>
      </c>
      <c r="C335" s="42">
        <f t="shared" si="14"/>
        <v>7.5045651172280141E-3</v>
      </c>
      <c r="D335" s="38">
        <f t="shared" si="15"/>
        <v>915.87584007674343</v>
      </c>
      <c r="H335" s="49"/>
    </row>
    <row r="336" spans="1:8" x14ac:dyDescent="0.35">
      <c r="A336" s="37">
        <v>36738</v>
      </c>
      <c r="B336" s="38">
        <v>5.31</v>
      </c>
      <c r="C336" s="42">
        <f t="shared" si="14"/>
        <v>3.6533810611478071E-3</v>
      </c>
      <c r="D336" s="38">
        <f t="shared" si="15"/>
        <v>919.22188352524267</v>
      </c>
      <c r="H336" s="49"/>
    </row>
    <row r="337" spans="1:8" x14ac:dyDescent="0.35">
      <c r="A337" s="37">
        <v>36769</v>
      </c>
      <c r="B337" s="38">
        <v>5.35</v>
      </c>
      <c r="C337" s="42">
        <f t="shared" si="14"/>
        <v>1.3775387121694885E-3</v>
      </c>
      <c r="D337" s="38">
        <f t="shared" si="15"/>
        <v>920.48814725487205</v>
      </c>
      <c r="H337" s="49"/>
    </row>
    <row r="338" spans="1:8" x14ac:dyDescent="0.35">
      <c r="A338" s="37">
        <v>36799</v>
      </c>
      <c r="B338" s="38">
        <v>5.29</v>
      </c>
      <c r="C338" s="42">
        <f t="shared" si="14"/>
        <v>9.0423165012108921E-3</v>
      </c>
      <c r="D338" s="38">
        <f t="shared" si="15"/>
        <v>928.81149241796368</v>
      </c>
      <c r="H338" s="49"/>
    </row>
    <row r="339" spans="1:8" x14ac:dyDescent="0.35">
      <c r="A339" s="37">
        <v>36830</v>
      </c>
      <c r="B339" s="38">
        <v>5.28</v>
      </c>
      <c r="C339" s="42">
        <f t="shared" si="14"/>
        <v>5.1726866850665271E-3</v>
      </c>
      <c r="D339" s="38">
        <f t="shared" si="15"/>
        <v>933.61594325773081</v>
      </c>
      <c r="H339" s="49"/>
    </row>
    <row r="340" spans="1:8" x14ac:dyDescent="0.35">
      <c r="A340" s="37">
        <v>36860</v>
      </c>
      <c r="B340" s="38">
        <v>5.1100000000000003</v>
      </c>
      <c r="C340" s="42">
        <f t="shared" si="14"/>
        <v>1.7497568413131367E-2</v>
      </c>
      <c r="D340" s="38">
        <f t="shared" si="15"/>
        <v>949.95195209647306</v>
      </c>
      <c r="H340" s="49"/>
    </row>
    <row r="341" spans="1:8" x14ac:dyDescent="0.35">
      <c r="A341" s="37">
        <v>36891</v>
      </c>
      <c r="B341" s="38">
        <v>4.91</v>
      </c>
      <c r="C341" s="42">
        <f t="shared" si="14"/>
        <v>1.9812391810430121E-2</v>
      </c>
      <c r="D341" s="38">
        <f t="shared" si="15"/>
        <v>968.7727723724912</v>
      </c>
      <c r="H341" s="49"/>
    </row>
    <row r="342" spans="1:8" x14ac:dyDescent="0.35">
      <c r="A342" s="37">
        <v>36922</v>
      </c>
      <c r="B342" s="38">
        <v>4.84</v>
      </c>
      <c r="C342" s="42">
        <f t="shared" si="14"/>
        <v>9.5535329169583252E-3</v>
      </c>
      <c r="D342" s="38">
        <f t="shared" si="15"/>
        <v>978.02797494240474</v>
      </c>
      <c r="H342" s="49"/>
    </row>
    <row r="343" spans="1:8" x14ac:dyDescent="0.35">
      <c r="A343" s="37">
        <v>36950</v>
      </c>
      <c r="B343" s="38">
        <v>4.78</v>
      </c>
      <c r="C343" s="42">
        <f t="shared" si="14"/>
        <v>8.7281762987638789E-3</v>
      </c>
      <c r="D343" s="38">
        <f t="shared" si="15"/>
        <v>986.56437553282512</v>
      </c>
      <c r="H343" s="49"/>
    </row>
    <row r="344" spans="1:8" x14ac:dyDescent="0.35">
      <c r="A344" s="37">
        <v>36981</v>
      </c>
      <c r="B344" s="38">
        <v>4.76</v>
      </c>
      <c r="C344" s="42">
        <f t="shared" si="14"/>
        <v>5.5497564964358485E-3</v>
      </c>
      <c r="D344" s="38">
        <f t="shared" si="15"/>
        <v>992.03956758509048</v>
      </c>
      <c r="H344" s="49"/>
    </row>
    <row r="345" spans="1:8" x14ac:dyDescent="0.35">
      <c r="A345" s="37">
        <v>37011</v>
      </c>
      <c r="B345" s="38">
        <v>5.0999999999999996</v>
      </c>
      <c r="C345" s="42">
        <f t="shared" si="14"/>
        <v>-2.2240728598896815E-2</v>
      </c>
      <c r="D345" s="38">
        <f t="shared" si="15"/>
        <v>969.97588480306354</v>
      </c>
      <c r="H345" s="49"/>
    </row>
    <row r="346" spans="1:8" x14ac:dyDescent="0.35">
      <c r="A346" s="37">
        <v>37042</v>
      </c>
      <c r="B346" s="38">
        <v>5.25</v>
      </c>
      <c r="C346" s="42">
        <f t="shared" si="14"/>
        <v>-7.2313491316951849E-3</v>
      </c>
      <c r="D346" s="38">
        <f t="shared" si="15"/>
        <v>962.96165053072764</v>
      </c>
      <c r="H346" s="49"/>
    </row>
    <row r="347" spans="1:8" x14ac:dyDescent="0.35">
      <c r="A347" s="37">
        <v>37072</v>
      </c>
      <c r="B347" s="38">
        <v>5.12</v>
      </c>
      <c r="C347" s="42">
        <f t="shared" si="14"/>
        <v>1.4386103748796435E-2</v>
      </c>
      <c r="D347" s="38">
        <f t="shared" si="15"/>
        <v>976.81491674137499</v>
      </c>
      <c r="H347" s="49"/>
    </row>
    <row r="348" spans="1:8" x14ac:dyDescent="0.35">
      <c r="A348" s="37">
        <v>37103</v>
      </c>
      <c r="B348" s="38">
        <v>4.99</v>
      </c>
      <c r="C348" s="42">
        <f t="shared" si="14"/>
        <v>1.4338910104206652E-2</v>
      </c>
      <c r="D348" s="38">
        <f t="shared" si="15"/>
        <v>990.82137802097759</v>
      </c>
      <c r="H348" s="49"/>
    </row>
    <row r="349" spans="1:8" x14ac:dyDescent="0.35">
      <c r="A349" s="37">
        <v>37134</v>
      </c>
      <c r="B349" s="38">
        <v>4.87</v>
      </c>
      <c r="C349" s="42">
        <f t="shared" si="14"/>
        <v>1.350832995577507E-2</v>
      </c>
      <c r="D349" s="38">
        <f t="shared" si="15"/>
        <v>1004.2057201225206</v>
      </c>
      <c r="H349" s="49"/>
    </row>
    <row r="350" spans="1:8" x14ac:dyDescent="0.35">
      <c r="A350" s="37">
        <v>37164</v>
      </c>
      <c r="B350" s="38">
        <v>4.8600000000000003</v>
      </c>
      <c r="C350" s="42">
        <f t="shared" si="14"/>
        <v>4.8378662087645323E-3</v>
      </c>
      <c r="D350" s="38">
        <f t="shared" si="15"/>
        <v>1009.0639330425494</v>
      </c>
      <c r="H350" s="49"/>
    </row>
    <row r="351" spans="1:8" x14ac:dyDescent="0.35">
      <c r="A351" s="37">
        <v>37195</v>
      </c>
      <c r="B351" s="38">
        <v>4.51</v>
      </c>
      <c r="C351" s="42">
        <f t="shared" si="14"/>
        <v>3.1788173187419333E-2</v>
      </c>
      <c r="D351" s="38">
        <f t="shared" si="15"/>
        <v>1041.1402321032842</v>
      </c>
      <c r="H351" s="49"/>
    </row>
    <row r="352" spans="1:8" x14ac:dyDescent="0.35">
      <c r="A352" s="37">
        <v>37225</v>
      </c>
      <c r="B352" s="38">
        <v>4.68</v>
      </c>
      <c r="C352" s="42">
        <f t="shared" si="14"/>
        <v>-9.6066027485504947E-3</v>
      </c>
      <c r="D352" s="38">
        <f t="shared" si="15"/>
        <v>1031.1384114879343</v>
      </c>
      <c r="H352" s="49"/>
    </row>
    <row r="353" spans="1:8" x14ac:dyDescent="0.35">
      <c r="A353" s="37">
        <v>37256</v>
      </c>
      <c r="B353" s="38">
        <v>5.01</v>
      </c>
      <c r="C353" s="42">
        <f t="shared" si="14"/>
        <v>-2.1644035975781253E-2</v>
      </c>
      <c r="D353" s="38">
        <f t="shared" si="15"/>
        <v>1008.8204146136795</v>
      </c>
      <c r="H353" s="49"/>
    </row>
    <row r="354" spans="1:8" x14ac:dyDescent="0.35">
      <c r="A354" s="37">
        <v>37287</v>
      </c>
      <c r="B354" s="38">
        <v>5.01</v>
      </c>
      <c r="C354" s="42">
        <f t="shared" si="14"/>
        <v>4.1749999999999999E-3</v>
      </c>
      <c r="D354" s="38">
        <f t="shared" si="15"/>
        <v>1013.0322398446917</v>
      </c>
      <c r="H354" s="49"/>
    </row>
    <row r="355" spans="1:8" x14ac:dyDescent="0.35">
      <c r="A355" s="37">
        <v>37315</v>
      </c>
      <c r="B355" s="38">
        <v>4.9800000000000004</v>
      </c>
      <c r="C355" s="42">
        <f t="shared" si="14"/>
        <v>6.5004543754016587E-3</v>
      </c>
      <c r="D355" s="38">
        <f t="shared" si="15"/>
        <v>1019.6174097006132</v>
      </c>
      <c r="H355" s="49"/>
    </row>
    <row r="356" spans="1:8" x14ac:dyDescent="0.35">
      <c r="A356" s="37">
        <v>37346</v>
      </c>
      <c r="B356" s="38">
        <v>5.27</v>
      </c>
      <c r="C356" s="42">
        <f t="shared" si="14"/>
        <v>-1.8026582772165387E-2</v>
      </c>
      <c r="D356" s="38">
        <f t="shared" si="15"/>
        <v>1001.2371920687042</v>
      </c>
      <c r="H356" s="49"/>
    </row>
    <row r="357" spans="1:8" x14ac:dyDescent="0.35">
      <c r="A357" s="37">
        <v>37376</v>
      </c>
      <c r="B357" s="38">
        <v>5.15</v>
      </c>
      <c r="C357" s="42">
        <f t="shared" si="14"/>
        <v>1.361973245765578E-2</v>
      </c>
      <c r="D357" s="38">
        <f t="shared" si="15"/>
        <v>1014.8737747513344</v>
      </c>
      <c r="H357" s="49"/>
    </row>
    <row r="358" spans="1:8" x14ac:dyDescent="0.35">
      <c r="A358" s="37">
        <v>37407</v>
      </c>
      <c r="B358" s="38">
        <v>5.19</v>
      </c>
      <c r="C358" s="42">
        <f t="shared" si="14"/>
        <v>1.2213879600578579E-3</v>
      </c>
      <c r="D358" s="38">
        <f t="shared" si="15"/>
        <v>1016.1133293607941</v>
      </c>
      <c r="H358" s="49"/>
    </row>
    <row r="359" spans="1:8" x14ac:dyDescent="0.35">
      <c r="A359" s="37">
        <v>37437</v>
      </c>
      <c r="B359" s="38">
        <v>4.99</v>
      </c>
      <c r="C359" s="42">
        <f t="shared" si="14"/>
        <v>1.9820759134676937E-2</v>
      </c>
      <c r="D359" s="38">
        <f t="shared" si="15"/>
        <v>1036.2534669155889</v>
      </c>
      <c r="H359" s="49"/>
    </row>
    <row r="360" spans="1:8" x14ac:dyDescent="0.35">
      <c r="A360" s="37">
        <v>37468</v>
      </c>
      <c r="B360" s="38">
        <v>4.88</v>
      </c>
      <c r="C360" s="42">
        <f t="shared" si="14"/>
        <v>1.2725134929829254E-2</v>
      </c>
      <c r="D360" s="38">
        <f t="shared" si="15"/>
        <v>1049.439932103593</v>
      </c>
      <c r="H360" s="49"/>
    </row>
    <row r="361" spans="1:8" x14ac:dyDescent="0.35">
      <c r="A361" s="37">
        <v>37499</v>
      </c>
      <c r="B361" s="38">
        <v>4.6100000000000003</v>
      </c>
      <c r="C361" s="42">
        <f t="shared" si="14"/>
        <v>2.5363646583879799E-2</v>
      </c>
      <c r="D361" s="38">
        <f t="shared" si="15"/>
        <v>1076.0575556524793</v>
      </c>
      <c r="H361" s="49"/>
    </row>
    <row r="362" spans="1:8" x14ac:dyDescent="0.35">
      <c r="A362" s="37">
        <v>37529</v>
      </c>
      <c r="B362" s="38">
        <v>4.38</v>
      </c>
      <c r="C362" s="42">
        <f t="shared" si="14"/>
        <v>2.2182387430261942E-2</v>
      </c>
      <c r="D362" s="38">
        <f t="shared" si="15"/>
        <v>1099.9270812492234</v>
      </c>
      <c r="H362" s="49"/>
    </row>
    <row r="363" spans="1:8" x14ac:dyDescent="0.35">
      <c r="A363" s="37">
        <v>37560</v>
      </c>
      <c r="B363" s="38">
        <v>4.58</v>
      </c>
      <c r="C363" s="42">
        <f t="shared" si="14"/>
        <v>-1.2147940026588852E-2</v>
      </c>
      <c r="D363" s="38">
        <f t="shared" si="15"/>
        <v>1086.565233032587</v>
      </c>
      <c r="H363" s="49"/>
    </row>
    <row r="364" spans="1:8" x14ac:dyDescent="0.35">
      <c r="A364" s="37">
        <v>37590</v>
      </c>
      <c r="B364" s="38">
        <v>4.59</v>
      </c>
      <c r="C364" s="42">
        <f t="shared" si="14"/>
        <v>3.0271432436713469E-3</v>
      </c>
      <c r="D364" s="38">
        <f t="shared" si="15"/>
        <v>1089.8544216365697</v>
      </c>
      <c r="H364" s="49"/>
    </row>
    <row r="365" spans="1:8" x14ac:dyDescent="0.35">
      <c r="A365" s="37">
        <v>37621</v>
      </c>
      <c r="B365" s="38">
        <v>4.28</v>
      </c>
      <c r="C365" s="42">
        <f t="shared" si="14"/>
        <v>2.8662956866905485E-2</v>
      </c>
      <c r="D365" s="38">
        <f t="shared" si="15"/>
        <v>1121.0928719151448</v>
      </c>
      <c r="H365" s="49"/>
    </row>
    <row r="366" spans="1:8" x14ac:dyDescent="0.35">
      <c r="A366" s="37">
        <v>37652</v>
      </c>
      <c r="B366" s="38">
        <v>4.0999999999999996</v>
      </c>
      <c r="C366" s="42">
        <f t="shared" si="14"/>
        <v>1.8113077087931143E-2</v>
      </c>
      <c r="D366" s="38">
        <f t="shared" si="15"/>
        <v>1141.399313526874</v>
      </c>
      <c r="H366" s="49"/>
    </row>
    <row r="367" spans="1:8" x14ac:dyDescent="0.35">
      <c r="A367" s="37">
        <v>37680</v>
      </c>
      <c r="B367" s="38">
        <v>4.03</v>
      </c>
      <c r="C367" s="42">
        <f t="shared" si="14"/>
        <v>9.0925759508764682E-3</v>
      </c>
      <c r="D367" s="38">
        <f t="shared" si="15"/>
        <v>1151.7775734753955</v>
      </c>
      <c r="H367" s="49"/>
    </row>
    <row r="368" spans="1:8" x14ac:dyDescent="0.35">
      <c r="A368" s="37">
        <v>37711</v>
      </c>
      <c r="B368" s="38">
        <v>4.12</v>
      </c>
      <c r="C368" s="42">
        <f t="shared" si="14"/>
        <v>-3.9079242207065348E-3</v>
      </c>
      <c r="D368" s="38">
        <f t="shared" si="15"/>
        <v>1147.2765139991443</v>
      </c>
      <c r="H368" s="49"/>
    </row>
    <row r="369" spans="1:8" x14ac:dyDescent="0.35">
      <c r="A369" s="37">
        <v>37741</v>
      </c>
      <c r="B369" s="38">
        <v>4.22</v>
      </c>
      <c r="C369" s="42">
        <f t="shared" si="14"/>
        <v>-4.601847337355313E-3</v>
      </c>
      <c r="D369" s="38">
        <f t="shared" si="15"/>
        <v>1141.996922627987</v>
      </c>
      <c r="H369" s="49"/>
    </row>
    <row r="370" spans="1:8" x14ac:dyDescent="0.35">
      <c r="A370" s="37">
        <v>37772</v>
      </c>
      <c r="B370" s="38">
        <v>3.78</v>
      </c>
      <c r="C370" s="42">
        <f t="shared" si="14"/>
        <v>3.9624450547237011E-2</v>
      </c>
      <c r="D370" s="38">
        <f t="shared" si="15"/>
        <v>1187.2479232137564</v>
      </c>
      <c r="H370" s="49"/>
    </row>
    <row r="371" spans="1:8" x14ac:dyDescent="0.35">
      <c r="A371" s="37">
        <v>37802</v>
      </c>
      <c r="B371" s="38">
        <v>3.96</v>
      </c>
      <c r="C371" s="42">
        <f t="shared" si="14"/>
        <v>-1.149421655059589E-2</v>
      </c>
      <c r="D371" s="38">
        <f t="shared" si="15"/>
        <v>1173.6014384850923</v>
      </c>
      <c r="H371" s="49"/>
    </row>
    <row r="372" spans="1:8" x14ac:dyDescent="0.35">
      <c r="A372" s="37">
        <v>37833</v>
      </c>
      <c r="B372" s="38">
        <v>4.12</v>
      </c>
      <c r="C372" s="42">
        <f t="shared" si="14"/>
        <v>-9.6177912071820602E-3</v>
      </c>
      <c r="D372" s="38">
        <f t="shared" si="15"/>
        <v>1162.3139848892943</v>
      </c>
      <c r="H372" s="49"/>
    </row>
    <row r="373" spans="1:8" x14ac:dyDescent="0.35">
      <c r="A373" s="37">
        <v>37864</v>
      </c>
      <c r="B373" s="38">
        <v>4.2300000000000004</v>
      </c>
      <c r="C373" s="42">
        <f t="shared" si="14"/>
        <v>-5.401153134163738E-3</v>
      </c>
      <c r="D373" s="38">
        <f t="shared" si="15"/>
        <v>1156.036149066927</v>
      </c>
      <c r="H373" s="49"/>
    </row>
    <row r="374" spans="1:8" x14ac:dyDescent="0.35">
      <c r="A374" s="37">
        <v>37894</v>
      </c>
      <c r="B374" s="38">
        <v>4.13</v>
      </c>
      <c r="C374" s="42">
        <f t="shared" si="14"/>
        <v>1.1594763686553211E-2</v>
      </c>
      <c r="D374" s="38">
        <f t="shared" si="15"/>
        <v>1169.4401150284709</v>
      </c>
      <c r="H374" s="49"/>
    </row>
    <row r="375" spans="1:8" x14ac:dyDescent="0.35">
      <c r="A375" s="37">
        <v>37925</v>
      </c>
      <c r="B375" s="38">
        <v>4.4000000000000004</v>
      </c>
      <c r="C375" s="42">
        <f t="shared" si="14"/>
        <v>-1.8068299641671792E-2</v>
      </c>
      <c r="D375" s="38">
        <f t="shared" si="15"/>
        <v>1148.3103206171454</v>
      </c>
      <c r="H375" s="49"/>
    </row>
    <row r="376" spans="1:8" x14ac:dyDescent="0.35">
      <c r="A376" s="37">
        <v>37955</v>
      </c>
      <c r="B376" s="38">
        <v>4.4800000000000004</v>
      </c>
      <c r="C376" s="42">
        <f t="shared" si="14"/>
        <v>-2.682508598778317E-3</v>
      </c>
      <c r="D376" s="38">
        <f t="shared" si="15"/>
        <v>1145.2299683080241</v>
      </c>
      <c r="H376" s="49"/>
    </row>
    <row r="377" spans="1:8" x14ac:dyDescent="0.35">
      <c r="A377" s="37">
        <v>37986</v>
      </c>
      <c r="B377" s="38">
        <v>4.3499999999999996</v>
      </c>
      <c r="C377" s="42">
        <f t="shared" si="14"/>
        <v>1.4114618923059619E-2</v>
      </c>
      <c r="D377" s="38">
        <f t="shared" si="15"/>
        <v>1161.3944528899597</v>
      </c>
      <c r="H377" s="49"/>
    </row>
    <row r="378" spans="1:8" x14ac:dyDescent="0.35">
      <c r="A378" s="37">
        <v>38017</v>
      </c>
      <c r="B378" s="38">
        <v>4.34</v>
      </c>
      <c r="C378" s="42">
        <f t="shared" si="14"/>
        <v>4.4239402144570332E-3</v>
      </c>
      <c r="D378" s="38">
        <f t="shared" si="15"/>
        <v>1166.5323925149469</v>
      </c>
      <c r="H378" s="49"/>
    </row>
    <row r="379" spans="1:8" x14ac:dyDescent="0.35">
      <c r="A379" s="37">
        <v>38046</v>
      </c>
      <c r="B379" s="38">
        <v>4.1100000000000003</v>
      </c>
      <c r="C379" s="42">
        <f t="shared" si="14"/>
        <v>2.2194866026531267E-2</v>
      </c>
      <c r="D379" s="38">
        <f t="shared" si="15"/>
        <v>1192.4234226824251</v>
      </c>
      <c r="H379" s="49"/>
    </row>
    <row r="380" spans="1:8" x14ac:dyDescent="0.35">
      <c r="A380" s="37">
        <v>38077</v>
      </c>
      <c r="B380" s="38">
        <v>4.04</v>
      </c>
      <c r="C380" s="42">
        <f t="shared" si="14"/>
        <v>9.0981933975981984E-3</v>
      </c>
      <c r="D380" s="38">
        <f t="shared" si="15"/>
        <v>1203.2723215938158</v>
      </c>
      <c r="H380" s="49"/>
    </row>
    <row r="381" spans="1:8" x14ac:dyDescent="0.35">
      <c r="A381" s="37">
        <v>38107</v>
      </c>
      <c r="B381" s="38">
        <v>4.2699999999999996</v>
      </c>
      <c r="C381" s="42">
        <f t="shared" si="14"/>
        <v>-1.5070272087526499E-2</v>
      </c>
      <c r="D381" s="38">
        <f t="shared" si="15"/>
        <v>1185.1386803120072</v>
      </c>
      <c r="H381" s="49"/>
    </row>
    <row r="382" spans="1:8" x14ac:dyDescent="0.35">
      <c r="A382" s="37">
        <v>38138</v>
      </c>
      <c r="B382" s="38">
        <v>4.3600000000000003</v>
      </c>
      <c r="C382" s="42">
        <f t="shared" si="14"/>
        <v>-3.6252948254844567E-3</v>
      </c>
      <c r="D382" s="38">
        <f t="shared" si="15"/>
        <v>1180.8422031867906</v>
      </c>
      <c r="H382" s="49"/>
    </row>
    <row r="383" spans="1:8" x14ac:dyDescent="0.35">
      <c r="A383" s="37">
        <v>38168</v>
      </c>
      <c r="B383" s="38">
        <v>4.37</v>
      </c>
      <c r="C383" s="42">
        <f t="shared" si="14"/>
        <v>2.8355316894212563E-3</v>
      </c>
      <c r="D383" s="38">
        <f t="shared" si="15"/>
        <v>1184.1905186741328</v>
      </c>
      <c r="H383" s="49"/>
    </row>
    <row r="384" spans="1:8" x14ac:dyDescent="0.35">
      <c r="A384" s="37">
        <v>38199</v>
      </c>
      <c r="B384" s="38">
        <v>4.2699999999999996</v>
      </c>
      <c r="C384" s="42">
        <f t="shared" si="14"/>
        <v>1.165772699457669E-2</v>
      </c>
      <c r="D384" s="38">
        <f t="shared" si="15"/>
        <v>1197.995488450402</v>
      </c>
      <c r="H384" s="49"/>
    </row>
    <row r="385" spans="1:8" x14ac:dyDescent="0.35">
      <c r="A385" s="37">
        <v>38230</v>
      </c>
      <c r="B385" s="38">
        <v>4.09</v>
      </c>
      <c r="C385" s="42">
        <f t="shared" si="14"/>
        <v>1.8111698603380248E-2</v>
      </c>
      <c r="D385" s="38">
        <f t="shared" si="15"/>
        <v>1219.693221665425</v>
      </c>
      <c r="H385" s="49"/>
    </row>
    <row r="386" spans="1:8" x14ac:dyDescent="0.35">
      <c r="A386" s="37">
        <v>38260</v>
      </c>
      <c r="B386" s="38">
        <v>4.03</v>
      </c>
      <c r="C386" s="42">
        <f t="shared" si="14"/>
        <v>8.2733984340846861E-3</v>
      </c>
      <c r="D386" s="38">
        <f t="shared" si="15"/>
        <v>1229.7842296556153</v>
      </c>
      <c r="H386" s="49"/>
    </row>
    <row r="387" spans="1:8" x14ac:dyDescent="0.35">
      <c r="A387" s="37">
        <v>38291</v>
      </c>
      <c r="B387" s="38">
        <v>3.91</v>
      </c>
      <c r="C387" s="42">
        <f t="shared" ref="C387:C450" si="16">B386/1200+((B386/B387)*(1-(1+B387/200)^(-2*(10-(1/12))))+(1+B387/200)^(-2*(10-(1/12)))-1)</f>
        <v>1.3144584799401818E-2</v>
      </c>
      <c r="D387" s="38">
        <f t="shared" ref="D387:D450" si="17">D386*(1+C387)</f>
        <v>1245.9492327472906</v>
      </c>
      <c r="H387" s="49"/>
    </row>
    <row r="388" spans="1:8" x14ac:dyDescent="0.35">
      <c r="A388" s="37">
        <v>38321</v>
      </c>
      <c r="B388" s="38">
        <v>3.8</v>
      </c>
      <c r="C388" s="42">
        <f t="shared" si="16"/>
        <v>1.2276597805702198E-2</v>
      </c>
      <c r="D388" s="38">
        <f t="shared" si="17"/>
        <v>1261.2452503640523</v>
      </c>
      <c r="H388" s="49"/>
    </row>
    <row r="389" spans="1:8" x14ac:dyDescent="0.35">
      <c r="A389" s="37">
        <v>38352</v>
      </c>
      <c r="B389" s="38">
        <v>3.71</v>
      </c>
      <c r="C389" s="42">
        <f t="shared" si="16"/>
        <v>1.0577288049092764E-2</v>
      </c>
      <c r="D389" s="38">
        <f t="shared" si="17"/>
        <v>1274.585804677703</v>
      </c>
      <c r="H389" s="49"/>
    </row>
    <row r="390" spans="1:8" x14ac:dyDescent="0.35">
      <c r="A390" s="37">
        <v>38383</v>
      </c>
      <c r="B390" s="38">
        <v>3.56</v>
      </c>
      <c r="C390" s="42">
        <f t="shared" si="16"/>
        <v>1.5532450227573054E-2</v>
      </c>
      <c r="D390" s="38">
        <f t="shared" si="17"/>
        <v>1294.3832452496306</v>
      </c>
      <c r="H390" s="49"/>
    </row>
    <row r="391" spans="1:8" x14ac:dyDescent="0.35">
      <c r="A391" s="37">
        <v>38411</v>
      </c>
      <c r="B391" s="38">
        <v>3.71</v>
      </c>
      <c r="C391" s="42">
        <f t="shared" si="16"/>
        <v>-9.3843689707103842E-3</v>
      </c>
      <c r="D391" s="38">
        <f t="shared" si="17"/>
        <v>1282.2362752867025</v>
      </c>
      <c r="H391" s="49"/>
    </row>
    <row r="392" spans="1:8" x14ac:dyDescent="0.35">
      <c r="A392" s="37">
        <v>38442</v>
      </c>
      <c r="B392" s="38">
        <v>3.7</v>
      </c>
      <c r="C392" s="42">
        <f t="shared" si="16"/>
        <v>3.9154659875725931E-3</v>
      </c>
      <c r="D392" s="38">
        <f t="shared" si="17"/>
        <v>1287.2568278106194</v>
      </c>
      <c r="H392" s="49"/>
    </row>
    <row r="393" spans="1:8" x14ac:dyDescent="0.35">
      <c r="A393" s="37">
        <v>38472</v>
      </c>
      <c r="B393" s="38">
        <v>3.44</v>
      </c>
      <c r="C393" s="42">
        <f t="shared" si="16"/>
        <v>2.477298106602311E-2</v>
      </c>
      <c r="D393" s="38">
        <f t="shared" si="17"/>
        <v>1319.1460168330807</v>
      </c>
      <c r="H393" s="49"/>
    </row>
    <row r="394" spans="1:8" x14ac:dyDescent="0.35">
      <c r="A394" s="37">
        <v>38503</v>
      </c>
      <c r="B394" s="38">
        <v>3.29</v>
      </c>
      <c r="C394" s="42">
        <f t="shared" si="16"/>
        <v>1.5471373767047641E-2</v>
      </c>
      <c r="D394" s="38">
        <f t="shared" si="17"/>
        <v>1339.5550179128172</v>
      </c>
      <c r="H394" s="49"/>
    </row>
    <row r="395" spans="1:8" x14ac:dyDescent="0.35">
      <c r="A395" s="37">
        <v>38533</v>
      </c>
      <c r="B395" s="38">
        <v>3.17</v>
      </c>
      <c r="C395" s="42">
        <f t="shared" si="16"/>
        <v>1.288451293270312E-2</v>
      </c>
      <c r="D395" s="38">
        <f t="shared" si="17"/>
        <v>1356.8145318651823</v>
      </c>
      <c r="H395" s="49"/>
    </row>
    <row r="396" spans="1:8" x14ac:dyDescent="0.35">
      <c r="A396" s="37">
        <v>38564</v>
      </c>
      <c r="B396" s="38">
        <v>3.2</v>
      </c>
      <c r="C396" s="42">
        <f t="shared" si="16"/>
        <v>1.0965924169427333E-4</v>
      </c>
      <c r="D396" s="38">
        <f t="shared" si="17"/>
        <v>1356.9633191178664</v>
      </c>
      <c r="H396" s="49"/>
    </row>
    <row r="397" spans="1:8" x14ac:dyDescent="0.35">
      <c r="A397" s="37">
        <v>38595</v>
      </c>
      <c r="B397" s="38">
        <v>3.15</v>
      </c>
      <c r="C397" s="42">
        <f t="shared" si="16"/>
        <v>6.8969755149835442E-3</v>
      </c>
      <c r="D397" s="38">
        <f t="shared" si="17"/>
        <v>1366.322261904553</v>
      </c>
      <c r="H397" s="49"/>
    </row>
    <row r="398" spans="1:8" x14ac:dyDescent="0.35">
      <c r="A398" s="37">
        <v>38625</v>
      </c>
      <c r="B398" s="38">
        <v>3.21</v>
      </c>
      <c r="C398" s="42">
        <f t="shared" si="16"/>
        <v>-2.4365488683600776E-3</v>
      </c>
      <c r="D398" s="38">
        <f t="shared" si="17"/>
        <v>1362.9931509434944</v>
      </c>
      <c r="H398" s="49"/>
    </row>
    <row r="399" spans="1:8" x14ac:dyDescent="0.35">
      <c r="A399" s="37">
        <v>38656</v>
      </c>
      <c r="B399" s="38">
        <v>3.44</v>
      </c>
      <c r="C399" s="42">
        <f t="shared" si="16"/>
        <v>-1.6511996071225537E-2</v>
      </c>
      <c r="D399" s="38">
        <f t="shared" si="17"/>
        <v>1340.487413390008</v>
      </c>
      <c r="H399" s="49"/>
    </row>
    <row r="400" spans="1:8" x14ac:dyDescent="0.35">
      <c r="A400" s="37">
        <v>38686</v>
      </c>
      <c r="B400" s="38">
        <v>3.44</v>
      </c>
      <c r="C400" s="42">
        <f t="shared" si="16"/>
        <v>2.8666666666666667E-3</v>
      </c>
      <c r="D400" s="38">
        <f t="shared" si="17"/>
        <v>1344.3301439750592</v>
      </c>
      <c r="H400" s="49"/>
    </row>
    <row r="401" spans="1:8" x14ac:dyDescent="0.35">
      <c r="A401" s="37">
        <v>38717</v>
      </c>
      <c r="B401" s="38">
        <v>3.31</v>
      </c>
      <c r="C401" s="42">
        <f t="shared" si="16"/>
        <v>1.3780130817912056E-2</v>
      </c>
      <c r="D401" s="38">
        <f t="shared" si="17"/>
        <v>1362.855189221498</v>
      </c>
      <c r="H401" s="49"/>
    </row>
    <row r="402" spans="1:8" x14ac:dyDescent="0.35">
      <c r="A402" s="37">
        <v>38748</v>
      </c>
      <c r="B402" s="38">
        <v>3.52</v>
      </c>
      <c r="C402" s="42">
        <f t="shared" si="16"/>
        <v>-1.4692491181990871E-2</v>
      </c>
      <c r="D402" s="38">
        <f t="shared" si="17"/>
        <v>1342.8314513715306</v>
      </c>
      <c r="H402" s="49"/>
    </row>
    <row r="403" spans="1:8" x14ac:dyDescent="0.35">
      <c r="A403" s="37">
        <v>38776</v>
      </c>
      <c r="B403" s="38">
        <v>3.54</v>
      </c>
      <c r="C403" s="42">
        <f t="shared" si="16"/>
        <v>1.2729572352002572E-3</v>
      </c>
      <c r="D403" s="38">
        <f t="shared" si="17"/>
        <v>1344.5408183832083</v>
      </c>
      <c r="H403" s="49"/>
    </row>
    <row r="404" spans="1:8" x14ac:dyDescent="0.35">
      <c r="A404" s="37">
        <v>38807</v>
      </c>
      <c r="B404" s="38">
        <v>3.81</v>
      </c>
      <c r="C404" s="42">
        <f t="shared" si="16"/>
        <v>-1.9175096567354506E-2</v>
      </c>
      <c r="D404" s="38">
        <f t="shared" si="17"/>
        <v>1318.7591183519603</v>
      </c>
      <c r="H404" s="49"/>
    </row>
    <row r="405" spans="1:8" x14ac:dyDescent="0.35">
      <c r="A405" s="37">
        <v>38837</v>
      </c>
      <c r="B405" s="38">
        <v>4.04</v>
      </c>
      <c r="C405" s="42">
        <f t="shared" si="16"/>
        <v>-1.5465492592108648E-2</v>
      </c>
      <c r="D405" s="38">
        <f t="shared" si="17"/>
        <v>1298.3638589763125</v>
      </c>
      <c r="H405" s="49"/>
    </row>
    <row r="406" spans="1:8" x14ac:dyDescent="0.35">
      <c r="A406" s="37">
        <v>38868</v>
      </c>
      <c r="B406" s="38">
        <v>3.98</v>
      </c>
      <c r="C406" s="42">
        <f t="shared" si="16"/>
        <v>8.2433954270097302E-3</v>
      </c>
      <c r="D406" s="38">
        <f t="shared" si="17"/>
        <v>1309.0667856739926</v>
      </c>
      <c r="H406" s="49"/>
    </row>
    <row r="407" spans="1:8" x14ac:dyDescent="0.35">
      <c r="A407" s="37">
        <v>38898</v>
      </c>
      <c r="B407" s="38">
        <v>4.13</v>
      </c>
      <c r="C407" s="42">
        <f t="shared" si="16"/>
        <v>-8.7879788631631504E-3</v>
      </c>
      <c r="D407" s="38">
        <f t="shared" si="17"/>
        <v>1297.5627344310205</v>
      </c>
      <c r="H407" s="49"/>
    </row>
    <row r="408" spans="1:8" x14ac:dyDescent="0.35">
      <c r="A408" s="37">
        <v>38929</v>
      </c>
      <c r="B408" s="38">
        <v>3.97</v>
      </c>
      <c r="C408" s="42">
        <f t="shared" si="16"/>
        <v>1.6452510215079753E-2</v>
      </c>
      <c r="D408" s="38">
        <f t="shared" si="17"/>
        <v>1318.9108985739535</v>
      </c>
      <c r="H408" s="49"/>
    </row>
    <row r="409" spans="1:8" x14ac:dyDescent="0.35">
      <c r="A409" s="37">
        <v>38960</v>
      </c>
      <c r="B409" s="38">
        <v>3.84</v>
      </c>
      <c r="C409" s="42">
        <f t="shared" si="16"/>
        <v>1.3945804934171722E-2</v>
      </c>
      <c r="D409" s="38">
        <f t="shared" si="17"/>
        <v>1337.3041726910189</v>
      </c>
      <c r="H409" s="49"/>
    </row>
    <row r="410" spans="1:8" x14ac:dyDescent="0.35">
      <c r="A410" s="37">
        <v>38990</v>
      </c>
      <c r="B410" s="38">
        <v>3.72</v>
      </c>
      <c r="C410" s="42">
        <f t="shared" si="16"/>
        <v>1.3076068470762389E-2</v>
      </c>
      <c r="D410" s="38">
        <f t="shared" si="17"/>
        <v>1354.7908536193631</v>
      </c>
      <c r="H410" s="49"/>
    </row>
    <row r="411" spans="1:8" x14ac:dyDescent="0.35">
      <c r="A411" s="37">
        <v>39021</v>
      </c>
      <c r="B411" s="38">
        <v>3.82</v>
      </c>
      <c r="C411" s="42">
        <f t="shared" si="16"/>
        <v>-5.0905409015676775E-3</v>
      </c>
      <c r="D411" s="38">
        <f t="shared" si="17"/>
        <v>1347.894235365944</v>
      </c>
      <c r="H411" s="49"/>
    </row>
    <row r="412" spans="1:8" x14ac:dyDescent="0.35">
      <c r="A412" s="37">
        <v>39051</v>
      </c>
      <c r="B412" s="38">
        <v>3.76</v>
      </c>
      <c r="C412" s="42">
        <f t="shared" si="16"/>
        <v>8.1118639723640924E-3</v>
      </c>
      <c r="D412" s="38">
        <f t="shared" si="17"/>
        <v>1358.8281700523662</v>
      </c>
      <c r="H412" s="49"/>
    </row>
    <row r="413" spans="1:8" x14ac:dyDescent="0.35">
      <c r="A413" s="37">
        <v>39082</v>
      </c>
      <c r="B413" s="38">
        <v>3.98</v>
      </c>
      <c r="C413" s="42">
        <f t="shared" si="16"/>
        <v>-1.4748005454591638E-2</v>
      </c>
      <c r="D413" s="38">
        <f t="shared" si="17"/>
        <v>1338.7881647885811</v>
      </c>
      <c r="H413" s="49"/>
    </row>
    <row r="414" spans="1:8" x14ac:dyDescent="0.35">
      <c r="A414" s="37">
        <v>39113</v>
      </c>
      <c r="B414" s="38">
        <v>4.13</v>
      </c>
      <c r="C414" s="42">
        <f t="shared" si="16"/>
        <v>-8.7879788631631504E-3</v>
      </c>
      <c r="D414" s="38">
        <f t="shared" si="17"/>
        <v>1327.022922694166</v>
      </c>
      <c r="H414" s="49"/>
    </row>
    <row r="415" spans="1:8" x14ac:dyDescent="0.35">
      <c r="A415" s="37">
        <v>39141</v>
      </c>
      <c r="B415" s="38">
        <v>4</v>
      </c>
      <c r="C415" s="42">
        <f t="shared" si="16"/>
        <v>1.3997793334541309E-2</v>
      </c>
      <c r="D415" s="38">
        <f t="shared" si="17"/>
        <v>1345.5983153162379</v>
      </c>
      <c r="H415" s="49"/>
    </row>
    <row r="416" spans="1:8" x14ac:dyDescent="0.35">
      <c r="A416" s="37">
        <v>39172</v>
      </c>
      <c r="B416" s="38">
        <v>4.09</v>
      </c>
      <c r="C416" s="42">
        <f t="shared" si="16"/>
        <v>-3.943349301690123E-3</v>
      </c>
      <c r="D416" s="38">
        <f t="shared" si="17"/>
        <v>1340.2921511391801</v>
      </c>
      <c r="H416" s="49"/>
    </row>
    <row r="417" spans="1:8" x14ac:dyDescent="0.35">
      <c r="A417" s="37">
        <v>39202</v>
      </c>
      <c r="B417" s="38">
        <v>4.26</v>
      </c>
      <c r="C417" s="42">
        <f t="shared" si="16"/>
        <v>-1.0225461192334487E-2</v>
      </c>
      <c r="D417" s="38">
        <f t="shared" si="17"/>
        <v>1326.5870457613159</v>
      </c>
      <c r="H417" s="49"/>
    </row>
    <row r="418" spans="1:8" x14ac:dyDescent="0.35">
      <c r="A418" s="37">
        <v>39233</v>
      </c>
      <c r="B418" s="38">
        <v>4.4400000000000004</v>
      </c>
      <c r="C418" s="42">
        <f t="shared" si="16"/>
        <v>-1.0762773630472009E-2</v>
      </c>
      <c r="D418" s="38">
        <f t="shared" si="17"/>
        <v>1312.3092896866704</v>
      </c>
      <c r="H418" s="49"/>
    </row>
    <row r="419" spans="1:8" x14ac:dyDescent="0.35">
      <c r="A419" s="37">
        <v>39263</v>
      </c>
      <c r="B419" s="38">
        <v>4.59</v>
      </c>
      <c r="C419" s="42">
        <f t="shared" si="16"/>
        <v>-8.1428513449300164E-3</v>
      </c>
      <c r="D419" s="38">
        <f t="shared" si="17"/>
        <v>1301.6233502221812</v>
      </c>
      <c r="H419" s="49"/>
    </row>
    <row r="420" spans="1:8" x14ac:dyDescent="0.35">
      <c r="A420" s="37">
        <v>39294</v>
      </c>
      <c r="B420" s="38">
        <v>4.41</v>
      </c>
      <c r="C420" s="42">
        <f t="shared" si="16"/>
        <v>1.8158169552284806E-2</v>
      </c>
      <c r="D420" s="38">
        <f t="shared" si="17"/>
        <v>1325.2584477087285</v>
      </c>
      <c r="H420" s="49"/>
    </row>
    <row r="421" spans="1:8" x14ac:dyDescent="0.35">
      <c r="A421" s="37">
        <v>39325</v>
      </c>
      <c r="B421" s="38">
        <v>4.33</v>
      </c>
      <c r="C421" s="42">
        <f t="shared" si="16"/>
        <v>1.0069562081470713E-2</v>
      </c>
      <c r="D421" s="38">
        <f t="shared" si="17"/>
        <v>1338.6032199219251</v>
      </c>
      <c r="H421" s="49"/>
    </row>
    <row r="422" spans="1:8" x14ac:dyDescent="0.35">
      <c r="A422" s="37">
        <v>39355</v>
      </c>
      <c r="B422" s="38">
        <v>4.4000000000000004</v>
      </c>
      <c r="C422" s="42">
        <f t="shared" si="16"/>
        <v>-1.9683245984581845E-3</v>
      </c>
      <c r="D422" s="38">
        <f t="shared" si="17"/>
        <v>1335.9684142765775</v>
      </c>
      <c r="H422" s="49"/>
    </row>
    <row r="423" spans="1:8" x14ac:dyDescent="0.35">
      <c r="A423" s="37">
        <v>39386</v>
      </c>
      <c r="B423" s="38">
        <v>4.2699999999999996</v>
      </c>
      <c r="C423" s="42">
        <f t="shared" si="16"/>
        <v>1.4087545092949809E-2</v>
      </c>
      <c r="D423" s="38">
        <f t="shared" si="17"/>
        <v>1354.7889295554555</v>
      </c>
      <c r="H423" s="49"/>
    </row>
    <row r="424" spans="1:8" x14ac:dyDescent="0.35">
      <c r="A424" s="37">
        <v>39416</v>
      </c>
      <c r="B424" s="38">
        <v>4.17</v>
      </c>
      <c r="C424" s="42">
        <f t="shared" si="16"/>
        <v>1.1612700305701166E-2</v>
      </c>
      <c r="D424" s="38">
        <f t="shared" si="17"/>
        <v>1370.5216873718648</v>
      </c>
      <c r="H424" s="49"/>
    </row>
    <row r="425" spans="1:8" x14ac:dyDescent="0.35">
      <c r="A425" s="37">
        <v>39447</v>
      </c>
      <c r="B425" s="38">
        <v>4.42</v>
      </c>
      <c r="C425" s="42">
        <f t="shared" si="16"/>
        <v>-1.6422730890601429E-2</v>
      </c>
      <c r="D425" s="38">
        <f t="shared" si="17"/>
        <v>1348.0139785204237</v>
      </c>
      <c r="H425" s="49"/>
    </row>
    <row r="426" spans="1:8" x14ac:dyDescent="0.35">
      <c r="A426" s="37">
        <v>39478</v>
      </c>
      <c r="B426" s="38">
        <v>4.04</v>
      </c>
      <c r="C426" s="42">
        <f t="shared" si="16"/>
        <v>3.4480668920295512E-2</v>
      </c>
      <c r="D426" s="38">
        <f t="shared" si="17"/>
        <v>1394.4944022137167</v>
      </c>
      <c r="H426" s="49"/>
    </row>
    <row r="427" spans="1:8" x14ac:dyDescent="0.35">
      <c r="A427" s="37">
        <v>39507</v>
      </c>
      <c r="B427" s="38">
        <v>4.0199999999999996</v>
      </c>
      <c r="C427" s="42">
        <f t="shared" si="16"/>
        <v>4.9891315371658855E-3</v>
      </c>
      <c r="D427" s="38">
        <f t="shared" si="17"/>
        <v>1401.4517182142026</v>
      </c>
      <c r="H427" s="49"/>
    </row>
    <row r="428" spans="1:8" x14ac:dyDescent="0.35">
      <c r="A428" s="37">
        <v>39538</v>
      </c>
      <c r="B428" s="38">
        <v>4.07</v>
      </c>
      <c r="C428" s="42">
        <f t="shared" si="16"/>
        <v>-6.9646926992335875E-4</v>
      </c>
      <c r="D428" s="38">
        <f t="shared" si="17"/>
        <v>1400.4756501591851</v>
      </c>
      <c r="H428" s="49"/>
    </row>
    <row r="429" spans="1:8" x14ac:dyDescent="0.35">
      <c r="A429" s="37">
        <v>39568</v>
      </c>
      <c r="B429" s="38">
        <v>4.29</v>
      </c>
      <c r="C429" s="42">
        <f t="shared" si="16"/>
        <v>-1.4226880650480403E-2</v>
      </c>
      <c r="D429" s="38">
        <f t="shared" si="17"/>
        <v>1380.5512502304664</v>
      </c>
      <c r="H429" s="49"/>
    </row>
    <row r="430" spans="1:8" x14ac:dyDescent="0.35">
      <c r="A430" s="37">
        <v>39599</v>
      </c>
      <c r="B430" s="38">
        <v>4.5199999999999996</v>
      </c>
      <c r="C430" s="42">
        <f t="shared" si="16"/>
        <v>-1.4644308735284767E-2</v>
      </c>
      <c r="D430" s="38">
        <f t="shared" si="17"/>
        <v>1360.3340314972081</v>
      </c>
      <c r="H430" s="49"/>
    </row>
    <row r="431" spans="1:8" x14ac:dyDescent="0.35">
      <c r="A431" s="37">
        <v>39629</v>
      </c>
      <c r="B431" s="38">
        <v>4.7</v>
      </c>
      <c r="C431" s="42">
        <f t="shared" si="16"/>
        <v>-1.03710896794689E-2</v>
      </c>
      <c r="D431" s="38">
        <f t="shared" si="17"/>
        <v>1346.2258852625171</v>
      </c>
      <c r="H431" s="49"/>
    </row>
    <row r="432" spans="1:8" x14ac:dyDescent="0.35">
      <c r="A432" s="37">
        <v>39660</v>
      </c>
      <c r="B432" s="38">
        <v>4.53</v>
      </c>
      <c r="C432" s="42">
        <f t="shared" si="16"/>
        <v>1.737673523999593E-2</v>
      </c>
      <c r="D432" s="38">
        <f t="shared" si="17"/>
        <v>1369.6188960439529</v>
      </c>
      <c r="H432" s="49"/>
    </row>
    <row r="433" spans="1:8" x14ac:dyDescent="0.35">
      <c r="A433" s="37">
        <v>39691</v>
      </c>
      <c r="B433" s="38">
        <v>4.24</v>
      </c>
      <c r="C433" s="42">
        <f t="shared" si="16"/>
        <v>2.7054821437653059E-2</v>
      </c>
      <c r="D433" s="38">
        <f t="shared" si="17"/>
        <v>1406.6736907140576</v>
      </c>
      <c r="H433" s="49"/>
    </row>
    <row r="434" spans="1:8" x14ac:dyDescent="0.35">
      <c r="A434" s="37">
        <v>39721</v>
      </c>
      <c r="B434" s="38">
        <v>4.18</v>
      </c>
      <c r="C434" s="42">
        <f t="shared" si="16"/>
        <v>8.3636479867159053E-3</v>
      </c>
      <c r="D434" s="38">
        <f t="shared" si="17"/>
        <v>1418.4386142953645</v>
      </c>
      <c r="H434" s="49"/>
    </row>
    <row r="435" spans="1:8" x14ac:dyDescent="0.35">
      <c r="A435" s="37">
        <v>39752</v>
      </c>
      <c r="B435" s="38">
        <v>3.97</v>
      </c>
      <c r="C435" s="42">
        <f t="shared" si="16"/>
        <v>2.056006549062555E-2</v>
      </c>
      <c r="D435" s="38">
        <f t="shared" si="17"/>
        <v>1447.6018050997093</v>
      </c>
      <c r="H435" s="49"/>
    </row>
    <row r="436" spans="1:8" x14ac:dyDescent="0.35">
      <c r="A436" s="37">
        <v>39782</v>
      </c>
      <c r="B436" s="38">
        <v>3.44</v>
      </c>
      <c r="C436" s="42">
        <f t="shared" si="16"/>
        <v>4.7521846019200932E-2</v>
      </c>
      <c r="D436" s="38">
        <f t="shared" si="17"/>
        <v>1516.3945151787748</v>
      </c>
      <c r="H436" s="49"/>
    </row>
    <row r="437" spans="1:8" x14ac:dyDescent="0.35">
      <c r="A437" s="37">
        <v>39813</v>
      </c>
      <c r="B437" s="38">
        <v>3.19</v>
      </c>
      <c r="C437" s="42">
        <f t="shared" si="16"/>
        <v>2.3977010640122347E-2</v>
      </c>
      <c r="D437" s="38">
        <f t="shared" si="17"/>
        <v>1552.7531226038393</v>
      </c>
      <c r="H437" s="49"/>
    </row>
    <row r="438" spans="1:8" x14ac:dyDescent="0.35">
      <c r="A438" s="37">
        <v>39844</v>
      </c>
      <c r="B438" s="38">
        <v>3.53</v>
      </c>
      <c r="C438" s="42">
        <f t="shared" si="16"/>
        <v>-2.5581716694080922E-2</v>
      </c>
      <c r="D438" s="38">
        <f t="shared" si="17"/>
        <v>1513.0310321255383</v>
      </c>
      <c r="H438" s="49"/>
    </row>
    <row r="439" spans="1:8" x14ac:dyDescent="0.35">
      <c r="A439" s="37">
        <v>39872</v>
      </c>
      <c r="B439" s="38">
        <v>3.37</v>
      </c>
      <c r="C439" s="42">
        <f t="shared" si="16"/>
        <v>1.633453655222632E-2</v>
      </c>
      <c r="D439" s="38">
        <f t="shared" si="17"/>
        <v>1537.7456928244455</v>
      </c>
      <c r="H439" s="49"/>
    </row>
    <row r="440" spans="1:8" x14ac:dyDescent="0.35">
      <c r="A440" s="37">
        <v>39903</v>
      </c>
      <c r="B440" s="38">
        <v>3.31</v>
      </c>
      <c r="C440" s="42">
        <f t="shared" si="16"/>
        <v>7.845316787754384E-3</v>
      </c>
      <c r="D440" s="38">
        <f t="shared" si="17"/>
        <v>1549.809794923658</v>
      </c>
      <c r="H440" s="49"/>
    </row>
    <row r="441" spans="1:8" x14ac:dyDescent="0.35">
      <c r="A441" s="37">
        <v>39933</v>
      </c>
      <c r="B441" s="38">
        <v>3.47</v>
      </c>
      <c r="C441" s="42">
        <f t="shared" si="16"/>
        <v>-1.056975507170574E-2</v>
      </c>
      <c r="D441" s="38">
        <f t="shared" si="17"/>
        <v>1533.4286849835844</v>
      </c>
      <c r="H441" s="49"/>
    </row>
    <row r="442" spans="1:8" x14ac:dyDescent="0.35">
      <c r="A442" s="37">
        <v>39964</v>
      </c>
      <c r="B442" s="38">
        <v>3.78</v>
      </c>
      <c r="C442" s="42">
        <f t="shared" si="16"/>
        <v>-2.2547908340098857E-2</v>
      </c>
      <c r="D442" s="38">
        <f t="shared" si="17"/>
        <v>1498.8530755484962</v>
      </c>
      <c r="H442" s="49"/>
    </row>
    <row r="443" spans="1:8" x14ac:dyDescent="0.35">
      <c r="A443" s="37">
        <v>39994</v>
      </c>
      <c r="B443" s="38">
        <v>3.6</v>
      </c>
      <c r="C443" s="42">
        <f t="shared" si="16"/>
        <v>1.805011119389445E-2</v>
      </c>
      <c r="D443" s="38">
        <f t="shared" si="17"/>
        <v>1525.9075402254573</v>
      </c>
      <c r="H443" s="49"/>
    </row>
    <row r="444" spans="1:8" x14ac:dyDescent="0.35">
      <c r="A444" s="37">
        <v>40025</v>
      </c>
      <c r="B444" s="38">
        <v>3.53</v>
      </c>
      <c r="C444" s="42">
        <f t="shared" si="16"/>
        <v>8.8141279468206789E-3</v>
      </c>
      <c r="D444" s="38">
        <f t="shared" si="17"/>
        <v>1539.3570845200227</v>
      </c>
      <c r="H444" s="49"/>
    </row>
    <row r="445" spans="1:8" x14ac:dyDescent="0.35">
      <c r="A445" s="37">
        <v>40056</v>
      </c>
      <c r="B445" s="38">
        <v>3.38</v>
      </c>
      <c r="C445" s="42">
        <f t="shared" si="16"/>
        <v>1.5491389876004782E-2</v>
      </c>
      <c r="D445" s="38">
        <f t="shared" si="17"/>
        <v>1563.2038652747124</v>
      </c>
      <c r="H445" s="49"/>
    </row>
    <row r="446" spans="1:8" x14ac:dyDescent="0.35">
      <c r="A446" s="37">
        <v>40086</v>
      </c>
      <c r="B446" s="38">
        <v>3.38</v>
      </c>
      <c r="C446" s="42">
        <f t="shared" si="16"/>
        <v>2.8166666666666665E-3</v>
      </c>
      <c r="D446" s="38">
        <f t="shared" si="17"/>
        <v>1567.6068894952361</v>
      </c>
      <c r="H446" s="49"/>
    </row>
    <row r="447" spans="1:8" x14ac:dyDescent="0.35">
      <c r="A447" s="37">
        <v>40117</v>
      </c>
      <c r="B447" s="38">
        <v>3.46</v>
      </c>
      <c r="C447" s="42">
        <f t="shared" si="16"/>
        <v>-3.850606475174679E-3</v>
      </c>
      <c r="D447" s="38">
        <f t="shared" si="17"/>
        <v>1561.5706522560174</v>
      </c>
      <c r="H447" s="49"/>
    </row>
    <row r="448" spans="1:8" x14ac:dyDescent="0.35">
      <c r="A448" s="37">
        <v>40147</v>
      </c>
      <c r="B448" s="38">
        <v>3.28</v>
      </c>
      <c r="C448" s="42">
        <f t="shared" si="16"/>
        <v>1.8016338622077729E-2</v>
      </c>
      <c r="D448" s="38">
        <f t="shared" si="17"/>
        <v>1589.7044379093606</v>
      </c>
      <c r="H448" s="49"/>
    </row>
    <row r="449" spans="1:8" x14ac:dyDescent="0.35">
      <c r="A449" s="37">
        <v>40178</v>
      </c>
      <c r="B449" s="38">
        <v>3.5</v>
      </c>
      <c r="C449" s="42">
        <f t="shared" si="16"/>
        <v>-1.5566186501661115E-2</v>
      </c>
      <c r="D449" s="38">
        <f t="shared" si="17"/>
        <v>1564.9588021463453</v>
      </c>
      <c r="H449" s="49"/>
    </row>
    <row r="450" spans="1:8" x14ac:dyDescent="0.35">
      <c r="A450" s="37">
        <v>40209</v>
      </c>
      <c r="B450" s="38">
        <v>3.33</v>
      </c>
      <c r="C450" s="42">
        <f t="shared" si="16"/>
        <v>1.717425753450973E-2</v>
      </c>
      <c r="D450" s="38">
        <f t="shared" si="17"/>
        <v>1591.8358076453046</v>
      </c>
      <c r="H450" s="49"/>
    </row>
    <row r="451" spans="1:8" x14ac:dyDescent="0.35">
      <c r="A451" s="37">
        <v>40237</v>
      </c>
      <c r="B451" s="38">
        <v>3.25</v>
      </c>
      <c r="C451" s="42">
        <f t="shared" ref="C451:C514" si="18">B450/1200+((B450/B451)*(1-(1+B451/200)^(-2*(10-(1/12))))+(1+B451/200)^(-2*(10-(1/12)))-1)</f>
        <v>9.5106028459639724E-3</v>
      </c>
      <c r="D451" s="38">
        <f t="shared" ref="D451:D514" si="19">D450*(1+C451)</f>
        <v>1606.9751258078034</v>
      </c>
      <c r="H451" s="49"/>
    </row>
    <row r="452" spans="1:8" x14ac:dyDescent="0.35">
      <c r="A452" s="37">
        <v>40268</v>
      </c>
      <c r="B452" s="38">
        <v>3.24</v>
      </c>
      <c r="C452" s="42">
        <f t="shared" si="18"/>
        <v>3.5506935403213577E-3</v>
      </c>
      <c r="D452" s="38">
        <f t="shared" si="19"/>
        <v>1612.6810020064661</v>
      </c>
      <c r="H452" s="49"/>
    </row>
    <row r="453" spans="1:8" x14ac:dyDescent="0.35">
      <c r="A453" s="37">
        <v>40298</v>
      </c>
      <c r="B453" s="38">
        <v>3.14</v>
      </c>
      <c r="C453" s="42">
        <f t="shared" si="18"/>
        <v>1.1164744922727309E-2</v>
      </c>
      <c r="D453" s="38">
        <f t="shared" si="19"/>
        <v>1630.6861740355964</v>
      </c>
      <c r="H453" s="49"/>
    </row>
    <row r="454" spans="1:8" x14ac:dyDescent="0.35">
      <c r="A454" s="37">
        <v>40329</v>
      </c>
      <c r="B454" s="38">
        <v>2.77</v>
      </c>
      <c r="C454" s="42">
        <f t="shared" si="18"/>
        <v>3.4508818401468092E-2</v>
      </c>
      <c r="D454" s="38">
        <f t="shared" si="19"/>
        <v>1686.9592270851756</v>
      </c>
      <c r="H454" s="49"/>
    </row>
    <row r="455" spans="1:8" x14ac:dyDescent="0.35">
      <c r="A455" s="37">
        <v>40359</v>
      </c>
      <c r="B455" s="38">
        <v>2.71</v>
      </c>
      <c r="C455" s="42">
        <f t="shared" si="18"/>
        <v>7.4953191842006316E-3</v>
      </c>
      <c r="D455" s="38">
        <f t="shared" si="19"/>
        <v>1699.6035249429115</v>
      </c>
      <c r="H455" s="49"/>
    </row>
    <row r="456" spans="1:8" x14ac:dyDescent="0.35">
      <c r="A456" s="37">
        <v>40390</v>
      </c>
      <c r="B456" s="38">
        <v>2.81</v>
      </c>
      <c r="C456" s="42">
        <f t="shared" si="18"/>
        <v>-6.3442426956341908E-3</v>
      </c>
      <c r="D456" s="38">
        <f t="shared" si="19"/>
        <v>1688.8208276943183</v>
      </c>
      <c r="H456" s="49"/>
    </row>
    <row r="457" spans="1:8" x14ac:dyDescent="0.35">
      <c r="A457" s="37">
        <v>40421</v>
      </c>
      <c r="B457" s="38">
        <v>2.2000000000000002</v>
      </c>
      <c r="C457" s="42">
        <f t="shared" si="18"/>
        <v>5.6423792945937447E-2</v>
      </c>
      <c r="D457" s="38">
        <f t="shared" si="19"/>
        <v>1784.1105043989292</v>
      </c>
      <c r="H457" s="49"/>
    </row>
    <row r="458" spans="1:8" x14ac:dyDescent="0.35">
      <c r="A458" s="37">
        <v>40451</v>
      </c>
      <c r="B458" s="38">
        <v>2.35</v>
      </c>
      <c r="C458" s="42">
        <f t="shared" si="18"/>
        <v>-1.1366833525865337E-2</v>
      </c>
      <c r="D458" s="38">
        <f t="shared" si="19"/>
        <v>1763.8308173036789</v>
      </c>
      <c r="H458" s="49"/>
    </row>
    <row r="459" spans="1:8" x14ac:dyDescent="0.35">
      <c r="A459" s="37">
        <v>40482</v>
      </c>
      <c r="B459" s="38">
        <v>2.65</v>
      </c>
      <c r="C459" s="42">
        <f t="shared" si="18"/>
        <v>-2.405334664312226E-2</v>
      </c>
      <c r="D459" s="38">
        <f t="shared" si="19"/>
        <v>1721.4047832352519</v>
      </c>
      <c r="H459" s="49"/>
    </row>
    <row r="460" spans="1:8" x14ac:dyDescent="0.35">
      <c r="A460" s="37">
        <v>40512</v>
      </c>
      <c r="B460" s="38">
        <v>2.81</v>
      </c>
      <c r="C460" s="42">
        <f t="shared" si="18"/>
        <v>-1.1555788313014771E-2</v>
      </c>
      <c r="D460" s="38">
        <f t="shared" si="19"/>
        <v>1701.5125939591744</v>
      </c>
      <c r="H460" s="49"/>
    </row>
    <row r="461" spans="1:8" x14ac:dyDescent="0.35">
      <c r="A461" s="37">
        <v>40543</v>
      </c>
      <c r="B461" s="38">
        <v>3.07</v>
      </c>
      <c r="C461" s="42">
        <f t="shared" si="18"/>
        <v>-1.9741995987971016E-2</v>
      </c>
      <c r="D461" s="38">
        <f t="shared" si="19"/>
        <v>1667.9213391557503</v>
      </c>
      <c r="H461" s="49"/>
    </row>
    <row r="462" spans="1:8" x14ac:dyDescent="0.35">
      <c r="A462" s="37">
        <v>40574</v>
      </c>
      <c r="B462" s="38">
        <v>3.26</v>
      </c>
      <c r="C462" s="42">
        <f t="shared" si="18"/>
        <v>-1.3430941682963878E-2</v>
      </c>
      <c r="D462" s="38">
        <f t="shared" si="19"/>
        <v>1645.5195849177783</v>
      </c>
      <c r="H462" s="49"/>
    </row>
    <row r="463" spans="1:8" x14ac:dyDescent="0.35">
      <c r="A463" s="37">
        <v>40602</v>
      </c>
      <c r="B463" s="38">
        <v>3.22</v>
      </c>
      <c r="C463" s="42">
        <f t="shared" si="18"/>
        <v>6.0893897382978332E-3</v>
      </c>
      <c r="D463" s="38">
        <f t="shared" si="19"/>
        <v>1655.5397949923447</v>
      </c>
      <c r="H463" s="49"/>
    </row>
    <row r="464" spans="1:8" x14ac:dyDescent="0.35">
      <c r="A464" s="37">
        <v>40633</v>
      </c>
      <c r="B464" s="38">
        <v>3.44</v>
      </c>
      <c r="C464" s="42">
        <f t="shared" si="18"/>
        <v>-1.5669445517404051E-2</v>
      </c>
      <c r="D464" s="38">
        <f t="shared" si="19"/>
        <v>1629.5984043728179</v>
      </c>
      <c r="H464" s="49"/>
    </row>
    <row r="465" spans="1:8" x14ac:dyDescent="0.35">
      <c r="A465" s="37">
        <v>40663</v>
      </c>
      <c r="B465" s="38">
        <v>3.36</v>
      </c>
      <c r="C465" s="42">
        <f t="shared" si="18"/>
        <v>9.5663531045751919E-3</v>
      </c>
      <c r="D465" s="38">
        <f t="shared" si="19"/>
        <v>1645.1877181277005</v>
      </c>
      <c r="H465" s="49"/>
    </row>
    <row r="466" spans="1:8" x14ac:dyDescent="0.35">
      <c r="A466" s="37">
        <v>40694</v>
      </c>
      <c r="B466" s="38">
        <v>3.12</v>
      </c>
      <c r="C466" s="42">
        <f t="shared" si="18"/>
        <v>2.3135219273921235E-2</v>
      </c>
      <c r="D466" s="38">
        <f t="shared" si="19"/>
        <v>1683.2494967333469</v>
      </c>
      <c r="H466" s="49"/>
    </row>
    <row r="467" spans="1:8" x14ac:dyDescent="0.35">
      <c r="A467" s="37">
        <v>40724</v>
      </c>
      <c r="B467" s="38">
        <v>3.07</v>
      </c>
      <c r="C467" s="42">
        <f t="shared" si="18"/>
        <v>6.8468582028150069E-3</v>
      </c>
      <c r="D467" s="38">
        <f t="shared" si="19"/>
        <v>1694.7744673574398</v>
      </c>
      <c r="H467" s="49"/>
    </row>
    <row r="468" spans="1:8" x14ac:dyDescent="0.35">
      <c r="A468" s="37">
        <v>40755</v>
      </c>
      <c r="B468" s="38">
        <v>2.71</v>
      </c>
      <c r="C468" s="42">
        <f t="shared" si="18"/>
        <v>3.3680248438536682E-2</v>
      </c>
      <c r="D468" s="38">
        <f t="shared" si="19"/>
        <v>1751.8548924653271</v>
      </c>
      <c r="H468" s="49"/>
    </row>
    <row r="469" spans="1:8" x14ac:dyDescent="0.35">
      <c r="A469" s="37">
        <v>40786</v>
      </c>
      <c r="B469" s="38">
        <v>2.2799999999999998</v>
      </c>
      <c r="C469" s="42">
        <f t="shared" si="18"/>
        <v>4.0230499388201751E-2</v>
      </c>
      <c r="D469" s="38">
        <f t="shared" si="19"/>
        <v>1822.3328896448716</v>
      </c>
      <c r="H469" s="49"/>
    </row>
    <row r="470" spans="1:8" x14ac:dyDescent="0.35">
      <c r="A470" s="37">
        <v>40816</v>
      </c>
      <c r="B470" s="38">
        <v>2.0499999999999998</v>
      </c>
      <c r="C470" s="42">
        <f t="shared" si="18"/>
        <v>2.2444601427753272E-2</v>
      </c>
      <c r="D470" s="38">
        <f t="shared" si="19"/>
        <v>1863.2344250216365</v>
      </c>
      <c r="H470" s="49"/>
    </row>
    <row r="471" spans="1:8" x14ac:dyDescent="0.35">
      <c r="A471" s="37">
        <v>40847</v>
      </c>
      <c r="B471" s="38">
        <v>2.2400000000000002</v>
      </c>
      <c r="C471" s="42">
        <f t="shared" si="18"/>
        <v>-1.5103445105666725E-2</v>
      </c>
      <c r="D471" s="38">
        <f t="shared" si="19"/>
        <v>1835.0931661643338</v>
      </c>
      <c r="H471" s="49"/>
    </row>
    <row r="472" spans="1:8" x14ac:dyDescent="0.35">
      <c r="A472" s="37">
        <v>40877</v>
      </c>
      <c r="B472" s="38">
        <v>2.4</v>
      </c>
      <c r="C472" s="42">
        <f t="shared" si="18"/>
        <v>-1.2178659219713521E-2</v>
      </c>
      <c r="D472" s="38">
        <f t="shared" si="19"/>
        <v>1812.7441918571933</v>
      </c>
      <c r="H472" s="49"/>
    </row>
    <row r="473" spans="1:8" x14ac:dyDescent="0.35">
      <c r="A473" s="37">
        <v>40908</v>
      </c>
      <c r="B473" s="38">
        <v>1.92</v>
      </c>
      <c r="C473" s="42">
        <f t="shared" si="18"/>
        <v>4.5155142711224228E-2</v>
      </c>
      <c r="D473" s="38">
        <f t="shared" si="19"/>
        <v>1894.5989145394476</v>
      </c>
      <c r="H473" s="49"/>
    </row>
    <row r="474" spans="1:8" x14ac:dyDescent="0.35">
      <c r="A474" s="37">
        <v>40939</v>
      </c>
      <c r="B474" s="38">
        <v>1.92</v>
      </c>
      <c r="C474" s="42">
        <f t="shared" si="18"/>
        <v>1.5999999999999999E-3</v>
      </c>
      <c r="D474" s="38">
        <f t="shared" si="19"/>
        <v>1897.6302728027108</v>
      </c>
      <c r="H474" s="49"/>
    </row>
    <row r="475" spans="1:8" x14ac:dyDescent="0.35">
      <c r="A475" s="37">
        <v>40968</v>
      </c>
      <c r="B475" s="38">
        <v>1.9</v>
      </c>
      <c r="C475" s="42">
        <f t="shared" si="18"/>
        <v>3.3999318626806814E-3</v>
      </c>
      <c r="D475" s="38">
        <f t="shared" si="19"/>
        <v>1904.0820864308002</v>
      </c>
      <c r="H475" s="49"/>
    </row>
    <row r="476" spans="1:8" x14ac:dyDescent="0.35">
      <c r="A476" s="37">
        <v>40999</v>
      </c>
      <c r="B476" s="38">
        <v>1.92</v>
      </c>
      <c r="C476" s="42">
        <f t="shared" si="18"/>
        <v>-2.1479761296765761E-4</v>
      </c>
      <c r="D476" s="38">
        <f t="shared" si="19"/>
        <v>1903.6730941437406</v>
      </c>
      <c r="H476" s="49"/>
    </row>
    <row r="477" spans="1:8" x14ac:dyDescent="0.35">
      <c r="A477" s="37">
        <v>41029</v>
      </c>
      <c r="B477" s="38">
        <v>1.74</v>
      </c>
      <c r="C477" s="42">
        <f t="shared" si="18"/>
        <v>1.7929885274861678E-2</v>
      </c>
      <c r="D477" s="38">
        <f t="shared" si="19"/>
        <v>1937.8057343225789</v>
      </c>
      <c r="H477" s="49"/>
    </row>
    <row r="478" spans="1:8" x14ac:dyDescent="0.35">
      <c r="A478" s="37">
        <v>41060</v>
      </c>
      <c r="B478" s="38">
        <v>1.34</v>
      </c>
      <c r="C478" s="42">
        <f t="shared" si="18"/>
        <v>3.8478251885698804E-2</v>
      </c>
      <c r="D478" s="38">
        <f t="shared" si="19"/>
        <v>2012.3691114733945</v>
      </c>
      <c r="H478" s="49"/>
    </row>
    <row r="479" spans="1:8" x14ac:dyDescent="0.35">
      <c r="A479" s="37">
        <v>41090</v>
      </c>
      <c r="B479" s="38">
        <v>1.67</v>
      </c>
      <c r="C479" s="42">
        <f t="shared" si="18"/>
        <v>-2.8926986271030731E-2</v>
      </c>
      <c r="D479" s="38">
        <f t="shared" si="19"/>
        <v>1954.1573378135572</v>
      </c>
      <c r="H479" s="49"/>
    </row>
    <row r="480" spans="1:8" x14ac:dyDescent="0.35">
      <c r="A480" s="37">
        <v>41121</v>
      </c>
      <c r="B480" s="38">
        <v>1.4</v>
      </c>
      <c r="C480" s="42">
        <f t="shared" si="18"/>
        <v>2.6309938549960762E-2</v>
      </c>
      <c r="D480" s="38">
        <f t="shared" si="19"/>
        <v>2005.5710972883869</v>
      </c>
      <c r="H480" s="49"/>
    </row>
    <row r="481" spans="1:8" x14ac:dyDescent="0.35">
      <c r="A481" s="37">
        <v>41152</v>
      </c>
      <c r="B481" s="38">
        <v>1.41</v>
      </c>
      <c r="C481" s="42">
        <f t="shared" si="18"/>
        <v>2.4423442818212807E-4</v>
      </c>
      <c r="D481" s="38">
        <f t="shared" si="19"/>
        <v>2006.0609267985117</v>
      </c>
      <c r="H481" s="49"/>
    </row>
    <row r="482" spans="1:8" x14ac:dyDescent="0.35">
      <c r="A482" s="37">
        <v>41182</v>
      </c>
      <c r="B482" s="38">
        <v>1.49</v>
      </c>
      <c r="C482" s="42">
        <f t="shared" si="18"/>
        <v>-6.174683653299577E-3</v>
      </c>
      <c r="D482" s="38">
        <f t="shared" si="19"/>
        <v>1993.6741351862859</v>
      </c>
      <c r="H482" s="49"/>
    </row>
    <row r="483" spans="1:8" x14ac:dyDescent="0.35">
      <c r="A483" s="37">
        <v>41213</v>
      </c>
      <c r="B483" s="38">
        <v>1.55</v>
      </c>
      <c r="C483" s="42">
        <f t="shared" si="18"/>
        <v>-4.2539315580351362E-3</v>
      </c>
      <c r="D483" s="38">
        <f t="shared" si="19"/>
        <v>1985.1931818661785</v>
      </c>
      <c r="H483" s="49"/>
    </row>
    <row r="484" spans="1:8" x14ac:dyDescent="0.35">
      <c r="A484" s="37">
        <v>41243</v>
      </c>
      <c r="B484" s="38">
        <v>1.42</v>
      </c>
      <c r="C484" s="42">
        <f t="shared" si="18"/>
        <v>1.3277222739366688E-2</v>
      </c>
      <c r="D484" s="38">
        <f t="shared" si="19"/>
        <v>2011.5510339224879</v>
      </c>
      <c r="H484" s="49"/>
    </row>
    <row r="485" spans="1:8" x14ac:dyDescent="0.35">
      <c r="A485" s="37">
        <v>41274</v>
      </c>
      <c r="B485" s="38">
        <v>1.34</v>
      </c>
      <c r="C485" s="42">
        <f t="shared" si="18"/>
        <v>8.5889837104731383E-3</v>
      </c>
      <c r="D485" s="38">
        <f t="shared" si="19"/>
        <v>2028.8282129856336</v>
      </c>
      <c r="H485" s="49"/>
    </row>
    <row r="486" spans="1:8" x14ac:dyDescent="0.35">
      <c r="A486" s="37">
        <v>41305</v>
      </c>
      <c r="B486" s="38">
        <v>1.61</v>
      </c>
      <c r="C486" s="42">
        <f t="shared" si="18"/>
        <v>-2.3538855301714946E-2</v>
      </c>
      <c r="D486" s="38">
        <f t="shared" si="19"/>
        <v>1981.0719192481279</v>
      </c>
      <c r="H486" s="49"/>
    </row>
    <row r="487" spans="1:8" x14ac:dyDescent="0.35">
      <c r="A487" s="37">
        <v>41333</v>
      </c>
      <c r="B487" s="38">
        <v>1.47</v>
      </c>
      <c r="C487" s="42">
        <f t="shared" si="18"/>
        <v>1.4216611399347249E-2</v>
      </c>
      <c r="D487" s="38">
        <f t="shared" si="19"/>
        <v>2009.2360488782374</v>
      </c>
      <c r="H487" s="49"/>
    </row>
    <row r="488" spans="1:8" x14ac:dyDescent="0.35">
      <c r="A488" s="37">
        <v>41364</v>
      </c>
      <c r="B488" s="38">
        <v>1.28</v>
      </c>
      <c r="C488" s="42">
        <f t="shared" si="18"/>
        <v>1.886698848816867E-2</v>
      </c>
      <c r="D488" s="38">
        <f t="shared" si="19"/>
        <v>2047.1442822824367</v>
      </c>
      <c r="H488" s="49"/>
    </row>
    <row r="489" spans="1:8" x14ac:dyDescent="0.35">
      <c r="A489" s="37">
        <v>41394</v>
      </c>
      <c r="B489" s="38">
        <v>1.23</v>
      </c>
      <c r="C489" s="42">
        <f t="shared" si="18"/>
        <v>5.7210891077524931E-3</v>
      </c>
      <c r="D489" s="38">
        <f t="shared" si="19"/>
        <v>2058.8561771378008</v>
      </c>
      <c r="H489" s="49"/>
    </row>
    <row r="490" spans="1:8" x14ac:dyDescent="0.35">
      <c r="A490" s="37">
        <v>41425</v>
      </c>
      <c r="B490" s="38">
        <v>1.47</v>
      </c>
      <c r="C490" s="42">
        <f t="shared" si="18"/>
        <v>-2.1046333827452187E-2</v>
      </c>
      <c r="D490" s="38">
        <f t="shared" si="19"/>
        <v>2015.5248027310467</v>
      </c>
      <c r="H490" s="49"/>
    </row>
    <row r="491" spans="1:8" x14ac:dyDescent="0.35">
      <c r="A491" s="37">
        <v>41455</v>
      </c>
      <c r="B491" s="38">
        <v>1.7</v>
      </c>
      <c r="C491" s="42">
        <f t="shared" si="18"/>
        <v>-1.9682948868192249E-2</v>
      </c>
      <c r="D491" s="38">
        <f t="shared" si="19"/>
        <v>1975.8533310963182</v>
      </c>
      <c r="H491" s="49"/>
    </row>
    <row r="492" spans="1:8" x14ac:dyDescent="0.35">
      <c r="A492" s="37">
        <v>41486</v>
      </c>
      <c r="B492" s="38">
        <v>1.71</v>
      </c>
      <c r="C492" s="42">
        <f t="shared" si="18"/>
        <v>5.0808225052028136E-4</v>
      </c>
      <c r="D492" s="38">
        <f t="shared" si="19"/>
        <v>1976.8572271034798</v>
      </c>
      <c r="H492" s="49"/>
    </row>
    <row r="493" spans="1:8" x14ac:dyDescent="0.35">
      <c r="A493" s="37">
        <v>41517</v>
      </c>
      <c r="B493" s="38">
        <v>1.87</v>
      </c>
      <c r="C493" s="42">
        <f t="shared" si="18"/>
        <v>-1.2996104300728294E-2</v>
      </c>
      <c r="D493" s="38">
        <f t="shared" si="19"/>
        <v>1951.1657843923945</v>
      </c>
      <c r="H493" s="49"/>
    </row>
    <row r="494" spans="1:8" x14ac:dyDescent="0.35">
      <c r="A494" s="37">
        <v>41547</v>
      </c>
      <c r="B494" s="38">
        <v>1.75</v>
      </c>
      <c r="C494" s="42">
        <f t="shared" si="18"/>
        <v>1.2439457033205597E-2</v>
      </c>
      <c r="D494" s="38">
        <f t="shared" si="19"/>
        <v>1975.4372273320046</v>
      </c>
      <c r="H494" s="49"/>
    </row>
    <row r="495" spans="1:8" x14ac:dyDescent="0.35">
      <c r="A495" s="37">
        <v>41578</v>
      </c>
      <c r="B495" s="38">
        <v>1.69</v>
      </c>
      <c r="C495" s="42">
        <f t="shared" si="18"/>
        <v>6.9153238502925813E-3</v>
      </c>
      <c r="D495" s="38">
        <f t="shared" si="19"/>
        <v>1989.0980155049294</v>
      </c>
      <c r="H495" s="49"/>
    </row>
    <row r="496" spans="1:8" x14ac:dyDescent="0.35">
      <c r="A496" s="37">
        <v>41608</v>
      </c>
      <c r="B496" s="38">
        <v>1.75</v>
      </c>
      <c r="C496" s="42">
        <f t="shared" si="18"/>
        <v>-4.0322285166027984E-3</v>
      </c>
      <c r="D496" s="38">
        <f t="shared" si="19"/>
        <v>1981.0775177644925</v>
      </c>
      <c r="H496" s="49"/>
    </row>
    <row r="497" spans="1:8" x14ac:dyDescent="0.35">
      <c r="A497" s="37">
        <v>41639</v>
      </c>
      <c r="B497" s="38">
        <v>2.0299999999999998</v>
      </c>
      <c r="C497" s="42">
        <f t="shared" si="18"/>
        <v>-2.357746717600296E-2</v>
      </c>
      <c r="D497" s="38">
        <f t="shared" si="19"/>
        <v>1934.3687276162827</v>
      </c>
      <c r="H497" s="49"/>
    </row>
    <row r="498" spans="1:8" x14ac:dyDescent="0.35">
      <c r="A498" s="37">
        <v>41670</v>
      </c>
      <c r="B498" s="38">
        <v>1.67</v>
      </c>
      <c r="C498" s="42">
        <f t="shared" si="18"/>
        <v>3.4466560780518372E-2</v>
      </c>
      <c r="D498" s="38">
        <f t="shared" si="19"/>
        <v>2001.0397649386032</v>
      </c>
      <c r="H498" s="49"/>
    </row>
    <row r="499" spans="1:8" x14ac:dyDescent="0.35">
      <c r="A499" s="37">
        <v>41698</v>
      </c>
      <c r="B499" s="38">
        <v>1.62</v>
      </c>
      <c r="C499" s="42">
        <f t="shared" si="18"/>
        <v>5.9552051825144539E-3</v>
      </c>
      <c r="D499" s="38">
        <f t="shared" si="19"/>
        <v>2012.9563673171831</v>
      </c>
      <c r="H499" s="49"/>
    </row>
    <row r="500" spans="1:8" x14ac:dyDescent="0.35">
      <c r="A500" s="37">
        <v>41729</v>
      </c>
      <c r="B500" s="38">
        <v>1.59</v>
      </c>
      <c r="C500" s="42">
        <f t="shared" si="18"/>
        <v>4.092264055152877E-3</v>
      </c>
      <c r="D500" s="38">
        <f t="shared" si="19"/>
        <v>2021.1939163037462</v>
      </c>
      <c r="H500" s="49"/>
    </row>
    <row r="501" spans="1:8" x14ac:dyDescent="0.35">
      <c r="A501" s="37">
        <v>41759</v>
      </c>
      <c r="B501" s="38">
        <v>1.56</v>
      </c>
      <c r="C501" s="42">
        <f t="shared" si="18"/>
        <v>4.0714138673780612E-3</v>
      </c>
      <c r="D501" s="38">
        <f t="shared" si="19"/>
        <v>2029.4230332432455</v>
      </c>
      <c r="H501" s="49"/>
    </row>
    <row r="502" spans="1:8" x14ac:dyDescent="0.35">
      <c r="A502" s="37">
        <v>41790</v>
      </c>
      <c r="B502" s="38">
        <v>1.38</v>
      </c>
      <c r="C502" s="42">
        <f t="shared" si="18"/>
        <v>1.7929001205988202E-2</v>
      </c>
      <c r="D502" s="38">
        <f t="shared" si="19"/>
        <v>2065.8085612537243</v>
      </c>
      <c r="H502" s="49"/>
    </row>
    <row r="503" spans="1:8" x14ac:dyDescent="0.35">
      <c r="A503" s="37">
        <v>41820</v>
      </c>
      <c r="B503" s="38">
        <v>1.27</v>
      </c>
      <c r="C503" s="42">
        <f t="shared" si="18"/>
        <v>1.136896469245287E-2</v>
      </c>
      <c r="D503" s="38">
        <f t="shared" si="19"/>
        <v>2089.2946658479846</v>
      </c>
      <c r="H503" s="49"/>
    </row>
    <row r="504" spans="1:8" x14ac:dyDescent="0.35">
      <c r="A504" s="37">
        <v>41851</v>
      </c>
      <c r="B504" s="38">
        <v>1.18</v>
      </c>
      <c r="C504" s="42">
        <f t="shared" si="18"/>
        <v>9.4575989013824854E-3</v>
      </c>
      <c r="D504" s="38">
        <f t="shared" si="19"/>
        <v>2109.0543767843728</v>
      </c>
      <c r="H504" s="49"/>
    </row>
    <row r="505" spans="1:8" x14ac:dyDescent="0.35">
      <c r="A505" s="37">
        <v>41882</v>
      </c>
      <c r="B505" s="38">
        <v>0.93</v>
      </c>
      <c r="C505" s="42">
        <f t="shared" si="18"/>
        <v>2.4613737042961766E-2</v>
      </c>
      <c r="D505" s="38">
        <f t="shared" si="19"/>
        <v>2160.966086623851</v>
      </c>
      <c r="H505" s="49"/>
    </row>
    <row r="506" spans="1:8" x14ac:dyDescent="0.35">
      <c r="A506" s="37">
        <v>41912</v>
      </c>
      <c r="B506" s="38">
        <v>0.97</v>
      </c>
      <c r="C506" s="42">
        <f t="shared" si="18"/>
        <v>-2.9981495041358753E-3</v>
      </c>
      <c r="D506" s="38">
        <f t="shared" si="19"/>
        <v>2154.487187222785</v>
      </c>
      <c r="H506" s="49"/>
    </row>
    <row r="507" spans="1:8" x14ac:dyDescent="0.35">
      <c r="A507" s="37">
        <v>41943</v>
      </c>
      <c r="B507" s="38">
        <v>0.87</v>
      </c>
      <c r="C507" s="42">
        <f t="shared" si="18"/>
        <v>1.0289530635027499E-2</v>
      </c>
      <c r="D507" s="38">
        <f t="shared" si="19"/>
        <v>2176.6558491384881</v>
      </c>
      <c r="H507" s="49"/>
    </row>
    <row r="508" spans="1:8" x14ac:dyDescent="0.35">
      <c r="A508" s="37">
        <v>41973</v>
      </c>
      <c r="B508" s="38">
        <v>0.73</v>
      </c>
      <c r="C508" s="42">
        <f t="shared" si="18"/>
        <v>1.4094212191057356E-2</v>
      </c>
      <c r="D508" s="38">
        <f t="shared" si="19"/>
        <v>2207.3340985431523</v>
      </c>
      <c r="H508" s="49"/>
    </row>
    <row r="509" spans="1:8" x14ac:dyDescent="0.35">
      <c r="A509" s="37">
        <v>42004</v>
      </c>
      <c r="B509" s="38">
        <v>0.59</v>
      </c>
      <c r="C509" s="42">
        <f t="shared" si="18"/>
        <v>1.4074050670033434E-2</v>
      </c>
      <c r="D509" s="38">
        <f t="shared" si="19"/>
        <v>2238.4002304917412</v>
      </c>
      <c r="H509" s="49"/>
    </row>
    <row r="510" spans="1:8" x14ac:dyDescent="0.35">
      <c r="A510" s="37">
        <v>42035</v>
      </c>
      <c r="B510" s="38">
        <v>0.34</v>
      </c>
      <c r="C510" s="42">
        <f t="shared" si="18"/>
        <v>2.4849693592521205E-2</v>
      </c>
      <c r="D510" s="38">
        <f t="shared" si="19"/>
        <v>2294.02379035689</v>
      </c>
      <c r="H510" s="49"/>
    </row>
    <row r="511" spans="1:8" x14ac:dyDescent="0.35">
      <c r="A511" s="37">
        <v>42063</v>
      </c>
      <c r="B511" s="38">
        <v>0.32</v>
      </c>
      <c r="C511" s="42">
        <f t="shared" si="18"/>
        <v>2.2339925357827452E-3</v>
      </c>
      <c r="D511" s="38">
        <f t="shared" si="19"/>
        <v>2299.1486223814554</v>
      </c>
      <c r="H511" s="49"/>
    </row>
    <row r="512" spans="1:8" x14ac:dyDescent="0.35">
      <c r="A512" s="37">
        <v>42094</v>
      </c>
      <c r="B512" s="38">
        <v>0.22</v>
      </c>
      <c r="C512" s="42">
        <f t="shared" si="18"/>
        <v>1.0070608838071789E-2</v>
      </c>
      <c r="D512" s="38">
        <f t="shared" si="19"/>
        <v>2322.3024488180508</v>
      </c>
      <c r="H512" s="49"/>
    </row>
    <row r="513" spans="1:8" x14ac:dyDescent="0.35">
      <c r="A513" s="37">
        <v>42124</v>
      </c>
      <c r="B513" s="38">
        <v>0.35</v>
      </c>
      <c r="C513" s="42">
        <f t="shared" si="18"/>
        <v>-1.2476292382822531E-2</v>
      </c>
      <c r="D513" s="38">
        <f t="shared" si="19"/>
        <v>2293.328724465252</v>
      </c>
      <c r="H513" s="49"/>
    </row>
    <row r="514" spans="1:8" x14ac:dyDescent="0.35">
      <c r="A514" s="37">
        <v>42155</v>
      </c>
      <c r="B514" s="38">
        <v>0.55000000000000004</v>
      </c>
      <c r="C514" s="42">
        <f t="shared" si="18"/>
        <v>-1.8984718860178409E-2</v>
      </c>
      <c r="D514" s="38">
        <f t="shared" si="19"/>
        <v>2249.7905233773076</v>
      </c>
      <c r="H514" s="49"/>
    </row>
    <row r="515" spans="1:8" x14ac:dyDescent="0.35">
      <c r="A515" s="37">
        <v>42185</v>
      </c>
      <c r="B515" s="38">
        <v>0.84</v>
      </c>
      <c r="C515" s="42">
        <f t="shared" ref="C515:C578" si="20">B514/1200+((B514/B515)*(1-(1+B515/200)^(-2*(10-(1/12))))+(1+B515/200)^(-2*(10-(1/12)))-1)</f>
        <v>-2.7079377302137168E-2</v>
      </c>
      <c r="D515" s="38">
        <f t="shared" ref="D515:D578" si="21">D514*(1+C515)</f>
        <v>2188.867596944001</v>
      </c>
      <c r="H515" s="49"/>
    </row>
    <row r="516" spans="1:8" x14ac:dyDescent="0.35">
      <c r="A516" s="37">
        <v>42216</v>
      </c>
      <c r="B516" s="38">
        <v>0.66</v>
      </c>
      <c r="C516" s="42">
        <f t="shared" si="20"/>
        <v>1.7950869435885718E-2</v>
      </c>
      <c r="D516" s="38">
        <f t="shared" si="21"/>
        <v>2228.1596733891834</v>
      </c>
      <c r="H516" s="49"/>
    </row>
    <row r="517" spans="1:8" x14ac:dyDescent="0.35">
      <c r="A517" s="37">
        <v>42247</v>
      </c>
      <c r="B517" s="38">
        <v>0.7</v>
      </c>
      <c r="C517" s="42">
        <f t="shared" si="20"/>
        <v>-3.2756599665413836E-3</v>
      </c>
      <c r="D517" s="38">
        <f t="shared" si="21"/>
        <v>2220.8609799480005</v>
      </c>
      <c r="H517" s="49"/>
    </row>
    <row r="518" spans="1:8" x14ac:dyDescent="0.35">
      <c r="A518" s="37">
        <v>42277</v>
      </c>
      <c r="B518" s="38">
        <v>0.59</v>
      </c>
      <c r="C518" s="42">
        <f t="shared" si="20"/>
        <v>1.1163539812169174E-2</v>
      </c>
      <c r="D518" s="38">
        <f t="shared" si="21"/>
        <v>2245.6536499149433</v>
      </c>
      <c r="H518" s="49"/>
    </row>
    <row r="519" spans="1:8" x14ac:dyDescent="0.35">
      <c r="A519" s="37">
        <v>42308</v>
      </c>
      <c r="B519" s="38">
        <v>0.5</v>
      </c>
      <c r="C519" s="42">
        <f t="shared" si="20"/>
        <v>9.1884139420234084E-3</v>
      </c>
      <c r="D519" s="38">
        <f t="shared" si="21"/>
        <v>2266.2876452207774</v>
      </c>
      <c r="H519" s="49"/>
    </row>
    <row r="520" spans="1:8" x14ac:dyDescent="0.35">
      <c r="A520" s="37">
        <v>42338</v>
      </c>
      <c r="B520" s="38">
        <v>0.48</v>
      </c>
      <c r="C520" s="42">
        <f t="shared" si="20"/>
        <v>2.3512709916597057E-3</v>
      </c>
      <c r="D520" s="38">
        <f t="shared" si="21"/>
        <v>2271.616301619742</v>
      </c>
      <c r="H520" s="49"/>
    </row>
    <row r="521" spans="1:8" x14ac:dyDescent="0.35">
      <c r="A521" s="37">
        <v>42369</v>
      </c>
      <c r="B521" s="38">
        <v>0.68</v>
      </c>
      <c r="C521" s="42">
        <f t="shared" si="20"/>
        <v>-1.8747952081662533E-2</v>
      </c>
      <c r="D521" s="38">
        <f t="shared" si="21"/>
        <v>2229.0281480490517</v>
      </c>
      <c r="H521" s="49"/>
    </row>
    <row r="522" spans="1:8" x14ac:dyDescent="0.35">
      <c r="A522" s="37">
        <v>42400</v>
      </c>
      <c r="B522" s="38">
        <v>0.33</v>
      </c>
      <c r="C522" s="42">
        <f t="shared" si="20"/>
        <v>3.4685547141063706E-2</v>
      </c>
      <c r="D522" s="38">
        <f t="shared" si="21"/>
        <v>2306.3432089569646</v>
      </c>
      <c r="H522" s="49"/>
    </row>
    <row r="523" spans="1:8" x14ac:dyDescent="0.35">
      <c r="A523" s="37">
        <v>42429</v>
      </c>
      <c r="B523" s="38">
        <v>0.1</v>
      </c>
      <c r="C523" s="42">
        <f t="shared" si="20"/>
        <v>2.2964970975693364E-2</v>
      </c>
      <c r="D523" s="38">
        <f t="shared" si="21"/>
        <v>2359.308313810649</v>
      </c>
      <c r="H523" s="49"/>
    </row>
    <row r="524" spans="1:8" x14ac:dyDescent="0.35">
      <c r="A524" s="37">
        <v>42460</v>
      </c>
      <c r="B524" s="38">
        <v>0.13</v>
      </c>
      <c r="C524" s="42">
        <f t="shared" si="20"/>
        <v>-2.8716183736967513E-3</v>
      </c>
      <c r="D524" s="38">
        <f t="shared" si="21"/>
        <v>2352.5332807074947</v>
      </c>
      <c r="H524" s="49"/>
    </row>
    <row r="525" spans="1:8" x14ac:dyDescent="0.35">
      <c r="A525" s="37">
        <v>42490</v>
      </c>
      <c r="B525" s="38">
        <v>0.24</v>
      </c>
      <c r="C525" s="42">
        <f t="shared" si="20"/>
        <v>-1.0664828548990467E-2</v>
      </c>
      <c r="D525" s="38">
        <f t="shared" si="21"/>
        <v>2327.4439166129555</v>
      </c>
      <c r="H525" s="49"/>
    </row>
    <row r="526" spans="1:8" x14ac:dyDescent="0.35">
      <c r="A526" s="37">
        <v>42521</v>
      </c>
      <c r="B526" s="38">
        <v>0.17</v>
      </c>
      <c r="C526" s="42">
        <f t="shared" si="20"/>
        <v>7.0805823705977428E-3</v>
      </c>
      <c r="D526" s="38">
        <f t="shared" si="21"/>
        <v>2343.9235749774803</v>
      </c>
      <c r="H526" s="49"/>
    </row>
    <row r="527" spans="1:8" x14ac:dyDescent="0.35">
      <c r="A527" s="37">
        <v>42551</v>
      </c>
      <c r="B527" s="38">
        <v>-0.13</v>
      </c>
      <c r="C527" s="42">
        <f t="shared" si="20"/>
        <v>3.0094055391572241E-2</v>
      </c>
      <c r="D527" s="38">
        <f t="shared" si="21"/>
        <v>2414.4617408764648</v>
      </c>
      <c r="H527" s="49"/>
    </row>
    <row r="528" spans="1:8" x14ac:dyDescent="0.35">
      <c r="A528" s="37">
        <v>42582</v>
      </c>
      <c r="B528" s="38">
        <v>-0.15</v>
      </c>
      <c r="C528" s="42">
        <f t="shared" si="20"/>
        <v>1.8905797307929176E-3</v>
      </c>
      <c r="D528" s="38">
        <f t="shared" si="21"/>
        <v>2419.0264733045406</v>
      </c>
      <c r="H528" s="49"/>
    </row>
    <row r="529" spans="1:8" x14ac:dyDescent="0.35">
      <c r="A529" s="37">
        <v>42613</v>
      </c>
      <c r="B529" s="38">
        <v>-0.15</v>
      </c>
      <c r="C529" s="42">
        <f t="shared" si="20"/>
        <v>-1.25E-4</v>
      </c>
      <c r="D529" s="38">
        <f t="shared" si="21"/>
        <v>2418.7240949953775</v>
      </c>
      <c r="H529" s="49"/>
    </row>
    <row r="530" spans="1:8" x14ac:dyDescent="0.35">
      <c r="A530" s="37">
        <v>42643</v>
      </c>
      <c r="B530" s="38">
        <v>-0.21</v>
      </c>
      <c r="C530" s="42">
        <f t="shared" si="20"/>
        <v>5.8905784260460531E-3</v>
      </c>
      <c r="D530" s="38">
        <f t="shared" si="21"/>
        <v>2432.9717789679153</v>
      </c>
      <c r="H530" s="49"/>
    </row>
    <row r="531" spans="1:8" x14ac:dyDescent="0.35">
      <c r="A531" s="37">
        <v>42674</v>
      </c>
      <c r="B531" s="38">
        <v>0.13</v>
      </c>
      <c r="C531" s="42">
        <f t="shared" si="20"/>
        <v>-3.3664452679673738E-2</v>
      </c>
      <c r="D531" s="38">
        <f t="shared" si="21"/>
        <v>2351.067115643868</v>
      </c>
      <c r="H531" s="49"/>
    </row>
    <row r="532" spans="1:8" x14ac:dyDescent="0.35">
      <c r="A532" s="37">
        <v>42704</v>
      </c>
      <c r="B532" s="38">
        <v>0.2</v>
      </c>
      <c r="C532" s="42">
        <f t="shared" si="20"/>
        <v>-6.7615475648454149E-3</v>
      </c>
      <c r="D532" s="38">
        <f t="shared" si="21"/>
        <v>2335.1702635132983</v>
      </c>
      <c r="H532" s="49"/>
    </row>
    <row r="533" spans="1:8" x14ac:dyDescent="0.35">
      <c r="A533" s="37">
        <v>42735</v>
      </c>
      <c r="B533" s="38">
        <v>0.22</v>
      </c>
      <c r="C533" s="42">
        <f t="shared" si="20"/>
        <v>-1.7941217676143799E-3</v>
      </c>
      <c r="D533" s="38">
        <f t="shared" si="21"/>
        <v>2330.9806837124434</v>
      </c>
      <c r="H533" s="49"/>
    </row>
    <row r="534" spans="1:8" x14ac:dyDescent="0.35">
      <c r="A534" s="37">
        <v>42766</v>
      </c>
      <c r="B534" s="38">
        <v>0.45</v>
      </c>
      <c r="C534" s="42">
        <f t="shared" si="20"/>
        <v>-2.2099072042124447E-2</v>
      </c>
      <c r="D534" s="38">
        <f t="shared" si="21"/>
        <v>2279.4681736542816</v>
      </c>
      <c r="H534" s="49"/>
    </row>
    <row r="535" spans="1:8" x14ac:dyDescent="0.35">
      <c r="A535" s="37">
        <v>42794</v>
      </c>
      <c r="B535" s="38">
        <v>0.18</v>
      </c>
      <c r="C535" s="42">
        <f t="shared" si="20"/>
        <v>2.6900620116610638E-2</v>
      </c>
      <c r="D535" s="38">
        <f t="shared" si="21"/>
        <v>2340.7872810616595</v>
      </c>
      <c r="H535" s="49"/>
    </row>
    <row r="536" spans="1:8" x14ac:dyDescent="0.35">
      <c r="A536" s="37">
        <v>42825</v>
      </c>
      <c r="B536" s="38">
        <v>0.32</v>
      </c>
      <c r="C536" s="42">
        <f t="shared" si="20"/>
        <v>-1.3504614417145882E-2</v>
      </c>
      <c r="D536" s="38">
        <f t="shared" si="21"/>
        <v>2309.1758513983623</v>
      </c>
      <c r="H536" s="49"/>
    </row>
    <row r="537" spans="1:8" x14ac:dyDescent="0.35">
      <c r="A537" s="37">
        <v>42855</v>
      </c>
      <c r="B537" s="38">
        <v>0.33</v>
      </c>
      <c r="C537" s="42">
        <f t="shared" si="20"/>
        <v>-7.0815848974467414E-4</v>
      </c>
      <c r="D537" s="38">
        <f t="shared" si="21"/>
        <v>2307.540588914881</v>
      </c>
      <c r="H537" s="49"/>
    </row>
    <row r="538" spans="1:8" x14ac:dyDescent="0.35">
      <c r="A538" s="37">
        <v>42886</v>
      </c>
      <c r="B538" s="38">
        <v>0.33</v>
      </c>
      <c r="C538" s="42">
        <f t="shared" si="20"/>
        <v>2.7500000000000002E-4</v>
      </c>
      <c r="D538" s="38">
        <f t="shared" si="21"/>
        <v>2308.1751625768325</v>
      </c>
      <c r="H538" s="49"/>
    </row>
    <row r="539" spans="1:8" x14ac:dyDescent="0.35">
      <c r="A539" s="37">
        <v>42916</v>
      </c>
      <c r="B539" s="38">
        <v>0.47</v>
      </c>
      <c r="C539" s="42">
        <f t="shared" si="20"/>
        <v>-1.3274216217160099E-2</v>
      </c>
      <c r="D539" s="38">
        <f t="shared" si="21"/>
        <v>2277.5359464017088</v>
      </c>
      <c r="H539" s="49"/>
    </row>
    <row r="540" spans="1:8" x14ac:dyDescent="0.35">
      <c r="A540" s="37">
        <v>42947</v>
      </c>
      <c r="B540" s="38">
        <v>0.54</v>
      </c>
      <c r="C540" s="42">
        <f t="shared" si="20"/>
        <v>-6.3585436051951782E-3</v>
      </c>
      <c r="D540" s="38">
        <f t="shared" si="21"/>
        <v>2263.0541347741141</v>
      </c>
      <c r="H540" s="49"/>
    </row>
    <row r="541" spans="1:8" x14ac:dyDescent="0.35">
      <c r="A541" s="37">
        <v>42978</v>
      </c>
      <c r="B541" s="38">
        <v>0.35</v>
      </c>
      <c r="C541" s="42">
        <f t="shared" si="20"/>
        <v>1.8952529892843177E-2</v>
      </c>
      <c r="D541" s="38">
        <f t="shared" si="21"/>
        <v>2305.9447359125429</v>
      </c>
      <c r="H541" s="49"/>
    </row>
    <row r="542" spans="1:8" x14ac:dyDescent="0.35">
      <c r="A542" s="37">
        <v>43008</v>
      </c>
      <c r="B542" s="38">
        <v>0.44</v>
      </c>
      <c r="C542" s="42">
        <f t="shared" si="20"/>
        <v>-8.4320361575932722E-3</v>
      </c>
      <c r="D542" s="38">
        <f t="shared" si="21"/>
        <v>2286.5009265219164</v>
      </c>
      <c r="H542" s="49"/>
    </row>
    <row r="543" spans="1:8" x14ac:dyDescent="0.35">
      <c r="A543" s="37">
        <v>43039</v>
      </c>
      <c r="B543" s="38">
        <v>0.4</v>
      </c>
      <c r="C543" s="42">
        <f t="shared" si="20"/>
        <v>4.2518836966305837E-3</v>
      </c>
      <c r="D543" s="38">
        <f t="shared" si="21"/>
        <v>2296.2228625337257</v>
      </c>
      <c r="H543" s="49"/>
    </row>
    <row r="544" spans="1:8" x14ac:dyDescent="0.35">
      <c r="A544" s="37">
        <v>43069</v>
      </c>
      <c r="B544" s="38">
        <v>0.41</v>
      </c>
      <c r="C544" s="42">
        <f t="shared" si="20"/>
        <v>-6.3746939412042335E-4</v>
      </c>
      <c r="D544" s="38">
        <f t="shared" si="21"/>
        <v>2294.7590907367808</v>
      </c>
      <c r="H544" s="49"/>
    </row>
    <row r="545" spans="1:8" x14ac:dyDescent="0.35">
      <c r="A545" s="37">
        <v>43100</v>
      </c>
      <c r="B545" s="38">
        <v>0.47</v>
      </c>
      <c r="C545" s="42">
        <f t="shared" si="20"/>
        <v>-5.4651402835448519E-3</v>
      </c>
      <c r="D545" s="38">
        <f t="shared" si="21"/>
        <v>2282.2179103889644</v>
      </c>
      <c r="H545" s="49"/>
    </row>
    <row r="546" spans="1:8" x14ac:dyDescent="0.35">
      <c r="A546" s="37">
        <v>43131</v>
      </c>
      <c r="B546" s="38">
        <v>0.67</v>
      </c>
      <c r="C546" s="42">
        <f t="shared" si="20"/>
        <v>-1.8766122177425806E-2</v>
      </c>
      <c r="D546" s="38">
        <f t="shared" si="21"/>
        <v>2239.3895302470955</v>
      </c>
      <c r="H546" s="49"/>
    </row>
    <row r="547" spans="1:8" x14ac:dyDescent="0.35">
      <c r="A547" s="37">
        <v>43159</v>
      </c>
      <c r="B547" s="38">
        <v>0.68</v>
      </c>
      <c r="C547" s="42">
        <f t="shared" si="20"/>
        <v>-3.9906427074975451E-4</v>
      </c>
      <c r="D547" s="38">
        <f t="shared" si="21"/>
        <v>2238.4958698972828</v>
      </c>
      <c r="H547" s="49"/>
    </row>
    <row r="548" spans="1:8" x14ac:dyDescent="0.35">
      <c r="A548" s="37">
        <v>43190</v>
      </c>
      <c r="B548" s="38">
        <v>0.52</v>
      </c>
      <c r="C548" s="42">
        <f t="shared" si="20"/>
        <v>1.6011623208169352E-2</v>
      </c>
      <c r="D548" s="38">
        <f t="shared" si="21"/>
        <v>2274.3378223191212</v>
      </c>
      <c r="H548" s="49"/>
    </row>
    <row r="549" spans="1:8" x14ac:dyDescent="0.35">
      <c r="A549" s="37">
        <v>43220</v>
      </c>
      <c r="B549" s="38">
        <v>0.59</v>
      </c>
      <c r="C549" s="42">
        <f t="shared" si="20"/>
        <v>-6.2995253350167169E-3</v>
      </c>
      <c r="D549" s="38">
        <f t="shared" si="21"/>
        <v>2260.0105735870352</v>
      </c>
      <c r="H549" s="49"/>
    </row>
    <row r="550" spans="1:8" x14ac:dyDescent="0.35">
      <c r="A550" s="37">
        <v>43251</v>
      </c>
      <c r="B550" s="38">
        <v>0.43</v>
      </c>
      <c r="C550" s="42">
        <f t="shared" si="20"/>
        <v>1.6008478761400435E-2</v>
      </c>
      <c r="D550" s="38">
        <f t="shared" si="21"/>
        <v>2296.1899048548439</v>
      </c>
      <c r="H550" s="49"/>
    </row>
    <row r="551" spans="1:8" x14ac:dyDescent="0.35">
      <c r="A551" s="37">
        <v>43281</v>
      </c>
      <c r="B551" s="38">
        <v>0.37</v>
      </c>
      <c r="C551" s="42">
        <f t="shared" si="20"/>
        <v>6.1951995037504547E-3</v>
      </c>
      <c r="D551" s="38">
        <f t="shared" si="21"/>
        <v>2310.4152594139173</v>
      </c>
      <c r="H551" s="49"/>
    </row>
    <row r="552" spans="1:8" x14ac:dyDescent="0.35">
      <c r="A552" s="37">
        <v>43312</v>
      </c>
      <c r="B552" s="38">
        <v>0.42</v>
      </c>
      <c r="C552" s="42">
        <f t="shared" si="20"/>
        <v>-4.5431744685007431E-3</v>
      </c>
      <c r="D552" s="38">
        <f t="shared" si="21"/>
        <v>2299.9186397957137</v>
      </c>
      <c r="H552" s="49"/>
    </row>
    <row r="553" spans="1:8" x14ac:dyDescent="0.35">
      <c r="A553" s="37">
        <v>43343</v>
      </c>
      <c r="B553" s="38">
        <v>0.35</v>
      </c>
      <c r="C553" s="42">
        <f t="shared" si="20"/>
        <v>7.1667215394685506E-3</v>
      </c>
      <c r="D553" s="38">
        <f t="shared" si="21"/>
        <v>2316.401516250563</v>
      </c>
      <c r="H553" s="49"/>
    </row>
    <row r="554" spans="1:8" x14ac:dyDescent="0.35">
      <c r="A554" s="37">
        <v>43373</v>
      </c>
      <c r="B554" s="38">
        <v>0.48</v>
      </c>
      <c r="C554" s="42">
        <f t="shared" si="20"/>
        <v>-1.2283261445788531E-2</v>
      </c>
      <c r="D554" s="38">
        <f t="shared" si="21"/>
        <v>2287.9485508130365</v>
      </c>
      <c r="H554" s="49"/>
    </row>
    <row r="555" spans="1:8" x14ac:dyDescent="0.35">
      <c r="A555" s="37">
        <v>43404</v>
      </c>
      <c r="B555" s="38">
        <v>0.39</v>
      </c>
      <c r="C555" s="42">
        <f t="shared" si="20"/>
        <v>9.1462553570931682E-3</v>
      </c>
      <c r="D555" s="38">
        <f t="shared" si="21"/>
        <v>2308.8747125026639</v>
      </c>
      <c r="H555" s="49"/>
    </row>
    <row r="556" spans="1:8" x14ac:dyDescent="0.35">
      <c r="A556" s="37">
        <v>43434</v>
      </c>
      <c r="B556" s="38">
        <v>0.33</v>
      </c>
      <c r="C556" s="42">
        <f t="shared" si="20"/>
        <v>6.1739509384680447E-3</v>
      </c>
      <c r="D556" s="38">
        <f t="shared" si="21"/>
        <v>2323.1295917007246</v>
      </c>
      <c r="H556" s="49"/>
    </row>
    <row r="557" spans="1:8" x14ac:dyDescent="0.35">
      <c r="A557" s="37">
        <v>43465</v>
      </c>
      <c r="B557" s="38">
        <v>0.24</v>
      </c>
      <c r="C557" s="42">
        <f t="shared" si="20"/>
        <v>9.0894051764467149E-3</v>
      </c>
      <c r="D557" s="38">
        <f t="shared" si="21"/>
        <v>2344.2454578370857</v>
      </c>
      <c r="H557" s="49"/>
    </row>
    <row r="558" spans="1:8" x14ac:dyDescent="0.35">
      <c r="A558" s="37">
        <v>43496</v>
      </c>
      <c r="B558" s="38">
        <v>0.14000000000000001</v>
      </c>
      <c r="C558" s="42">
        <f t="shared" si="20"/>
        <v>1.0044724546147488E-2</v>
      </c>
      <c r="D558" s="38">
        <f t="shared" si="21"/>
        <v>2367.7927577296168</v>
      </c>
      <c r="H558" s="49"/>
    </row>
    <row r="559" spans="1:8" x14ac:dyDescent="0.35">
      <c r="A559" s="37">
        <v>43524</v>
      </c>
      <c r="B559" s="38">
        <v>0.15</v>
      </c>
      <c r="C559" s="42">
        <f t="shared" si="20"/>
        <v>-8.672947116359224E-4</v>
      </c>
      <c r="D559" s="38">
        <f t="shared" si="21"/>
        <v>2365.7391835925882</v>
      </c>
      <c r="H559" s="49"/>
    </row>
    <row r="560" spans="1:8" x14ac:dyDescent="0.35">
      <c r="A560" s="37">
        <v>43555</v>
      </c>
      <c r="B560" s="38">
        <v>-7.0000000000000007E-2</v>
      </c>
      <c r="C560" s="42">
        <f t="shared" si="20"/>
        <v>2.2021409608564538E-2</v>
      </c>
      <c r="D560" s="38">
        <f t="shared" si="21"/>
        <v>2417.8360951815116</v>
      </c>
      <c r="H560" s="49"/>
    </row>
    <row r="561" spans="1:8" x14ac:dyDescent="0.35">
      <c r="A561" s="37">
        <v>43585</v>
      </c>
      <c r="B561" s="38">
        <v>0.03</v>
      </c>
      <c r="C561" s="42">
        <f t="shared" si="20"/>
        <v>-9.9595221090139144E-3</v>
      </c>
      <c r="D561" s="38">
        <f t="shared" si="21"/>
        <v>2393.7556031355793</v>
      </c>
      <c r="H561" s="49"/>
    </row>
    <row r="562" spans="1:8" x14ac:dyDescent="0.35">
      <c r="A562" s="37">
        <v>43616</v>
      </c>
      <c r="B562" s="38">
        <v>-0.2</v>
      </c>
      <c r="C562" s="42">
        <f t="shared" si="20"/>
        <v>2.3072659160408297E-2</v>
      </c>
      <c r="D562" s="38">
        <f t="shared" si="21"/>
        <v>2448.9859102800442</v>
      </c>
      <c r="H562" s="49"/>
    </row>
    <row r="563" spans="1:8" x14ac:dyDescent="0.35">
      <c r="A563" s="37">
        <v>43646</v>
      </c>
      <c r="B563" s="38">
        <v>-0.31</v>
      </c>
      <c r="C563" s="42">
        <f t="shared" si="20"/>
        <v>1.0919795286229642E-2</v>
      </c>
      <c r="D563" s="38">
        <f t="shared" si="21"/>
        <v>2475.7283350791631</v>
      </c>
      <c r="H563" s="49"/>
    </row>
    <row r="564" spans="1:8" x14ac:dyDescent="0.35">
      <c r="A564" s="37">
        <v>43677</v>
      </c>
      <c r="B564" s="38">
        <v>-0.42</v>
      </c>
      <c r="C564" s="42">
        <f t="shared" si="20"/>
        <v>1.0892310856209259E-2</v>
      </c>
      <c r="D564" s="38">
        <f t="shared" si="21"/>
        <v>2502.6947377003708</v>
      </c>
      <c r="H564" s="49"/>
    </row>
    <row r="565" spans="1:8" x14ac:dyDescent="0.35">
      <c r="A565" s="37">
        <v>43708</v>
      </c>
      <c r="B565" s="38">
        <v>-0.7</v>
      </c>
      <c r="C565" s="42">
        <f t="shared" si="20"/>
        <v>2.8455303166306251E-2</v>
      </c>
      <c r="D565" s="38">
        <f t="shared" si="21"/>
        <v>2573.9096751943539</v>
      </c>
      <c r="H565" s="49"/>
    </row>
    <row r="566" spans="1:8" x14ac:dyDescent="0.35">
      <c r="A566" s="37">
        <v>43738</v>
      </c>
      <c r="B566" s="38">
        <v>-0.56999999999999995</v>
      </c>
      <c r="C566" s="42">
        <f t="shared" si="20"/>
        <v>-1.3865790554155219E-2</v>
      </c>
      <c r="D566" s="38">
        <f t="shared" si="21"/>
        <v>2538.2203827327953</v>
      </c>
      <c r="H566" s="49"/>
    </row>
    <row r="567" spans="1:8" x14ac:dyDescent="0.35">
      <c r="A567" s="37">
        <v>43769</v>
      </c>
      <c r="B567" s="38">
        <v>-0.42</v>
      </c>
      <c r="C567" s="42">
        <f t="shared" si="20"/>
        <v>-1.5680423894830816E-2</v>
      </c>
      <c r="D567" s="38">
        <f t="shared" si="21"/>
        <v>2498.4200111930454</v>
      </c>
      <c r="H567" s="49"/>
    </row>
    <row r="568" spans="1:8" x14ac:dyDescent="0.35">
      <c r="A568" s="37">
        <v>43799</v>
      </c>
      <c r="B568" s="38">
        <v>-0.37</v>
      </c>
      <c r="C568" s="42">
        <f t="shared" si="20"/>
        <v>-5.4051847461657303E-3</v>
      </c>
      <c r="D568" s="38">
        <f t="shared" si="21"/>
        <v>2484.9155894590294</v>
      </c>
      <c r="H568" s="49"/>
    </row>
    <row r="569" spans="1:8" x14ac:dyDescent="0.35">
      <c r="A569" s="37">
        <v>43830</v>
      </c>
      <c r="B569" s="38">
        <v>-0.19</v>
      </c>
      <c r="C569" s="42">
        <f t="shared" si="20"/>
        <v>-1.833620188496219E-2</v>
      </c>
      <c r="D569" s="38">
        <f t="shared" si="21"/>
        <v>2439.351675543619</v>
      </c>
      <c r="H569" s="49"/>
    </row>
    <row r="570" spans="1:8" x14ac:dyDescent="0.35">
      <c r="A570" s="37">
        <v>43861</v>
      </c>
      <c r="B570" s="38">
        <v>-0.42</v>
      </c>
      <c r="C570" s="42">
        <f t="shared" si="20"/>
        <v>2.3156649972074044E-2</v>
      </c>
      <c r="D570" s="38">
        <f t="shared" si="21"/>
        <v>2495.838888452975</v>
      </c>
      <c r="H570" s="49"/>
    </row>
    <row r="571" spans="1:8" x14ac:dyDescent="0.35">
      <c r="A571" s="37">
        <v>43890</v>
      </c>
      <c r="B571" s="38">
        <v>-0.61</v>
      </c>
      <c r="C571" s="42">
        <f t="shared" si="20"/>
        <v>1.9103804467188585E-2</v>
      </c>
      <c r="D571" s="38">
        <f t="shared" si="21"/>
        <v>2543.5189065595855</v>
      </c>
      <c r="H571" s="49"/>
    </row>
    <row r="572" spans="1:8" x14ac:dyDescent="0.35">
      <c r="A572" s="37">
        <v>43921</v>
      </c>
      <c r="B572" s="38">
        <v>-0.47</v>
      </c>
      <c r="C572" s="42">
        <f t="shared" si="20"/>
        <v>-1.4737410370996296E-2</v>
      </c>
      <c r="D572" s="38">
        <f t="shared" si="21"/>
        <v>2506.0340246472292</v>
      </c>
      <c r="H572" s="49"/>
    </row>
    <row r="573" spans="1:8" x14ac:dyDescent="0.35">
      <c r="A573" s="37">
        <v>43951</v>
      </c>
      <c r="B573" s="38">
        <v>-0.5</v>
      </c>
      <c r="C573" s="42">
        <f t="shared" si="20"/>
        <v>2.6622372456221025E-3</v>
      </c>
      <c r="D573" s="38">
        <f t="shared" si="21"/>
        <v>2512.7056817664416</v>
      </c>
      <c r="H573" s="49"/>
    </row>
    <row r="574" spans="1:8" x14ac:dyDescent="0.35">
      <c r="A574" s="37">
        <v>43982</v>
      </c>
      <c r="B574" s="38">
        <v>-0.4</v>
      </c>
      <c r="C574" s="42">
        <f t="shared" si="20"/>
        <v>-1.0542972354408753E-2</v>
      </c>
      <c r="D574" s="38">
        <f t="shared" si="21"/>
        <v>2486.2142952288123</v>
      </c>
      <c r="H574" s="49"/>
    </row>
    <row r="575" spans="1:8" x14ac:dyDescent="0.35">
      <c r="A575" s="37">
        <v>44012</v>
      </c>
      <c r="B575" s="38">
        <v>-0.49</v>
      </c>
      <c r="C575" s="42">
        <f t="shared" si="20"/>
        <v>8.8235589005564909E-3</v>
      </c>
      <c r="D575" s="38">
        <f t="shared" si="21"/>
        <v>2508.1515535021695</v>
      </c>
      <c r="H575" s="49"/>
    </row>
    <row r="576" spans="1:8" x14ac:dyDescent="0.35">
      <c r="A576" s="37">
        <v>44043</v>
      </c>
      <c r="B576" s="38">
        <v>-0.56999999999999995</v>
      </c>
      <c r="C576" s="42">
        <f t="shared" si="20"/>
        <v>7.7654864948646478E-3</v>
      </c>
      <c r="D576" s="38">
        <f t="shared" si="21"/>
        <v>2527.6285705179644</v>
      </c>
      <c r="H576" s="49"/>
    </row>
    <row r="577" spans="1:8" x14ac:dyDescent="0.35">
      <c r="A577" s="37">
        <v>44074</v>
      </c>
      <c r="B577" s="38">
        <v>-0.39</v>
      </c>
      <c r="C577" s="42">
        <f t="shared" si="20"/>
        <v>-1.8692781526431942E-2</v>
      </c>
      <c r="D577" s="38">
        <f t="shared" si="21"/>
        <v>2480.3801618693046</v>
      </c>
      <c r="H577" s="49"/>
    </row>
    <row r="578" spans="1:8" x14ac:dyDescent="0.35">
      <c r="A578" s="37">
        <v>44104</v>
      </c>
      <c r="B578" s="38">
        <v>-0.56000000000000005</v>
      </c>
      <c r="C578" s="42">
        <f t="shared" si="20"/>
        <v>1.703521681585931E-2</v>
      </c>
      <c r="D578" s="38">
        <f t="shared" si="21"/>
        <v>2522.6339757125047</v>
      </c>
      <c r="H578" s="49"/>
    </row>
    <row r="579" spans="1:8" x14ac:dyDescent="0.35">
      <c r="A579" s="37">
        <v>44135</v>
      </c>
      <c r="B579" s="38">
        <v>-0.63</v>
      </c>
      <c r="C579" s="42">
        <f t="shared" ref="C579:C605" si="22">B578/1200+((B578/B579)*(1-(1+B579/200)^(-2*(10-(1/12))))+(1+B579/200)^(-2*(10-(1/12)))-1)</f>
        <v>6.7080904647533511E-3</v>
      </c>
      <c r="D579" s="38">
        <f t="shared" ref="D579:D605" si="23">D578*(1+C579)</f>
        <v>2539.5560326310447</v>
      </c>
      <c r="H579" s="49"/>
    </row>
    <row r="580" spans="1:8" x14ac:dyDescent="0.35">
      <c r="A580" s="37">
        <v>44165</v>
      </c>
      <c r="B580" s="38">
        <v>-0.59</v>
      </c>
      <c r="C580" s="42">
        <f t="shared" si="22"/>
        <v>-4.6162206849167413E-3</v>
      </c>
      <c r="D580" s="38">
        <f t="shared" si="23"/>
        <v>2527.832881542708</v>
      </c>
      <c r="H580" s="49"/>
    </row>
    <row r="581" spans="1:8" x14ac:dyDescent="0.35">
      <c r="A581" s="37">
        <v>44196</v>
      </c>
      <c r="B581" s="38">
        <v>-0.56000000000000005</v>
      </c>
      <c r="C581" s="42">
        <f t="shared" si="22"/>
        <v>-3.5552343400535578E-3</v>
      </c>
      <c r="D581" s="38">
        <f t="shared" si="23"/>
        <v>2518.8458432763309</v>
      </c>
      <c r="H581" s="49"/>
    </row>
    <row r="582" spans="1:8" x14ac:dyDescent="0.35">
      <c r="A582" s="37">
        <v>44227</v>
      </c>
      <c r="B582" s="38">
        <v>-0.54</v>
      </c>
      <c r="C582" s="42">
        <f t="shared" si="22"/>
        <v>-2.5068944651034891E-3</v>
      </c>
      <c r="D582" s="38">
        <f t="shared" si="23"/>
        <v>2512.5313625733729</v>
      </c>
      <c r="H582" s="49"/>
    </row>
    <row r="583" spans="1:8" x14ac:dyDescent="0.35">
      <c r="A583" s="37">
        <v>44255</v>
      </c>
      <c r="B583" s="38">
        <v>-0.27</v>
      </c>
      <c r="C583" s="42">
        <f t="shared" si="22"/>
        <v>-2.7605251472812391E-2</v>
      </c>
      <c r="D583" s="38">
        <f t="shared" si="23"/>
        <v>2443.1723024762073</v>
      </c>
      <c r="H583" s="49"/>
    </row>
    <row r="584" spans="1:8" x14ac:dyDescent="0.35">
      <c r="A584" s="37">
        <v>44286</v>
      </c>
      <c r="B584" s="38">
        <v>-0.27</v>
      </c>
      <c r="C584" s="42">
        <f t="shared" si="22"/>
        <v>-2.2500000000000002E-4</v>
      </c>
      <c r="D584" s="38">
        <f t="shared" si="23"/>
        <v>2442.62258870815</v>
      </c>
      <c r="H584" s="49"/>
    </row>
    <row r="585" spans="1:8" x14ac:dyDescent="0.35">
      <c r="A585" s="37">
        <v>44316</v>
      </c>
      <c r="B585" s="38">
        <v>-0.21</v>
      </c>
      <c r="C585" s="42">
        <f t="shared" si="22"/>
        <v>-6.2405784260460536E-3</v>
      </c>
      <c r="D585" s="38">
        <f t="shared" si="23"/>
        <v>2427.3792108780849</v>
      </c>
      <c r="H585" s="49"/>
    </row>
    <row r="586" spans="1:8" x14ac:dyDescent="0.35">
      <c r="A586" s="37">
        <v>44347</v>
      </c>
      <c r="B586" s="38">
        <v>-0.17</v>
      </c>
      <c r="C586" s="42">
        <f t="shared" si="22"/>
        <v>-4.177006518595169E-3</v>
      </c>
      <c r="D586" s="38">
        <f t="shared" si="23"/>
        <v>2417.2400320911447</v>
      </c>
      <c r="H586" s="49"/>
    </row>
    <row r="587" spans="1:8" x14ac:dyDescent="0.35">
      <c r="A587" s="37">
        <v>44377</v>
      </c>
      <c r="B587" s="38">
        <v>-0.23</v>
      </c>
      <c r="C587" s="42">
        <f t="shared" si="22"/>
        <v>5.8802098534820723E-3</v>
      </c>
      <c r="D587" s="38">
        <f t="shared" si="23"/>
        <v>2431.4539107460782</v>
      </c>
      <c r="H587" s="49"/>
    </row>
    <row r="588" spans="1:8" x14ac:dyDescent="0.35">
      <c r="A588" s="37">
        <v>44408</v>
      </c>
      <c r="B588" s="38">
        <v>-0.47</v>
      </c>
      <c r="C588" s="42">
        <f t="shared" si="22"/>
        <v>2.4201036826469714E-2</v>
      </c>
      <c r="D588" s="38">
        <f t="shared" si="23"/>
        <v>2490.297616381908</v>
      </c>
      <c r="H588" s="49"/>
    </row>
    <row r="589" spans="1:8" x14ac:dyDescent="0.35">
      <c r="A589" s="37">
        <v>44439</v>
      </c>
      <c r="B589" s="38">
        <v>-0.46</v>
      </c>
      <c r="C589" s="42">
        <f t="shared" si="22"/>
        <v>-1.4074949869859897E-3</v>
      </c>
      <c r="D589" s="38">
        <f t="shared" si="23"/>
        <v>2486.7925349707475</v>
      </c>
      <c r="H589" s="49"/>
    </row>
    <row r="590" spans="1:8" x14ac:dyDescent="0.35">
      <c r="A590" s="37">
        <v>44469</v>
      </c>
      <c r="B590" s="38">
        <v>-0.24</v>
      </c>
      <c r="C590" s="42">
        <f t="shared" si="22"/>
        <v>-2.2475106394215724E-2</v>
      </c>
      <c r="D590" s="38">
        <f t="shared" si="23"/>
        <v>2430.9016081669388</v>
      </c>
      <c r="H590" s="49"/>
    </row>
    <row r="591" spans="1:8" x14ac:dyDescent="0.35">
      <c r="A591" s="37">
        <v>44500</v>
      </c>
      <c r="B591" s="38">
        <v>-0.14000000000000001</v>
      </c>
      <c r="C591" s="42">
        <f t="shared" si="22"/>
        <v>-1.0189345545657891E-2</v>
      </c>
      <c r="D591" s="38">
        <f t="shared" si="23"/>
        <v>2406.1323116938306</v>
      </c>
      <c r="H591" s="49"/>
    </row>
    <row r="592" spans="1:8" x14ac:dyDescent="0.35">
      <c r="A592" s="37">
        <v>44530</v>
      </c>
      <c r="B592" s="38">
        <v>-0.4</v>
      </c>
      <c r="C592" s="42">
        <f t="shared" si="22"/>
        <v>2.6211728121462982E-2</v>
      </c>
      <c r="D592" s="38">
        <f t="shared" si="23"/>
        <v>2469.2011976722165</v>
      </c>
      <c r="H592" s="49"/>
    </row>
    <row r="593" spans="1:8" x14ac:dyDescent="0.35">
      <c r="A593" s="37">
        <v>44561</v>
      </c>
      <c r="B593" s="38">
        <v>-0.23</v>
      </c>
      <c r="C593" s="42">
        <f t="shared" si="22"/>
        <v>-1.7395316807088317E-2</v>
      </c>
      <c r="D593" s="38">
        <f t="shared" si="23"/>
        <v>2426.2486605782665</v>
      </c>
      <c r="H593" s="49"/>
    </row>
    <row r="594" spans="1:8" x14ac:dyDescent="0.35">
      <c r="A594" s="37">
        <v>44592</v>
      </c>
      <c r="B594" s="38">
        <v>-7.0000000000000007E-2</v>
      </c>
      <c r="C594" s="42">
        <f t="shared" si="22"/>
        <v>-1.6116328200168249E-2</v>
      </c>
      <c r="D594" s="38">
        <f t="shared" si="23"/>
        <v>2387.1464408691686</v>
      </c>
      <c r="H594" s="49"/>
    </row>
    <row r="595" spans="1:8" x14ac:dyDescent="0.35">
      <c r="A595" s="37">
        <v>44620</v>
      </c>
      <c r="B595" s="38">
        <v>0.15</v>
      </c>
      <c r="C595" s="42">
        <f t="shared" si="22"/>
        <v>-2.1705483655990294E-2</v>
      </c>
      <c r="D595" s="38">
        <f t="shared" si="23"/>
        <v>2335.3322728124272</v>
      </c>
      <c r="H595" s="49"/>
    </row>
    <row r="596" spans="1:8" x14ac:dyDescent="0.35">
      <c r="A596" s="37">
        <v>44651</v>
      </c>
      <c r="B596" s="38">
        <v>0.56999999999999995</v>
      </c>
      <c r="C596" s="42">
        <f t="shared" si="22"/>
        <v>-4.0313750733281625E-2</v>
      </c>
      <c r="D596" s="38">
        <f t="shared" si="23"/>
        <v>2241.1862696868789</v>
      </c>
      <c r="H596" s="49"/>
    </row>
    <row r="597" spans="1:8" x14ac:dyDescent="0.35">
      <c r="A597" s="37">
        <v>44681</v>
      </c>
      <c r="B597" s="38">
        <v>0.82</v>
      </c>
      <c r="C597" s="42">
        <f t="shared" si="22"/>
        <v>-2.3288724423703892E-2</v>
      </c>
      <c r="D597" s="38">
        <f t="shared" si="23"/>
        <v>2188.9919002699521</v>
      </c>
      <c r="H597" s="49"/>
    </row>
    <row r="598" spans="1:8" x14ac:dyDescent="0.35">
      <c r="A598" s="37">
        <v>44712</v>
      </c>
      <c r="B598" s="38">
        <v>1.07</v>
      </c>
      <c r="C598" s="42">
        <f t="shared" si="22"/>
        <v>-2.2778907391076943E-2</v>
      </c>
      <c r="D598" s="38">
        <f t="shared" si="23"/>
        <v>2139.1290564938854</v>
      </c>
      <c r="H598" s="49"/>
    </row>
    <row r="599" spans="1:8" x14ac:dyDescent="0.35">
      <c r="A599" s="37">
        <v>44742</v>
      </c>
      <c r="B599" s="38">
        <v>1.43</v>
      </c>
      <c r="C599" s="42">
        <f t="shared" si="22"/>
        <v>-3.2282326066515557E-2</v>
      </c>
      <c r="D599" s="38">
        <f t="shared" si="23"/>
        <v>2070.0729947937921</v>
      </c>
      <c r="H599" s="49"/>
    </row>
    <row r="600" spans="1:8" x14ac:dyDescent="0.35">
      <c r="A600" s="37">
        <v>44773</v>
      </c>
      <c r="B600" s="38">
        <v>0.9</v>
      </c>
      <c r="C600" s="42">
        <f t="shared" si="22"/>
        <v>5.1364984419297342E-2</v>
      </c>
      <c r="D600" s="38">
        <f t="shared" si="23"/>
        <v>2176.4022619181833</v>
      </c>
      <c r="H600" s="49"/>
    </row>
    <row r="601" spans="1:8" x14ac:dyDescent="0.35">
      <c r="A601" s="37">
        <v>44804</v>
      </c>
      <c r="B601" s="38">
        <v>1.51</v>
      </c>
      <c r="C601" s="42">
        <f t="shared" si="22"/>
        <v>-5.5234783041031049E-2</v>
      </c>
      <c r="D601" s="38">
        <f t="shared" si="23"/>
        <v>2056.1891551711233</v>
      </c>
      <c r="H601" s="49"/>
    </row>
    <row r="602" spans="1:8" x14ac:dyDescent="0.35">
      <c r="A602" s="37">
        <v>44834</v>
      </c>
      <c r="B602" s="38">
        <v>2.11</v>
      </c>
      <c r="C602" s="42">
        <f t="shared" si="22"/>
        <v>-5.2176138929284105E-2</v>
      </c>
      <c r="D602" s="38">
        <f t="shared" si="23"/>
        <v>1948.9051441460274</v>
      </c>
      <c r="H602" s="49"/>
    </row>
    <row r="603" spans="1:8" x14ac:dyDescent="0.35">
      <c r="A603" s="37">
        <v>44865</v>
      </c>
      <c r="B603" s="38">
        <v>2.1800000000000002</v>
      </c>
      <c r="C603" s="42">
        <f t="shared" si="22"/>
        <v>-4.4539916657922738E-3</v>
      </c>
      <c r="D603" s="38">
        <f t="shared" si="23"/>
        <v>1940.2247368765813</v>
      </c>
      <c r="H603" s="49"/>
    </row>
    <row r="604" spans="1:8" x14ac:dyDescent="0.35">
      <c r="A604" s="37">
        <v>44895</v>
      </c>
      <c r="B604" s="38">
        <v>1.94</v>
      </c>
      <c r="C604" s="42">
        <f t="shared" si="22"/>
        <v>2.3372657687712996E-2</v>
      </c>
      <c r="D604" s="38">
        <f t="shared" si="23"/>
        <v>1985.5729454888306</v>
      </c>
      <c r="H604" s="49"/>
    </row>
    <row r="605" spans="1:8" ht="15" thickBot="1" x14ac:dyDescent="0.4">
      <c r="A605" s="37">
        <v>44926</v>
      </c>
      <c r="B605" s="38">
        <v>2.5299999999999998</v>
      </c>
      <c r="C605" s="50">
        <f t="shared" si="22"/>
        <v>-4.9843441180574086E-2</v>
      </c>
      <c r="D605" s="38">
        <f t="shared" si="23"/>
        <v>1886.6051571706189</v>
      </c>
      <c r="H605" s="49"/>
    </row>
    <row r="606" spans="1:8" x14ac:dyDescent="0.35">
      <c r="A606" s="37"/>
      <c r="B606" s="38"/>
      <c r="C606" s="53"/>
      <c r="D606" s="38"/>
      <c r="H606" s="49"/>
    </row>
    <row r="607" spans="1:8" x14ac:dyDescent="0.35">
      <c r="A607" s="37"/>
      <c r="B607" s="38"/>
      <c r="C607" s="53"/>
      <c r="D607" s="38"/>
      <c r="H607" s="49"/>
    </row>
    <row r="608" spans="1:8" x14ac:dyDescent="0.35">
      <c r="A608" s="37"/>
      <c r="B608" s="38"/>
      <c r="C608" s="53"/>
      <c r="D608" s="38"/>
      <c r="H608" s="49"/>
    </row>
    <row r="609" spans="1:8" x14ac:dyDescent="0.35">
      <c r="A609" s="37"/>
      <c r="B609" s="38"/>
      <c r="C609" s="53"/>
      <c r="D609" s="38"/>
      <c r="H609" s="49"/>
    </row>
    <row r="610" spans="1:8" x14ac:dyDescent="0.35">
      <c r="A610" s="37"/>
      <c r="B610" s="38"/>
      <c r="C610" s="53"/>
      <c r="D610" s="38"/>
      <c r="H610" s="49"/>
    </row>
    <row r="611" spans="1:8" x14ac:dyDescent="0.35">
      <c r="A611" s="37"/>
      <c r="B611" s="38"/>
      <c r="C611" s="53"/>
      <c r="D611" s="38"/>
      <c r="H611" s="49"/>
    </row>
    <row r="612" spans="1:8" x14ac:dyDescent="0.35">
      <c r="A612" s="37"/>
      <c r="B612" s="38"/>
      <c r="C612" s="53"/>
      <c r="D612" s="38"/>
      <c r="H612" s="49"/>
    </row>
    <row r="613" spans="1:8" x14ac:dyDescent="0.35">
      <c r="A613" s="37"/>
      <c r="B613" s="38"/>
      <c r="C613" s="53"/>
      <c r="D613" s="38"/>
      <c r="H613" s="49"/>
    </row>
    <row r="614" spans="1:8" x14ac:dyDescent="0.35">
      <c r="A614" s="37"/>
      <c r="B614" s="38"/>
      <c r="C614" s="53"/>
      <c r="D614" s="38"/>
      <c r="H614" s="49"/>
    </row>
    <row r="615" spans="1:8" x14ac:dyDescent="0.35">
      <c r="A615" s="37"/>
      <c r="B615" s="38"/>
      <c r="C615" s="53"/>
      <c r="D615" s="38"/>
      <c r="H615" s="49"/>
    </row>
    <row r="616" spans="1:8" x14ac:dyDescent="0.35">
      <c r="A616" s="37"/>
      <c r="B616" s="38"/>
      <c r="C616" s="53"/>
      <c r="D616" s="38"/>
      <c r="H616" s="49"/>
    </row>
    <row r="617" spans="1:8" x14ac:dyDescent="0.35">
      <c r="A617" s="37"/>
      <c r="B617" s="38"/>
      <c r="C617" s="53"/>
      <c r="D617" s="38"/>
      <c r="H617" s="49"/>
    </row>
    <row r="618" spans="1:8" x14ac:dyDescent="0.35">
      <c r="A618" s="37"/>
      <c r="B618" s="38"/>
      <c r="C618" s="53"/>
      <c r="D618" s="38"/>
      <c r="H618" s="49"/>
    </row>
    <row r="619" spans="1:8" x14ac:dyDescent="0.35">
      <c r="A619" s="37"/>
      <c r="B619" s="38"/>
      <c r="C619" s="53"/>
      <c r="D619" s="38"/>
      <c r="H619" s="49"/>
    </row>
    <row r="620" spans="1:8" x14ac:dyDescent="0.35">
      <c r="A620" s="37"/>
      <c r="B620" s="38"/>
      <c r="C620" s="53"/>
      <c r="D620" s="38"/>
      <c r="H620" s="49"/>
    </row>
    <row r="621" spans="1:8" x14ac:dyDescent="0.35">
      <c r="A621" s="37"/>
      <c r="B621" s="38"/>
      <c r="C621" s="53"/>
      <c r="D621" s="38"/>
      <c r="H621" s="49"/>
    </row>
    <row r="622" spans="1:8" x14ac:dyDescent="0.35">
      <c r="A622" s="37"/>
      <c r="B622" s="38"/>
      <c r="C622" s="53"/>
      <c r="D622" s="38"/>
      <c r="H622" s="49"/>
    </row>
    <row r="623" spans="1:8" x14ac:dyDescent="0.35">
      <c r="A623" s="37"/>
      <c r="B623" s="38"/>
      <c r="C623" s="53"/>
      <c r="D623" s="38"/>
      <c r="H623" s="49"/>
    </row>
    <row r="624" spans="1:8" x14ac:dyDescent="0.35">
      <c r="A624" s="37"/>
      <c r="B624" s="38"/>
      <c r="C624" s="53"/>
      <c r="D624" s="38"/>
      <c r="H624" s="49"/>
    </row>
    <row r="625" spans="1:8" x14ac:dyDescent="0.35">
      <c r="A625" s="37"/>
      <c r="B625" s="38"/>
      <c r="C625" s="53"/>
      <c r="D625" s="38"/>
      <c r="H625" s="49"/>
    </row>
    <row r="626" spans="1:8" x14ac:dyDescent="0.35">
      <c r="A626" s="37"/>
      <c r="B626" s="38"/>
      <c r="C626" s="53"/>
      <c r="D626" s="38"/>
      <c r="H626" s="49"/>
    </row>
    <row r="627" spans="1:8" x14ac:dyDescent="0.35">
      <c r="A627" s="37"/>
      <c r="B627" s="38"/>
      <c r="C627" s="53"/>
      <c r="D627" s="38"/>
      <c r="H627" s="49"/>
    </row>
    <row r="628" spans="1:8" x14ac:dyDescent="0.35">
      <c r="A628" s="37"/>
      <c r="B628" s="38"/>
      <c r="C628" s="53"/>
      <c r="D628" s="38"/>
      <c r="H628" s="49"/>
    </row>
    <row r="629" spans="1:8" x14ac:dyDescent="0.35">
      <c r="A629" s="37"/>
      <c r="B629" s="38"/>
      <c r="C629" s="53"/>
      <c r="D629" s="38"/>
      <c r="H629" s="49"/>
    </row>
    <row r="630" spans="1:8" x14ac:dyDescent="0.35">
      <c r="A630" s="37"/>
      <c r="B630" s="38"/>
      <c r="C630" s="53"/>
      <c r="D630" s="38"/>
      <c r="H630" s="49"/>
    </row>
    <row r="631" spans="1:8" x14ac:dyDescent="0.35">
      <c r="A631" s="37"/>
      <c r="B631" s="38"/>
      <c r="C631" s="53"/>
      <c r="D631" s="38"/>
      <c r="H631" s="49"/>
    </row>
    <row r="632" spans="1:8" x14ac:dyDescent="0.35">
      <c r="A632" s="37"/>
      <c r="B632" s="38"/>
      <c r="C632" s="53"/>
      <c r="D632" s="38"/>
      <c r="H632" s="49"/>
    </row>
    <row r="633" spans="1:8" x14ac:dyDescent="0.35">
      <c r="A633" s="37"/>
      <c r="B633" s="38"/>
      <c r="C633" s="53"/>
      <c r="D633" s="38"/>
      <c r="H633" s="49"/>
    </row>
    <row r="634" spans="1:8" x14ac:dyDescent="0.35">
      <c r="A634" s="37"/>
      <c r="B634" s="38"/>
      <c r="C634" s="53"/>
      <c r="D634" s="38"/>
      <c r="H634" s="49"/>
    </row>
    <row r="635" spans="1:8" x14ac:dyDescent="0.35">
      <c r="A635" s="37"/>
      <c r="B635" s="38"/>
      <c r="C635" s="53"/>
      <c r="D635" s="38"/>
      <c r="H635" s="49"/>
    </row>
    <row r="636" spans="1:8" x14ac:dyDescent="0.35">
      <c r="A636" s="37"/>
      <c r="B636" s="38"/>
      <c r="C636" s="53"/>
      <c r="D636" s="38"/>
      <c r="H636" s="49"/>
    </row>
    <row r="637" spans="1:8" x14ac:dyDescent="0.35">
      <c r="A637" s="37"/>
      <c r="B637" s="38"/>
      <c r="C637" s="53"/>
      <c r="D637" s="38"/>
      <c r="H637" s="49"/>
    </row>
    <row r="638" spans="1:8" x14ac:dyDescent="0.35">
      <c r="A638" s="37"/>
      <c r="B638" s="38"/>
      <c r="C638" s="53"/>
      <c r="D638" s="38"/>
      <c r="H638" s="49"/>
    </row>
    <row r="639" spans="1:8" x14ac:dyDescent="0.35">
      <c r="A639" s="37"/>
      <c r="B639" s="38"/>
      <c r="C639" s="53"/>
      <c r="D639" s="38"/>
      <c r="H639" s="49"/>
    </row>
    <row r="640" spans="1:8" x14ac:dyDescent="0.35">
      <c r="A640" s="37"/>
      <c r="B640" s="38"/>
      <c r="C640" s="53"/>
      <c r="D640" s="38"/>
      <c r="H640" s="49"/>
    </row>
    <row r="641" spans="1:8" x14ac:dyDescent="0.35">
      <c r="A641" s="37"/>
      <c r="B641" s="38"/>
      <c r="C641" s="53"/>
      <c r="D641" s="38"/>
      <c r="H641" s="49"/>
    </row>
    <row r="642" spans="1:8" x14ac:dyDescent="0.35">
      <c r="A642" s="37"/>
      <c r="B642" s="38"/>
      <c r="C642" s="53"/>
      <c r="D642" s="38"/>
      <c r="H642" s="49"/>
    </row>
    <row r="643" spans="1:8" x14ac:dyDescent="0.35">
      <c r="A643" s="37"/>
      <c r="B643" s="38"/>
      <c r="C643" s="53"/>
      <c r="D643" s="38"/>
      <c r="H643" s="49"/>
    </row>
    <row r="644" spans="1:8" x14ac:dyDescent="0.35">
      <c r="A644" s="37"/>
      <c r="B644" s="38"/>
      <c r="C644" s="53"/>
      <c r="D644" s="38"/>
      <c r="H644" s="49"/>
    </row>
    <row r="645" spans="1:8" x14ac:dyDescent="0.35">
      <c r="A645" s="37"/>
      <c r="B645" s="38"/>
      <c r="C645" s="53"/>
      <c r="D645" s="38"/>
      <c r="H645" s="49"/>
    </row>
    <row r="646" spans="1:8" x14ac:dyDescent="0.35">
      <c r="A646" s="37"/>
      <c r="B646" s="38"/>
      <c r="C646" s="53"/>
      <c r="D646" s="38"/>
      <c r="H646" s="49"/>
    </row>
    <row r="647" spans="1:8" x14ac:dyDescent="0.35">
      <c r="A647" s="37"/>
      <c r="B647" s="38"/>
      <c r="C647" s="53"/>
      <c r="D647" s="38"/>
      <c r="H647" s="49"/>
    </row>
    <row r="648" spans="1:8" x14ac:dyDescent="0.35">
      <c r="A648" s="37"/>
      <c r="B648" s="38"/>
      <c r="C648" s="53"/>
      <c r="D648" s="38"/>
      <c r="H648" s="49"/>
    </row>
    <row r="649" spans="1:8" x14ac:dyDescent="0.35">
      <c r="A649" s="37"/>
      <c r="B649" s="38"/>
      <c r="C649" s="53"/>
      <c r="D649" s="38"/>
      <c r="H649" s="49"/>
    </row>
    <row r="650" spans="1:8" x14ac:dyDescent="0.35">
      <c r="A650" s="37"/>
      <c r="B650" s="38"/>
      <c r="C650" s="53"/>
      <c r="D650" s="38"/>
      <c r="H650" s="49"/>
    </row>
    <row r="651" spans="1:8" x14ac:dyDescent="0.35">
      <c r="A651" s="37"/>
      <c r="B651" s="38"/>
      <c r="C651" s="53"/>
      <c r="D651" s="38"/>
      <c r="H651" s="49"/>
    </row>
    <row r="652" spans="1:8" x14ac:dyDescent="0.35">
      <c r="A652" s="37"/>
      <c r="B652" s="38"/>
      <c r="C652" s="53"/>
      <c r="D652" s="38"/>
      <c r="H652" s="49"/>
    </row>
    <row r="653" spans="1:8" x14ac:dyDescent="0.35">
      <c r="A653" s="37"/>
      <c r="B653" s="38"/>
      <c r="C653" s="53"/>
      <c r="D653" s="38"/>
      <c r="H653" s="49"/>
    </row>
    <row r="654" spans="1:8" x14ac:dyDescent="0.35">
      <c r="A654" s="37"/>
      <c r="B654" s="38"/>
      <c r="C654" s="53"/>
      <c r="D654" s="38"/>
      <c r="H654" s="49"/>
    </row>
    <row r="655" spans="1:8" x14ac:dyDescent="0.35">
      <c r="A655" s="37"/>
      <c r="B655" s="38"/>
      <c r="C655" s="53"/>
      <c r="D655" s="38"/>
      <c r="H655" s="49"/>
    </row>
    <row r="656" spans="1:8" x14ac:dyDescent="0.35">
      <c r="A656" s="37"/>
      <c r="B656" s="38"/>
      <c r="C656" s="53"/>
      <c r="D656" s="38"/>
      <c r="H656" s="49"/>
    </row>
    <row r="657" spans="1:8" x14ac:dyDescent="0.35">
      <c r="A657" s="37"/>
      <c r="B657" s="38"/>
      <c r="C657" s="53"/>
      <c r="D657" s="38"/>
      <c r="H657" s="49"/>
    </row>
    <row r="658" spans="1:8" x14ac:dyDescent="0.35">
      <c r="A658" s="37"/>
      <c r="B658" s="38"/>
      <c r="C658" s="53"/>
      <c r="D658" s="38"/>
      <c r="H658" s="49"/>
    </row>
    <row r="659" spans="1:8" x14ac:dyDescent="0.35">
      <c r="A659" s="37"/>
      <c r="B659" s="38"/>
      <c r="C659" s="53"/>
      <c r="D659" s="38"/>
      <c r="H659" s="49"/>
    </row>
    <row r="660" spans="1:8" x14ac:dyDescent="0.35">
      <c r="A660" s="37"/>
      <c r="B660" s="38"/>
      <c r="C660" s="53"/>
      <c r="D660" s="38"/>
      <c r="H660" s="49"/>
    </row>
    <row r="661" spans="1:8" x14ac:dyDescent="0.35">
      <c r="A661" s="37"/>
      <c r="B661" s="38"/>
      <c r="C661" s="53"/>
      <c r="D661" s="38"/>
      <c r="H661" s="49"/>
    </row>
    <row r="662" spans="1:8" x14ac:dyDescent="0.35">
      <c r="A662" s="37"/>
      <c r="B662" s="38"/>
      <c r="C662" s="53"/>
      <c r="D662" s="38"/>
      <c r="H662" s="49"/>
    </row>
    <row r="663" spans="1:8" x14ac:dyDescent="0.35">
      <c r="A663" s="37"/>
      <c r="B663" s="38"/>
      <c r="C663" s="53"/>
      <c r="D663" s="38"/>
      <c r="H663" s="49"/>
    </row>
    <row r="664" spans="1:8" x14ac:dyDescent="0.35">
      <c r="A664" s="37"/>
      <c r="B664" s="38"/>
      <c r="C664" s="53"/>
      <c r="D664" s="38"/>
      <c r="H664" s="49"/>
    </row>
    <row r="665" spans="1:8" x14ac:dyDescent="0.35">
      <c r="A665" s="37"/>
      <c r="B665" s="38"/>
      <c r="C665" s="53"/>
      <c r="D665" s="38"/>
      <c r="H665" s="49"/>
    </row>
    <row r="666" spans="1:8" x14ac:dyDescent="0.35">
      <c r="A666" s="37"/>
      <c r="B666" s="38"/>
      <c r="C666" s="53"/>
      <c r="D666" s="38"/>
      <c r="H666" s="49"/>
    </row>
    <row r="667" spans="1:8" x14ac:dyDescent="0.35">
      <c r="A667" s="37"/>
      <c r="B667" s="38"/>
      <c r="C667" s="53"/>
      <c r="D667" s="38"/>
      <c r="H667" s="49"/>
    </row>
    <row r="668" spans="1:8" x14ac:dyDescent="0.35">
      <c r="A668" s="37"/>
      <c r="B668" s="38"/>
      <c r="C668" s="53"/>
      <c r="D668" s="38"/>
      <c r="H668" s="49"/>
    </row>
    <row r="669" spans="1:8" x14ac:dyDescent="0.35">
      <c r="A669" s="37"/>
      <c r="B669" s="38"/>
      <c r="C669" s="53"/>
      <c r="D669" s="38"/>
      <c r="H669" s="49"/>
    </row>
    <row r="670" spans="1:8" x14ac:dyDescent="0.35">
      <c r="A670" s="37"/>
      <c r="B670" s="38"/>
      <c r="C670" s="53"/>
      <c r="D670" s="38"/>
      <c r="H670" s="49"/>
    </row>
    <row r="671" spans="1:8" x14ac:dyDescent="0.35">
      <c r="A671" s="37"/>
      <c r="B671" s="38"/>
      <c r="C671" s="53"/>
      <c r="D671" s="38"/>
      <c r="H671" s="49"/>
    </row>
    <row r="672" spans="1:8" x14ac:dyDescent="0.35">
      <c r="A672" s="37"/>
      <c r="B672" s="38"/>
      <c r="C672" s="53"/>
      <c r="D672" s="38"/>
      <c r="H672" s="49"/>
    </row>
    <row r="673" spans="1:8" x14ac:dyDescent="0.35">
      <c r="A673" s="37"/>
      <c r="B673" s="38"/>
      <c r="C673" s="53"/>
      <c r="D673" s="38"/>
      <c r="H673" s="49"/>
    </row>
    <row r="674" spans="1:8" x14ac:dyDescent="0.35">
      <c r="A674" s="37"/>
      <c r="B674" s="38"/>
      <c r="C674" s="53"/>
      <c r="D674" s="38"/>
      <c r="H674" s="49"/>
    </row>
    <row r="675" spans="1:8" x14ac:dyDescent="0.35">
      <c r="A675" s="37"/>
      <c r="B675" s="38"/>
      <c r="C675" s="53"/>
      <c r="D675" s="38"/>
      <c r="H675" s="49"/>
    </row>
    <row r="676" spans="1:8" x14ac:dyDescent="0.35">
      <c r="A676" s="37"/>
      <c r="B676" s="38"/>
      <c r="C676" s="53"/>
      <c r="D676" s="38"/>
      <c r="H676" s="49"/>
    </row>
    <row r="677" spans="1:8" x14ac:dyDescent="0.35">
      <c r="A677" s="37"/>
      <c r="B677" s="38"/>
      <c r="C677" s="53"/>
      <c r="D677" s="38"/>
      <c r="H677" s="49"/>
    </row>
    <row r="678" spans="1:8" x14ac:dyDescent="0.35">
      <c r="A678" s="37"/>
      <c r="B678" s="38"/>
      <c r="C678" s="53"/>
      <c r="D678" s="38"/>
      <c r="H678" s="49"/>
    </row>
    <row r="679" spans="1:8" x14ac:dyDescent="0.35">
      <c r="A679" s="37"/>
      <c r="B679" s="38"/>
      <c r="C679" s="53"/>
      <c r="D679" s="38"/>
      <c r="H679" s="49"/>
    </row>
    <row r="680" spans="1:8" x14ac:dyDescent="0.35">
      <c r="A680" s="37"/>
      <c r="B680" s="38"/>
      <c r="C680" s="53"/>
      <c r="D680" s="38"/>
      <c r="H680" s="49"/>
    </row>
    <row r="681" spans="1:8" x14ac:dyDescent="0.35">
      <c r="A681" s="37"/>
      <c r="B681" s="38"/>
      <c r="C681" s="53"/>
      <c r="D681" s="38"/>
      <c r="H681" s="49"/>
    </row>
    <row r="682" spans="1:8" x14ac:dyDescent="0.35">
      <c r="A682" s="37"/>
      <c r="B682" s="38"/>
      <c r="C682" s="53"/>
      <c r="D682" s="38"/>
      <c r="H682" s="49"/>
    </row>
    <row r="683" spans="1:8" x14ac:dyDescent="0.35">
      <c r="A683" s="37"/>
      <c r="B683" s="38"/>
      <c r="C683" s="53"/>
      <c r="D683" s="38"/>
      <c r="H683" s="49"/>
    </row>
    <row r="684" spans="1:8" x14ac:dyDescent="0.35">
      <c r="A684" s="37"/>
      <c r="B684" s="38"/>
      <c r="C684" s="53"/>
      <c r="D684" s="38"/>
      <c r="H684" s="49"/>
    </row>
    <row r="685" spans="1:8" x14ac:dyDescent="0.35">
      <c r="A685" s="37"/>
      <c r="B685" s="38"/>
      <c r="C685" s="53"/>
      <c r="D685" s="38"/>
      <c r="H685" s="49"/>
    </row>
    <row r="686" spans="1:8" x14ac:dyDescent="0.35">
      <c r="A686" s="37"/>
      <c r="B686" s="38"/>
      <c r="C686" s="53"/>
      <c r="D686" s="38"/>
      <c r="H686" s="49"/>
    </row>
    <row r="687" spans="1:8" x14ac:dyDescent="0.35">
      <c r="A687" s="37"/>
      <c r="B687" s="38"/>
      <c r="C687" s="53"/>
      <c r="D687" s="38"/>
      <c r="H687" s="49"/>
    </row>
    <row r="688" spans="1:8" x14ac:dyDescent="0.35">
      <c r="A688" s="37"/>
      <c r="B688" s="38"/>
      <c r="C688" s="53"/>
      <c r="D688" s="38"/>
      <c r="H688" s="49"/>
    </row>
    <row r="689" spans="1:8" x14ac:dyDescent="0.35">
      <c r="A689" s="37"/>
      <c r="B689" s="38"/>
      <c r="C689" s="53"/>
      <c r="D689" s="38"/>
      <c r="H689" s="49"/>
    </row>
    <row r="690" spans="1:8" x14ac:dyDescent="0.35">
      <c r="A690" s="37"/>
      <c r="B690" s="38"/>
      <c r="C690" s="53"/>
      <c r="D690" s="38"/>
      <c r="H690" s="49"/>
    </row>
    <row r="691" spans="1:8" x14ac:dyDescent="0.35">
      <c r="A691" s="37"/>
      <c r="B691" s="38"/>
      <c r="C691" s="53"/>
      <c r="D691" s="38"/>
      <c r="H691" s="49"/>
    </row>
    <row r="692" spans="1:8" x14ac:dyDescent="0.35">
      <c r="A692" s="37"/>
      <c r="B692" s="38"/>
      <c r="C692" s="53"/>
      <c r="D692" s="38"/>
      <c r="H692" s="49"/>
    </row>
    <row r="693" spans="1:8" x14ac:dyDescent="0.35">
      <c r="A693" s="37"/>
      <c r="B693" s="38"/>
      <c r="C693" s="53"/>
      <c r="D693" s="38"/>
      <c r="H693" s="49"/>
    </row>
    <row r="694" spans="1:8" x14ac:dyDescent="0.35">
      <c r="A694" s="37"/>
      <c r="B694" s="38"/>
      <c r="C694" s="53"/>
      <c r="D694" s="38"/>
      <c r="H694" s="49"/>
    </row>
    <row r="695" spans="1:8" x14ac:dyDescent="0.35">
      <c r="A695" s="37"/>
      <c r="B695" s="38"/>
      <c r="C695" s="53"/>
      <c r="D695" s="38"/>
      <c r="H695" s="49"/>
    </row>
    <row r="696" spans="1:8" x14ac:dyDescent="0.35">
      <c r="A696" s="37"/>
      <c r="B696" s="38"/>
      <c r="C696" s="53"/>
      <c r="D696" s="38"/>
      <c r="H696" s="49"/>
    </row>
    <row r="697" spans="1:8" x14ac:dyDescent="0.35">
      <c r="A697" s="37"/>
      <c r="B697" s="38"/>
      <c r="C697" s="53"/>
      <c r="D697" s="38"/>
      <c r="H697" s="49"/>
    </row>
    <row r="698" spans="1:8" x14ac:dyDescent="0.35">
      <c r="A698" s="37"/>
      <c r="B698" s="38"/>
      <c r="C698" s="53"/>
      <c r="D698" s="38"/>
      <c r="H698" s="49"/>
    </row>
    <row r="699" spans="1:8" x14ac:dyDescent="0.35">
      <c r="A699" s="37"/>
      <c r="B699" s="38"/>
      <c r="C699" s="53"/>
      <c r="D699" s="38"/>
      <c r="H699" s="49"/>
    </row>
    <row r="700" spans="1:8" x14ac:dyDescent="0.35">
      <c r="A700" s="37"/>
      <c r="B700" s="38"/>
      <c r="C700" s="53"/>
      <c r="D700" s="38"/>
      <c r="H700" s="49"/>
    </row>
    <row r="701" spans="1:8" x14ac:dyDescent="0.35">
      <c r="A701" s="37"/>
      <c r="B701" s="38"/>
      <c r="C701" s="53"/>
      <c r="D701" s="38"/>
      <c r="H701" s="49"/>
    </row>
    <row r="702" spans="1:8" x14ac:dyDescent="0.35">
      <c r="A702" s="37"/>
      <c r="B702" s="38"/>
      <c r="C702" s="53"/>
      <c r="D702" s="38"/>
      <c r="H702" s="49"/>
    </row>
    <row r="703" spans="1:8" x14ac:dyDescent="0.35">
      <c r="A703" s="37"/>
      <c r="B703" s="38"/>
      <c r="C703" s="53"/>
      <c r="D703" s="38"/>
      <c r="H703" s="49"/>
    </row>
    <row r="704" spans="1:8" x14ac:dyDescent="0.35">
      <c r="A704" s="37"/>
      <c r="B704" s="38"/>
      <c r="C704" s="53"/>
      <c r="D704" s="38"/>
      <c r="H704" s="49"/>
    </row>
    <row r="705" spans="1:8" x14ac:dyDescent="0.35">
      <c r="A705" s="37"/>
      <c r="B705" s="38"/>
      <c r="C705" s="53"/>
      <c r="D705" s="38"/>
      <c r="H705" s="49"/>
    </row>
    <row r="706" spans="1:8" x14ac:dyDescent="0.35">
      <c r="A706" s="37"/>
      <c r="B706" s="38"/>
      <c r="C706" s="53"/>
      <c r="D706" s="38"/>
      <c r="H706" s="49"/>
    </row>
    <row r="707" spans="1:8" x14ac:dyDescent="0.35">
      <c r="A707" s="37"/>
      <c r="B707" s="38"/>
      <c r="C707" s="53"/>
      <c r="D707" s="38"/>
      <c r="H707" s="49"/>
    </row>
    <row r="708" spans="1:8" x14ac:dyDescent="0.35">
      <c r="A708" s="37"/>
      <c r="B708" s="38"/>
      <c r="C708" s="53"/>
      <c r="D708" s="38"/>
      <c r="H708" s="49"/>
    </row>
    <row r="709" spans="1:8" x14ac:dyDescent="0.35">
      <c r="A709" s="37"/>
      <c r="B709" s="38"/>
      <c r="C709" s="53"/>
      <c r="D709" s="38"/>
      <c r="H709" s="49"/>
    </row>
    <row r="710" spans="1:8" x14ac:dyDescent="0.35">
      <c r="A710" s="37"/>
      <c r="B710" s="38"/>
      <c r="C710" s="53"/>
      <c r="D710" s="38"/>
      <c r="H710" s="49"/>
    </row>
    <row r="711" spans="1:8" x14ac:dyDescent="0.35">
      <c r="A711" s="37"/>
      <c r="B711" s="38"/>
      <c r="C711" s="53"/>
      <c r="D711" s="38"/>
      <c r="H711" s="49"/>
    </row>
    <row r="712" spans="1:8" x14ac:dyDescent="0.35">
      <c r="A712" s="37"/>
      <c r="B712" s="38"/>
      <c r="C712" s="53"/>
      <c r="D712" s="38"/>
      <c r="H712" s="49"/>
    </row>
    <row r="713" spans="1:8" x14ac:dyDescent="0.35">
      <c r="A713" s="37"/>
      <c r="B713" s="38"/>
      <c r="C713" s="53"/>
      <c r="D713" s="38"/>
      <c r="H713" s="49"/>
    </row>
    <row r="714" spans="1:8" x14ac:dyDescent="0.35">
      <c r="A714" s="37"/>
      <c r="B714" s="38"/>
      <c r="C714" s="53"/>
      <c r="D714" s="38"/>
      <c r="H714" s="49"/>
    </row>
    <row r="715" spans="1:8" x14ac:dyDescent="0.35">
      <c r="A715" s="37"/>
      <c r="B715" s="38"/>
      <c r="C715" s="53"/>
      <c r="D715" s="38"/>
      <c r="H715" s="49"/>
    </row>
    <row r="716" spans="1:8" x14ac:dyDescent="0.35">
      <c r="A716" s="37"/>
      <c r="B716" s="38"/>
      <c r="C716" s="53"/>
      <c r="D716" s="38"/>
      <c r="H716" s="49"/>
    </row>
    <row r="717" spans="1:8" x14ac:dyDescent="0.35">
      <c r="A717" s="37"/>
      <c r="B717" s="38"/>
      <c r="C717" s="53"/>
      <c r="D717" s="38"/>
      <c r="H717" s="49"/>
    </row>
    <row r="718" spans="1:8" x14ac:dyDescent="0.35">
      <c r="A718" s="37"/>
      <c r="B718" s="38"/>
      <c r="C718" s="53"/>
      <c r="D718" s="38"/>
      <c r="H718" s="49"/>
    </row>
    <row r="719" spans="1:8" x14ac:dyDescent="0.35">
      <c r="A719" s="37"/>
      <c r="B719" s="38"/>
      <c r="C719" s="53"/>
      <c r="D719" s="38"/>
      <c r="H719" s="49"/>
    </row>
    <row r="720" spans="1:8" x14ac:dyDescent="0.35">
      <c r="A720" s="37"/>
      <c r="B720" s="38"/>
      <c r="C720" s="53"/>
      <c r="D720" s="38"/>
      <c r="H720" s="49"/>
    </row>
    <row r="721" spans="1:8" x14ac:dyDescent="0.35">
      <c r="A721" s="37"/>
      <c r="B721" s="38"/>
      <c r="C721" s="53"/>
      <c r="D721" s="38"/>
      <c r="H721" s="49"/>
    </row>
    <row r="722" spans="1:8" x14ac:dyDescent="0.35">
      <c r="A722" s="37"/>
      <c r="B722" s="38"/>
      <c r="C722" s="53"/>
      <c r="D722" s="38"/>
      <c r="H722" s="49"/>
    </row>
    <row r="723" spans="1:8" x14ac:dyDescent="0.35">
      <c r="A723" s="37"/>
      <c r="B723" s="38"/>
      <c r="C723" s="53"/>
      <c r="D723" s="38"/>
      <c r="H723" s="49"/>
    </row>
    <row r="724" spans="1:8" x14ac:dyDescent="0.35">
      <c r="A724" s="37"/>
      <c r="B724" s="38"/>
      <c r="C724" s="53"/>
      <c r="D724" s="38"/>
      <c r="H724" s="49"/>
    </row>
    <row r="725" spans="1:8" x14ac:dyDescent="0.35">
      <c r="A725" s="37"/>
      <c r="B725" s="38"/>
      <c r="C725" s="53"/>
      <c r="D725" s="38"/>
      <c r="H725" s="49"/>
    </row>
    <row r="726" spans="1:8" x14ac:dyDescent="0.35">
      <c r="A726" s="37"/>
      <c r="B726" s="38"/>
      <c r="C726" s="53"/>
      <c r="D726" s="38"/>
      <c r="H726" s="49"/>
    </row>
    <row r="727" spans="1:8" x14ac:dyDescent="0.35">
      <c r="A727" s="37"/>
      <c r="B727" s="38"/>
      <c r="C727" s="53"/>
      <c r="D727" s="38"/>
      <c r="H727" s="49"/>
    </row>
    <row r="728" spans="1:8" x14ac:dyDescent="0.35">
      <c r="A728" s="37"/>
      <c r="B728" s="38"/>
      <c r="C728" s="53"/>
      <c r="D728" s="38"/>
      <c r="H728" s="49"/>
    </row>
    <row r="729" spans="1:8" x14ac:dyDescent="0.35">
      <c r="A729" s="37"/>
      <c r="B729" s="38"/>
      <c r="C729" s="53"/>
      <c r="D729" s="38"/>
      <c r="H729" s="49"/>
    </row>
    <row r="730" spans="1:8" x14ac:dyDescent="0.35">
      <c r="A730" s="37"/>
      <c r="B730" s="38"/>
      <c r="C730" s="53"/>
      <c r="D730" s="38"/>
      <c r="H730" s="49"/>
    </row>
    <row r="731" spans="1:8" x14ac:dyDescent="0.35">
      <c r="A731" s="37"/>
      <c r="B731" s="38"/>
      <c r="C731" s="53"/>
      <c r="D731" s="38"/>
      <c r="H731" s="49"/>
    </row>
    <row r="732" spans="1:8" x14ac:dyDescent="0.35">
      <c r="A732" s="37"/>
      <c r="B732" s="38"/>
      <c r="C732" s="53"/>
      <c r="D732" s="38"/>
      <c r="H732" s="49"/>
    </row>
    <row r="733" spans="1:8" x14ac:dyDescent="0.35">
      <c r="A733" s="37"/>
      <c r="B733" s="38"/>
      <c r="C733" s="53"/>
      <c r="D733" s="38"/>
      <c r="H733" s="49"/>
    </row>
    <row r="734" spans="1:8" x14ac:dyDescent="0.35">
      <c r="A734" s="37"/>
      <c r="B734" s="38"/>
      <c r="C734" s="53"/>
      <c r="D734" s="38"/>
      <c r="H734" s="49"/>
    </row>
    <row r="735" spans="1:8" x14ac:dyDescent="0.35">
      <c r="A735" s="37"/>
      <c r="B735" s="38"/>
      <c r="C735" s="53"/>
      <c r="D735" s="38"/>
      <c r="H735" s="49"/>
    </row>
    <row r="736" spans="1:8" x14ac:dyDescent="0.35">
      <c r="A736" s="37"/>
      <c r="B736" s="38"/>
      <c r="C736" s="53"/>
      <c r="D736" s="38"/>
      <c r="H736" s="49"/>
    </row>
    <row r="737" spans="1:8" x14ac:dyDescent="0.35">
      <c r="A737" s="37"/>
      <c r="B737" s="38"/>
      <c r="C737" s="53"/>
      <c r="D737" s="38"/>
      <c r="H737" s="49"/>
    </row>
    <row r="738" spans="1:8" x14ac:dyDescent="0.35">
      <c r="A738" s="37"/>
      <c r="B738" s="38"/>
      <c r="C738" s="53"/>
      <c r="D738" s="38"/>
      <c r="H738" s="49"/>
    </row>
    <row r="739" spans="1:8" x14ac:dyDescent="0.35">
      <c r="A739" s="37"/>
      <c r="B739" s="38"/>
      <c r="C739" s="53"/>
      <c r="D739" s="38"/>
      <c r="H739" s="49"/>
    </row>
    <row r="740" spans="1:8" x14ac:dyDescent="0.35">
      <c r="A740" s="37"/>
      <c r="B740" s="38"/>
      <c r="C740" s="53"/>
      <c r="D740" s="38"/>
      <c r="H740" s="49"/>
    </row>
    <row r="741" spans="1:8" x14ac:dyDescent="0.35">
      <c r="A741" s="37"/>
      <c r="B741" s="38"/>
      <c r="C741" s="53"/>
      <c r="D741" s="38"/>
      <c r="H741" s="49"/>
    </row>
    <row r="742" spans="1:8" x14ac:dyDescent="0.35">
      <c r="A742" s="37"/>
      <c r="B742" s="38"/>
      <c r="C742" s="53"/>
      <c r="D742" s="38"/>
      <c r="H742" s="49"/>
    </row>
    <row r="743" spans="1:8" x14ac:dyDescent="0.35">
      <c r="A743" s="37"/>
      <c r="B743" s="38"/>
      <c r="C743" s="53"/>
      <c r="D743" s="38"/>
      <c r="H743" s="49"/>
    </row>
    <row r="744" spans="1:8" x14ac:dyDescent="0.35">
      <c r="A744" s="37"/>
      <c r="B744" s="38"/>
      <c r="C744" s="53"/>
      <c r="D744" s="38"/>
      <c r="H744" s="49"/>
    </row>
    <row r="745" spans="1:8" x14ac:dyDescent="0.35">
      <c r="A745" s="37"/>
      <c r="B745" s="38"/>
      <c r="C745" s="53"/>
      <c r="D745" s="38"/>
      <c r="H745" s="49"/>
    </row>
    <row r="746" spans="1:8" x14ac:dyDescent="0.35">
      <c r="A746" s="37"/>
      <c r="B746" s="38"/>
      <c r="C746" s="53"/>
      <c r="D746" s="38"/>
      <c r="H746" s="49"/>
    </row>
    <row r="747" spans="1:8" x14ac:dyDescent="0.35">
      <c r="A747" s="37"/>
      <c r="B747" s="38"/>
      <c r="C747" s="53"/>
      <c r="D747" s="38"/>
      <c r="H747" s="49"/>
    </row>
    <row r="748" spans="1:8" x14ac:dyDescent="0.35">
      <c r="A748" s="37"/>
      <c r="B748" s="38"/>
      <c r="C748" s="53"/>
      <c r="D748" s="38"/>
      <c r="H748" s="49"/>
    </row>
    <row r="749" spans="1:8" x14ac:dyDescent="0.35">
      <c r="A749" s="37"/>
      <c r="B749" s="38"/>
      <c r="C749" s="53"/>
      <c r="D749" s="38"/>
      <c r="H749" s="49"/>
    </row>
    <row r="750" spans="1:8" x14ac:dyDescent="0.35">
      <c r="A750" s="37"/>
      <c r="B750" s="38"/>
      <c r="C750" s="53"/>
      <c r="D750" s="38"/>
      <c r="H750" s="49"/>
    </row>
    <row r="751" spans="1:8" x14ac:dyDescent="0.35">
      <c r="A751" s="37"/>
      <c r="B751" s="38"/>
      <c r="C751" s="53"/>
      <c r="D751" s="38"/>
      <c r="H751" s="49"/>
    </row>
    <row r="752" spans="1:8" x14ac:dyDescent="0.35">
      <c r="A752" s="37"/>
      <c r="B752" s="38"/>
      <c r="C752" s="53"/>
      <c r="D752" s="38"/>
      <c r="H752" s="49"/>
    </row>
    <row r="753" spans="1:8" x14ac:dyDescent="0.35">
      <c r="A753" s="37"/>
      <c r="B753" s="38"/>
      <c r="C753" s="53"/>
      <c r="D753" s="38"/>
      <c r="H753" s="49"/>
    </row>
    <row r="754" spans="1:8" x14ac:dyDescent="0.35">
      <c r="A754" s="37"/>
      <c r="B754" s="38"/>
      <c r="C754" s="53"/>
      <c r="D754" s="38"/>
      <c r="H754" s="49"/>
    </row>
    <row r="755" spans="1:8" x14ac:dyDescent="0.35">
      <c r="A755" s="37"/>
      <c r="B755" s="38"/>
      <c r="C755" s="53"/>
      <c r="D755" s="38"/>
      <c r="H755" s="49"/>
    </row>
    <row r="756" spans="1:8" x14ac:dyDescent="0.35">
      <c r="A756" s="37"/>
      <c r="B756" s="38"/>
      <c r="C756" s="53"/>
      <c r="D756" s="38"/>
      <c r="H756" s="49"/>
    </row>
    <row r="757" spans="1:8" x14ac:dyDescent="0.35">
      <c r="A757" s="37"/>
      <c r="B757" s="38"/>
      <c r="C757" s="53"/>
      <c r="D757" s="38"/>
      <c r="H757" s="49"/>
    </row>
    <row r="758" spans="1:8" x14ac:dyDescent="0.35">
      <c r="A758" s="37"/>
      <c r="B758" s="38"/>
      <c r="C758" s="53"/>
      <c r="D758" s="38"/>
      <c r="H758" s="49"/>
    </row>
    <row r="759" spans="1:8" x14ac:dyDescent="0.35">
      <c r="A759" s="37"/>
      <c r="B759" s="38"/>
      <c r="C759" s="53"/>
      <c r="D759" s="38"/>
      <c r="H759" s="49"/>
    </row>
    <row r="760" spans="1:8" x14ac:dyDescent="0.35">
      <c r="A760" s="37"/>
      <c r="B760" s="38"/>
      <c r="C760" s="53"/>
      <c r="D760" s="38"/>
      <c r="H760" s="49"/>
    </row>
    <row r="761" spans="1:8" x14ac:dyDescent="0.35">
      <c r="A761" s="37"/>
      <c r="B761" s="38"/>
      <c r="C761" s="53"/>
      <c r="D761" s="38"/>
      <c r="H761" s="49"/>
    </row>
    <row r="762" spans="1:8" x14ac:dyDescent="0.35">
      <c r="A762" s="37"/>
      <c r="B762" s="38"/>
      <c r="C762" s="53"/>
      <c r="D762" s="38"/>
      <c r="H762" s="49"/>
    </row>
    <row r="763" spans="1:8" x14ac:dyDescent="0.35">
      <c r="A763" s="37"/>
      <c r="B763" s="38"/>
      <c r="C763" s="53"/>
      <c r="D763" s="38"/>
      <c r="H763" s="49"/>
    </row>
    <row r="764" spans="1:8" x14ac:dyDescent="0.35">
      <c r="A764" s="37"/>
      <c r="B764" s="38"/>
      <c r="C764" s="53"/>
      <c r="D764" s="38"/>
      <c r="H764" s="49"/>
    </row>
    <row r="765" spans="1:8" x14ac:dyDescent="0.35">
      <c r="A765" s="37"/>
      <c r="B765" s="38"/>
      <c r="C765" s="53"/>
      <c r="D765" s="38"/>
      <c r="H765" s="49"/>
    </row>
    <row r="766" spans="1:8" x14ac:dyDescent="0.35">
      <c r="A766" s="37"/>
      <c r="B766" s="38"/>
      <c r="C766" s="53"/>
      <c r="D766" s="38"/>
      <c r="H766" s="49"/>
    </row>
    <row r="767" spans="1:8" x14ac:dyDescent="0.35">
      <c r="A767" s="37"/>
      <c r="B767" s="38"/>
      <c r="C767" s="53"/>
      <c r="D767" s="38"/>
      <c r="H767" s="49"/>
    </row>
    <row r="768" spans="1:8" x14ac:dyDescent="0.35">
      <c r="A768" s="37"/>
      <c r="B768" s="38"/>
      <c r="C768" s="53"/>
      <c r="D768" s="38"/>
      <c r="H768" s="49"/>
    </row>
    <row r="769" spans="1:8" x14ac:dyDescent="0.35">
      <c r="A769" s="37"/>
      <c r="B769" s="38"/>
      <c r="C769" s="53"/>
      <c r="D769" s="38"/>
      <c r="H769" s="49"/>
    </row>
    <row r="770" spans="1:8" x14ac:dyDescent="0.35">
      <c r="A770" s="37"/>
      <c r="B770" s="38"/>
      <c r="C770" s="53"/>
      <c r="D770" s="38"/>
      <c r="H770" s="49"/>
    </row>
    <row r="771" spans="1:8" x14ac:dyDescent="0.35">
      <c r="A771" s="37"/>
      <c r="B771" s="38"/>
      <c r="C771" s="53"/>
      <c r="D771" s="38"/>
      <c r="H771" s="49"/>
    </row>
    <row r="772" spans="1:8" x14ac:dyDescent="0.35">
      <c r="A772" s="37"/>
      <c r="B772" s="38"/>
      <c r="C772" s="53"/>
      <c r="D772" s="38"/>
      <c r="H772" s="49"/>
    </row>
    <row r="773" spans="1:8" x14ac:dyDescent="0.35">
      <c r="A773" s="37"/>
      <c r="B773" s="38"/>
      <c r="C773" s="53"/>
      <c r="D773" s="38"/>
      <c r="H773" s="49"/>
    </row>
    <row r="774" spans="1:8" x14ac:dyDescent="0.35">
      <c r="A774" s="37"/>
      <c r="B774" s="38"/>
      <c r="C774" s="53"/>
      <c r="D774" s="38"/>
      <c r="H774" s="49"/>
    </row>
    <row r="775" spans="1:8" x14ac:dyDescent="0.35">
      <c r="A775" s="37"/>
      <c r="B775" s="38"/>
      <c r="C775" s="53"/>
      <c r="D775" s="38"/>
      <c r="H775" s="49"/>
    </row>
    <row r="776" spans="1:8" x14ac:dyDescent="0.35">
      <c r="A776" s="37"/>
      <c r="B776" s="38"/>
      <c r="C776" s="53"/>
      <c r="D776" s="38"/>
      <c r="H776" s="49"/>
    </row>
    <row r="777" spans="1:8" x14ac:dyDescent="0.35">
      <c r="A777" s="37"/>
      <c r="B777" s="38"/>
      <c r="C777" s="53"/>
      <c r="D777" s="38"/>
      <c r="H777" s="49"/>
    </row>
    <row r="778" spans="1:8" x14ac:dyDescent="0.35">
      <c r="A778" s="37"/>
      <c r="B778" s="38"/>
      <c r="C778" s="53"/>
      <c r="D778" s="38"/>
      <c r="H778" s="49"/>
    </row>
    <row r="779" spans="1:8" x14ac:dyDescent="0.35">
      <c r="A779" s="37"/>
      <c r="B779" s="38"/>
      <c r="C779" s="53"/>
      <c r="D779" s="38"/>
      <c r="H779" s="49"/>
    </row>
    <row r="780" spans="1:8" x14ac:dyDescent="0.35">
      <c r="A780" s="37"/>
      <c r="B780" s="38"/>
      <c r="C780" s="53"/>
      <c r="D780" s="38"/>
      <c r="H780" s="49"/>
    </row>
    <row r="781" spans="1:8" x14ac:dyDescent="0.35">
      <c r="A781" s="37"/>
      <c r="B781" s="38"/>
      <c r="C781" s="53"/>
      <c r="D781" s="38"/>
      <c r="H781" s="49"/>
    </row>
    <row r="782" spans="1:8" x14ac:dyDescent="0.35">
      <c r="A782" s="37"/>
      <c r="B782" s="38"/>
      <c r="C782" s="53"/>
      <c r="D782" s="38"/>
      <c r="H782" s="49"/>
    </row>
    <row r="783" spans="1:8" x14ac:dyDescent="0.35">
      <c r="A783" s="37"/>
      <c r="B783" s="38"/>
      <c r="C783" s="53"/>
      <c r="D783" s="38"/>
      <c r="H783" s="49"/>
    </row>
    <row r="784" spans="1:8" x14ac:dyDescent="0.35">
      <c r="A784" s="37"/>
      <c r="B784" s="38"/>
      <c r="C784" s="53"/>
      <c r="D784" s="38"/>
      <c r="H784" s="49"/>
    </row>
    <row r="785" spans="1:8" x14ac:dyDescent="0.35">
      <c r="A785" s="37"/>
      <c r="B785" s="38"/>
      <c r="C785" s="53"/>
      <c r="D785" s="38"/>
      <c r="H785" s="49"/>
    </row>
    <row r="786" spans="1:8" x14ac:dyDescent="0.35">
      <c r="A786" s="37"/>
      <c r="B786" s="38"/>
      <c r="C786" s="53"/>
      <c r="D786" s="38"/>
      <c r="H786" s="49"/>
    </row>
    <row r="787" spans="1:8" x14ac:dyDescent="0.35">
      <c r="A787" s="37"/>
      <c r="B787" s="38"/>
      <c r="C787" s="53"/>
      <c r="D787" s="38"/>
      <c r="H787" s="49"/>
    </row>
    <row r="788" spans="1:8" x14ac:dyDescent="0.35">
      <c r="A788" s="37"/>
      <c r="B788" s="38"/>
      <c r="C788" s="53"/>
      <c r="D788" s="38"/>
      <c r="H788" s="49"/>
    </row>
    <row r="789" spans="1:8" x14ac:dyDescent="0.35">
      <c r="A789" s="37"/>
      <c r="B789" s="38"/>
      <c r="C789" s="53"/>
      <c r="D789" s="38"/>
      <c r="H789" s="49"/>
    </row>
    <row r="790" spans="1:8" x14ac:dyDescent="0.35">
      <c r="A790" s="37"/>
      <c r="B790" s="38"/>
      <c r="C790" s="53"/>
      <c r="D790" s="38"/>
      <c r="H790" s="49"/>
    </row>
    <row r="791" spans="1:8" x14ac:dyDescent="0.35">
      <c r="A791" s="37"/>
      <c r="B791" s="38"/>
      <c r="C791" s="53"/>
      <c r="D791" s="38"/>
      <c r="H791" s="49"/>
    </row>
    <row r="792" spans="1:8" x14ac:dyDescent="0.35">
      <c r="A792" s="37"/>
      <c r="B792" s="38"/>
      <c r="C792" s="53"/>
      <c r="D792" s="38"/>
      <c r="H792" s="49"/>
    </row>
    <row r="793" spans="1:8" x14ac:dyDescent="0.35">
      <c r="A793" s="37"/>
      <c r="B793" s="38"/>
      <c r="C793" s="53"/>
      <c r="D793" s="38"/>
      <c r="H793" s="49"/>
    </row>
    <row r="794" spans="1:8" x14ac:dyDescent="0.35">
      <c r="A794" s="37"/>
      <c r="B794" s="38"/>
      <c r="C794" s="53"/>
      <c r="D794" s="38"/>
      <c r="H794" s="49"/>
    </row>
    <row r="795" spans="1:8" x14ac:dyDescent="0.35">
      <c r="A795" s="37"/>
      <c r="B795" s="38"/>
      <c r="C795" s="53"/>
      <c r="D795" s="38"/>
      <c r="H795" s="49"/>
    </row>
    <row r="796" spans="1:8" x14ac:dyDescent="0.35">
      <c r="A796" s="37"/>
      <c r="B796" s="38"/>
      <c r="C796" s="53"/>
      <c r="D796" s="38"/>
      <c r="H796" s="49"/>
    </row>
    <row r="797" spans="1:8" x14ac:dyDescent="0.35">
      <c r="A797" s="37"/>
      <c r="B797" s="38"/>
      <c r="C797" s="53"/>
      <c r="D797" s="38"/>
      <c r="H797" s="49"/>
    </row>
    <row r="798" spans="1:8" x14ac:dyDescent="0.35">
      <c r="A798" s="37"/>
      <c r="B798" s="38"/>
      <c r="C798" s="53"/>
      <c r="D798" s="38"/>
      <c r="H798" s="49"/>
    </row>
    <row r="799" spans="1:8" x14ac:dyDescent="0.35">
      <c r="A799" s="37"/>
      <c r="B799" s="38"/>
      <c r="C799" s="53"/>
      <c r="D799" s="38"/>
      <c r="H799" s="49"/>
    </row>
    <row r="800" spans="1:8" x14ac:dyDescent="0.35">
      <c r="A800" s="37"/>
      <c r="B800" s="38"/>
      <c r="C800" s="53"/>
      <c r="D800" s="38"/>
      <c r="H800" s="49"/>
    </row>
    <row r="801" spans="1:8" x14ac:dyDescent="0.35">
      <c r="A801" s="37"/>
      <c r="B801" s="38"/>
      <c r="C801" s="53"/>
      <c r="D801" s="38"/>
      <c r="H801" s="49"/>
    </row>
    <row r="802" spans="1:8" x14ac:dyDescent="0.35">
      <c r="A802" s="37"/>
      <c r="B802" s="38"/>
      <c r="C802" s="53"/>
      <c r="D802" s="38"/>
      <c r="H802" s="49"/>
    </row>
    <row r="803" spans="1:8" x14ac:dyDescent="0.35">
      <c r="A803" s="37"/>
      <c r="B803" s="38"/>
      <c r="C803" s="53"/>
      <c r="D803" s="38"/>
      <c r="H803" s="49"/>
    </row>
    <row r="804" spans="1:8" x14ac:dyDescent="0.35">
      <c r="A804" s="37"/>
      <c r="B804" s="38"/>
      <c r="C804" s="53"/>
      <c r="D804" s="38"/>
      <c r="H804" s="49"/>
    </row>
    <row r="805" spans="1:8" x14ac:dyDescent="0.35">
      <c r="A805" s="37"/>
      <c r="B805" s="38"/>
      <c r="C805" s="53"/>
      <c r="D805" s="38"/>
      <c r="H805" s="49"/>
    </row>
    <row r="806" spans="1:8" x14ac:dyDescent="0.35">
      <c r="A806" s="37"/>
      <c r="B806" s="38"/>
      <c r="C806" s="53"/>
      <c r="D806" s="38"/>
      <c r="H806" s="49"/>
    </row>
    <row r="807" spans="1:8" x14ac:dyDescent="0.35">
      <c r="A807" s="37"/>
      <c r="B807" s="38"/>
      <c r="C807" s="53"/>
      <c r="D807" s="38"/>
      <c r="H807" s="49"/>
    </row>
    <row r="808" spans="1:8" x14ac:dyDescent="0.35">
      <c r="A808" s="37"/>
      <c r="B808" s="38"/>
      <c r="C808" s="53"/>
      <c r="D808" s="38"/>
      <c r="H808" s="49"/>
    </row>
    <row r="809" spans="1:8" x14ac:dyDescent="0.35">
      <c r="A809" s="37"/>
      <c r="B809" s="38"/>
      <c r="C809" s="53"/>
      <c r="D809" s="38"/>
      <c r="H809" s="49"/>
    </row>
    <row r="810" spans="1:8" x14ac:dyDescent="0.35">
      <c r="A810" s="37"/>
      <c r="B810" s="38"/>
      <c r="C810" s="53"/>
      <c r="D810" s="38"/>
      <c r="H810" s="49"/>
    </row>
    <row r="811" spans="1:8" x14ac:dyDescent="0.35">
      <c r="A811" s="37"/>
      <c r="B811" s="38"/>
      <c r="C811" s="53"/>
      <c r="D811" s="38"/>
      <c r="H811" s="49"/>
    </row>
    <row r="812" spans="1:8" x14ac:dyDescent="0.35">
      <c r="A812" s="37"/>
      <c r="B812" s="38"/>
      <c r="C812" s="53"/>
      <c r="D812" s="38"/>
      <c r="H812" s="49"/>
    </row>
    <row r="813" spans="1:8" x14ac:dyDescent="0.35">
      <c r="A813" s="37"/>
      <c r="B813" s="38"/>
      <c r="C813" s="53"/>
      <c r="D813" s="38"/>
      <c r="H813" s="49"/>
    </row>
    <row r="814" spans="1:8" x14ac:dyDescent="0.35">
      <c r="A814" s="37"/>
      <c r="B814" s="38"/>
      <c r="C814" s="53"/>
      <c r="D814" s="38"/>
      <c r="H814" s="49"/>
    </row>
    <row r="815" spans="1:8" x14ac:dyDescent="0.35">
      <c r="A815" s="37"/>
      <c r="B815" s="38"/>
      <c r="C815" s="53"/>
      <c r="D815" s="38"/>
      <c r="H815" s="49"/>
    </row>
    <row r="816" spans="1:8" x14ac:dyDescent="0.35">
      <c r="A816" s="37"/>
      <c r="B816" s="38"/>
      <c r="C816" s="53"/>
      <c r="D816" s="38"/>
      <c r="H816" s="49"/>
    </row>
    <row r="817" spans="1:8" x14ac:dyDescent="0.35">
      <c r="A817" s="37"/>
      <c r="B817" s="38"/>
      <c r="C817" s="53"/>
      <c r="D817" s="38"/>
      <c r="H817" s="49"/>
    </row>
    <row r="818" spans="1:8" x14ac:dyDescent="0.35">
      <c r="A818" s="37"/>
      <c r="B818" s="38"/>
      <c r="C818" s="53"/>
      <c r="D818" s="38"/>
      <c r="H818" s="49"/>
    </row>
    <row r="819" spans="1:8" x14ac:dyDescent="0.35">
      <c r="A819" s="37"/>
      <c r="B819" s="38"/>
      <c r="C819" s="53"/>
      <c r="D819" s="38"/>
      <c r="H819" s="49"/>
    </row>
    <row r="820" spans="1:8" x14ac:dyDescent="0.35">
      <c r="A820" s="37"/>
      <c r="B820" s="38"/>
      <c r="C820" s="53"/>
      <c r="D820" s="38"/>
      <c r="H820" s="49"/>
    </row>
    <row r="821" spans="1:8" x14ac:dyDescent="0.35">
      <c r="A821" s="37"/>
      <c r="B821" s="38"/>
      <c r="C821" s="53"/>
      <c r="D821" s="38"/>
      <c r="H821" s="49"/>
    </row>
    <row r="822" spans="1:8" x14ac:dyDescent="0.35">
      <c r="A822" s="37"/>
      <c r="B822" s="38"/>
      <c r="C822" s="53"/>
      <c r="D822" s="38"/>
      <c r="H822" s="49"/>
    </row>
    <row r="823" spans="1:8" x14ac:dyDescent="0.35">
      <c r="A823" s="37"/>
      <c r="B823" s="38"/>
      <c r="C823" s="53"/>
      <c r="D823" s="38"/>
      <c r="H823" s="49"/>
    </row>
    <row r="824" spans="1:8" x14ac:dyDescent="0.35">
      <c r="A824" s="37"/>
      <c r="B824" s="38"/>
      <c r="C824" s="53"/>
      <c r="D824" s="38"/>
      <c r="H824" s="49"/>
    </row>
    <row r="825" spans="1:8" x14ac:dyDescent="0.35">
      <c r="A825" s="37"/>
      <c r="B825" s="38"/>
      <c r="C825" s="53"/>
      <c r="D825" s="38"/>
      <c r="H825" s="49"/>
    </row>
    <row r="826" spans="1:8" x14ac:dyDescent="0.35">
      <c r="A826" s="37"/>
      <c r="B826" s="38"/>
      <c r="C826" s="53"/>
      <c r="D826" s="38"/>
      <c r="H826" s="49"/>
    </row>
    <row r="827" spans="1:8" x14ac:dyDescent="0.35">
      <c r="A827" s="37"/>
      <c r="B827" s="38"/>
      <c r="C827" s="53"/>
      <c r="D827" s="38"/>
      <c r="H827" s="49"/>
    </row>
    <row r="828" spans="1:8" x14ac:dyDescent="0.35">
      <c r="A828" s="37"/>
      <c r="B828" s="38"/>
      <c r="C828" s="53"/>
      <c r="D828" s="38"/>
      <c r="H828" s="49"/>
    </row>
    <row r="829" spans="1:8" x14ac:dyDescent="0.35">
      <c r="A829" s="37"/>
      <c r="B829" s="38"/>
      <c r="C829" s="53"/>
      <c r="D829" s="38"/>
      <c r="H829" s="49"/>
    </row>
    <row r="830" spans="1:8" x14ac:dyDescent="0.35">
      <c r="A830" s="37"/>
      <c r="B830" s="38"/>
      <c r="C830" s="53"/>
      <c r="D830" s="38"/>
      <c r="H830" s="49"/>
    </row>
    <row r="831" spans="1:8" x14ac:dyDescent="0.35">
      <c r="A831" s="37"/>
      <c r="B831" s="38"/>
      <c r="C831" s="53"/>
      <c r="D831" s="38"/>
      <c r="H831" s="49"/>
    </row>
    <row r="832" spans="1:8" x14ac:dyDescent="0.35">
      <c r="A832" s="37"/>
      <c r="B832" s="38"/>
      <c r="C832" s="53"/>
      <c r="D832" s="38"/>
      <c r="H832" s="49"/>
    </row>
    <row r="833" spans="1:8" x14ac:dyDescent="0.35">
      <c r="A833" s="37"/>
      <c r="B833" s="38"/>
      <c r="C833" s="53"/>
      <c r="D833" s="38"/>
      <c r="H833" s="49"/>
    </row>
    <row r="834" spans="1:8" x14ac:dyDescent="0.35">
      <c r="A834" s="37"/>
      <c r="B834" s="38"/>
      <c r="C834" s="53"/>
      <c r="D834" s="38"/>
      <c r="H834" s="49"/>
    </row>
    <row r="835" spans="1:8" x14ac:dyDescent="0.35">
      <c r="A835" s="37"/>
      <c r="B835" s="38"/>
      <c r="C835" s="53"/>
      <c r="D835" s="38"/>
      <c r="H835" s="49"/>
    </row>
    <row r="836" spans="1:8" x14ac:dyDescent="0.35">
      <c r="A836" s="37"/>
      <c r="B836" s="38"/>
      <c r="C836" s="53"/>
      <c r="D836" s="38"/>
      <c r="H836" s="49"/>
    </row>
    <row r="837" spans="1:8" x14ac:dyDescent="0.35">
      <c r="A837" s="37"/>
      <c r="B837" s="38"/>
      <c r="C837" s="53"/>
      <c r="D837" s="38"/>
      <c r="H837" s="49"/>
    </row>
    <row r="838" spans="1:8" x14ac:dyDescent="0.35">
      <c r="A838" s="37"/>
      <c r="B838" s="38"/>
      <c r="C838" s="53"/>
      <c r="D838" s="38"/>
      <c r="H838" s="49"/>
    </row>
    <row r="839" spans="1:8" x14ac:dyDescent="0.35">
      <c r="A839" s="37"/>
      <c r="B839" s="38"/>
      <c r="C839" s="53"/>
      <c r="D839" s="38"/>
      <c r="H839" s="49"/>
    </row>
    <row r="840" spans="1:8" x14ac:dyDescent="0.35">
      <c r="A840" s="37"/>
      <c r="B840" s="38"/>
      <c r="C840" s="53"/>
      <c r="D840" s="38"/>
      <c r="H840" s="49"/>
    </row>
    <row r="841" spans="1:8" x14ac:dyDescent="0.35">
      <c r="A841" s="37"/>
      <c r="B841" s="38"/>
      <c r="C841" s="53"/>
      <c r="D841" s="38"/>
      <c r="H841" s="49"/>
    </row>
    <row r="842" spans="1:8" x14ac:dyDescent="0.35">
      <c r="A842" s="37"/>
      <c r="B842" s="38"/>
      <c r="C842" s="53"/>
      <c r="D842" s="38"/>
      <c r="H842" s="49"/>
    </row>
    <row r="843" spans="1:8" x14ac:dyDescent="0.35">
      <c r="A843" s="37"/>
      <c r="B843" s="38"/>
      <c r="C843" s="53"/>
      <c r="D843" s="38"/>
      <c r="H843" s="49"/>
    </row>
    <row r="844" spans="1:8" x14ac:dyDescent="0.35">
      <c r="A844" s="37"/>
      <c r="B844" s="38"/>
      <c r="C844" s="53"/>
      <c r="D844" s="38"/>
      <c r="H844" s="49"/>
    </row>
    <row r="845" spans="1:8" x14ac:dyDescent="0.35">
      <c r="A845" s="37"/>
      <c r="B845" s="38"/>
      <c r="C845" s="53"/>
      <c r="D845" s="38"/>
      <c r="H845" s="49"/>
    </row>
    <row r="846" spans="1:8" x14ac:dyDescent="0.35">
      <c r="A846" s="37"/>
      <c r="B846" s="38"/>
      <c r="C846" s="53"/>
      <c r="D846" s="38"/>
      <c r="H846" s="49"/>
    </row>
    <row r="847" spans="1:8" x14ac:dyDescent="0.35">
      <c r="A847" s="37"/>
      <c r="B847" s="38"/>
      <c r="C847" s="53"/>
      <c r="D847" s="38"/>
      <c r="H847" s="49"/>
    </row>
    <row r="848" spans="1:8" x14ac:dyDescent="0.35">
      <c r="A848" s="37"/>
      <c r="B848" s="38"/>
      <c r="C848" s="53"/>
      <c r="D848" s="38"/>
      <c r="H848" s="49"/>
    </row>
    <row r="849" spans="1:8" x14ac:dyDescent="0.35">
      <c r="A849" s="37"/>
      <c r="B849" s="38"/>
      <c r="C849" s="53"/>
      <c r="D849" s="38"/>
      <c r="H849" s="49"/>
    </row>
    <row r="850" spans="1:8" x14ac:dyDescent="0.35">
      <c r="A850" s="37"/>
      <c r="B850" s="38"/>
      <c r="C850" s="53"/>
      <c r="D850" s="38"/>
      <c r="H850" s="49"/>
    </row>
    <row r="851" spans="1:8" x14ac:dyDescent="0.35">
      <c r="A851" s="37"/>
      <c r="B851" s="38"/>
      <c r="C851" s="53"/>
      <c r="D851" s="38"/>
      <c r="H851" s="49"/>
    </row>
    <row r="852" spans="1:8" x14ac:dyDescent="0.35">
      <c r="A852" s="37"/>
      <c r="B852" s="38"/>
      <c r="C852" s="53"/>
      <c r="D852" s="38"/>
      <c r="H852" s="49"/>
    </row>
    <row r="853" spans="1:8" x14ac:dyDescent="0.35">
      <c r="A853" s="37"/>
      <c r="B853" s="38"/>
      <c r="C853" s="53"/>
      <c r="D853" s="38"/>
      <c r="H853" s="49"/>
    </row>
    <row r="854" spans="1:8" x14ac:dyDescent="0.35">
      <c r="A854" s="37"/>
      <c r="B854" s="38"/>
      <c r="C854" s="53"/>
      <c r="D854" s="38"/>
      <c r="H854" s="49"/>
    </row>
    <row r="855" spans="1:8" x14ac:dyDescent="0.35">
      <c r="A855" s="37"/>
      <c r="B855" s="38"/>
      <c r="C855" s="53"/>
      <c r="D855" s="38"/>
      <c r="H855" s="49"/>
    </row>
    <row r="856" spans="1:8" x14ac:dyDescent="0.35">
      <c r="A856" s="37"/>
      <c r="B856" s="38"/>
      <c r="C856" s="53"/>
      <c r="D856" s="38"/>
      <c r="H856" s="49"/>
    </row>
    <row r="857" spans="1:8" x14ac:dyDescent="0.35">
      <c r="A857" s="37"/>
      <c r="B857" s="38"/>
      <c r="C857" s="53"/>
      <c r="D857" s="38"/>
      <c r="H857" s="49"/>
    </row>
    <row r="858" spans="1:8" x14ac:dyDescent="0.35">
      <c r="A858" s="37"/>
      <c r="B858" s="38"/>
      <c r="C858" s="53"/>
      <c r="D858" s="38"/>
      <c r="H858" s="49"/>
    </row>
    <row r="859" spans="1:8" x14ac:dyDescent="0.35">
      <c r="A859" s="37"/>
      <c r="B859" s="38"/>
      <c r="C859" s="53"/>
      <c r="D859" s="38"/>
      <c r="H859" s="49"/>
    </row>
    <row r="860" spans="1:8" x14ac:dyDescent="0.35">
      <c r="A860" s="37"/>
      <c r="B860" s="38"/>
      <c r="C860" s="53"/>
      <c r="D860" s="38"/>
      <c r="H860" s="49"/>
    </row>
    <row r="861" spans="1:8" x14ac:dyDescent="0.35">
      <c r="A861" s="37"/>
      <c r="B861" s="38"/>
      <c r="C861" s="53"/>
      <c r="D861" s="38"/>
      <c r="H861" s="49"/>
    </row>
    <row r="862" spans="1:8" x14ac:dyDescent="0.35">
      <c r="A862" s="37"/>
      <c r="B862" s="38"/>
      <c r="C862" s="53"/>
      <c r="D862" s="38"/>
      <c r="H862" s="49"/>
    </row>
    <row r="863" spans="1:8" x14ac:dyDescent="0.35">
      <c r="A863" s="37"/>
      <c r="B863" s="38"/>
      <c r="C863" s="53"/>
      <c r="D863" s="38"/>
      <c r="H863" s="49"/>
    </row>
    <row r="864" spans="1:8" x14ac:dyDescent="0.35">
      <c r="A864" s="37"/>
      <c r="B864" s="38"/>
      <c r="C864" s="53"/>
      <c r="D864" s="38"/>
      <c r="H864" s="49"/>
    </row>
    <row r="865" spans="1:8" x14ac:dyDescent="0.35">
      <c r="A865" s="37"/>
      <c r="B865" s="38"/>
      <c r="C865" s="53"/>
      <c r="D865" s="38"/>
      <c r="H865" s="49"/>
    </row>
    <row r="866" spans="1:8" x14ac:dyDescent="0.35">
      <c r="A866" s="37"/>
      <c r="B866" s="38"/>
      <c r="C866" s="53"/>
      <c r="D866" s="38"/>
      <c r="H866" s="49"/>
    </row>
    <row r="867" spans="1:8" x14ac:dyDescent="0.35">
      <c r="A867" s="37"/>
      <c r="B867" s="38"/>
      <c r="C867" s="53"/>
      <c r="D867" s="38"/>
    </row>
    <row r="868" spans="1:8" x14ac:dyDescent="0.35">
      <c r="A868" s="37"/>
      <c r="B868" s="38"/>
      <c r="C868" s="53"/>
      <c r="D868" s="38"/>
    </row>
    <row r="869" spans="1:8" x14ac:dyDescent="0.35">
      <c r="A869" s="37"/>
      <c r="B869" s="38"/>
      <c r="C869" s="53"/>
      <c r="D869" s="38"/>
    </row>
    <row r="870" spans="1:8" x14ac:dyDescent="0.35">
      <c r="A870" s="37"/>
      <c r="B870" s="38"/>
      <c r="C870" s="53"/>
      <c r="D870" s="38"/>
    </row>
    <row r="871" spans="1:8" x14ac:dyDescent="0.35">
      <c r="A871" s="37"/>
      <c r="B871" s="38"/>
      <c r="C871" s="53"/>
      <c r="D871" s="38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76EA8-CCD1-4F16-943E-B9FAA7C54508}">
  <dimension ref="A1:J871"/>
  <sheetViews>
    <sheetView workbookViewId="0"/>
  </sheetViews>
  <sheetFormatPr defaultColWidth="8.90625" defaultRowHeight="14.5" x14ac:dyDescent="0.35"/>
  <cols>
    <col min="1" max="1" width="15.453125" style="1" customWidth="1"/>
    <col min="2" max="2" width="8.90625" style="23" customWidth="1"/>
    <col min="3" max="3" width="6" style="23" customWidth="1"/>
    <col min="4" max="4" width="6" style="23" bestFit="1" customWidth="1"/>
    <col min="5" max="6" width="8.90625" style="23" customWidth="1"/>
    <col min="7" max="7" width="8.90625" style="1" customWidth="1"/>
    <col min="8" max="8" width="11.36328125" style="1" bestFit="1" customWidth="1"/>
    <col min="9" max="9" width="8.90625" style="1" customWidth="1"/>
    <col min="10" max="16384" width="8.90625" style="1"/>
  </cols>
  <sheetData>
    <row r="1" spans="1:10" x14ac:dyDescent="0.35">
      <c r="A1" s="34" t="s">
        <v>71</v>
      </c>
      <c r="B1" s="35" t="s">
        <v>88</v>
      </c>
      <c r="C1" s="35" t="s">
        <v>91</v>
      </c>
      <c r="D1" s="35" t="s">
        <v>92</v>
      </c>
      <c r="E1" s="35" t="s">
        <v>75</v>
      </c>
      <c r="F1" s="35" t="s">
        <v>76</v>
      </c>
      <c r="J1" s="35" t="s">
        <v>77</v>
      </c>
    </row>
    <row r="2" spans="1:10" ht="15" thickBot="1" x14ac:dyDescent="0.4">
      <c r="A2" s="37">
        <v>27302</v>
      </c>
      <c r="B2" s="38">
        <f t="shared" ref="B2:B33" si="0">C2</f>
        <v>8.1300000000000008</v>
      </c>
      <c r="C2" s="38">
        <v>8.1300000000000008</v>
      </c>
      <c r="F2" s="38">
        <v>100</v>
      </c>
      <c r="J2" s="23"/>
    </row>
    <row r="3" spans="1:10" ht="15" thickBot="1" x14ac:dyDescent="0.4">
      <c r="A3" s="37">
        <v>27333</v>
      </c>
      <c r="B3" s="38">
        <f t="shared" si="0"/>
        <v>8.2249999999999996</v>
      </c>
      <c r="C3" s="38">
        <v>8.2249999999999996</v>
      </c>
      <c r="E3" s="40">
        <f t="shared" ref="E3:E66" si="1">B2/1200+((B2/B3)*(1-(1+B3/200)^(-2*(10-(1/12))))+(1+B3/200)^(-2*(10-(1/12)))-1)</f>
        <v>4.1819503822051757E-4</v>
      </c>
      <c r="F3" s="38">
        <f t="shared" ref="F3:F66" si="2">F2*(1+E3)</f>
        <v>100.04181950382205</v>
      </c>
      <c r="H3" s="37">
        <v>27394</v>
      </c>
      <c r="I3" s="41">
        <f t="shared" ref="I3:I34" si="3">VLOOKUP(H3,A:F,6,FALSE)</f>
        <v>101.18334796599646</v>
      </c>
    </row>
    <row r="4" spans="1:10" x14ac:dyDescent="0.35">
      <c r="A4" s="37">
        <v>27363</v>
      </c>
      <c r="B4" s="38">
        <f t="shared" si="0"/>
        <v>8.2360000000000007</v>
      </c>
      <c r="C4" s="38">
        <v>8.2360000000000007</v>
      </c>
      <c r="E4" s="42">
        <f t="shared" si="1"/>
        <v>6.1184697775849613E-3</v>
      </c>
      <c r="F4" s="38">
        <f t="shared" si="2"/>
        <v>100.65392235295079</v>
      </c>
      <c r="H4" s="37">
        <v>27759</v>
      </c>
      <c r="I4" s="41">
        <f t="shared" si="3"/>
        <v>108.6818955261363</v>
      </c>
      <c r="J4" s="43">
        <f t="shared" ref="J4:J51" si="4">I4/I3-1</f>
        <v>7.410851400825158E-2</v>
      </c>
    </row>
    <row r="5" spans="1:10" x14ac:dyDescent="0.35">
      <c r="A5" s="37">
        <v>27394</v>
      </c>
      <c r="B5" s="38">
        <f t="shared" si="0"/>
        <v>8.26</v>
      </c>
      <c r="C5" s="38">
        <v>8.26</v>
      </c>
      <c r="E5" s="42">
        <f t="shared" si="1"/>
        <v>5.259860725438938E-3</v>
      </c>
      <c r="F5" s="38">
        <f t="shared" si="2"/>
        <v>101.18334796599646</v>
      </c>
      <c r="H5" s="37">
        <v>28125</v>
      </c>
      <c r="I5" s="41">
        <f t="shared" si="3"/>
        <v>117.82306563851016</v>
      </c>
      <c r="J5" s="44">
        <f t="shared" si="4"/>
        <v>8.410941001830019E-2</v>
      </c>
    </row>
    <row r="6" spans="1:10" x14ac:dyDescent="0.35">
      <c r="A6" s="37">
        <v>27425</v>
      </c>
      <c r="B6" s="38">
        <f t="shared" si="0"/>
        <v>8.2469999999999999</v>
      </c>
      <c r="C6" s="38">
        <v>8.2469999999999999</v>
      </c>
      <c r="E6" s="42">
        <f t="shared" si="1"/>
        <v>7.7523749796159867E-3</v>
      </c>
      <c r="F6" s="38">
        <f t="shared" si="2"/>
        <v>101.96775922112184</v>
      </c>
      <c r="H6" s="37">
        <v>28490</v>
      </c>
      <c r="I6" s="41">
        <f t="shared" si="3"/>
        <v>145.02772894995761</v>
      </c>
      <c r="J6" s="44">
        <f t="shared" si="4"/>
        <v>0.2308942070384874</v>
      </c>
    </row>
    <row r="7" spans="1:10" x14ac:dyDescent="0.35">
      <c r="A7" s="37">
        <v>27453</v>
      </c>
      <c r="B7" s="38">
        <f t="shared" si="0"/>
        <v>8.2579999999999991</v>
      </c>
      <c r="C7" s="38">
        <v>8.2579999999999991</v>
      </c>
      <c r="E7" s="42">
        <f t="shared" si="1"/>
        <v>6.1375107722176324E-3</v>
      </c>
      <c r="F7" s="38">
        <f t="shared" si="2"/>
        <v>102.59358744176038</v>
      </c>
      <c r="H7" s="37">
        <v>28855</v>
      </c>
      <c r="I7" s="41">
        <f t="shared" si="3"/>
        <v>155.90778958462175</v>
      </c>
      <c r="J7" s="44">
        <f t="shared" si="4"/>
        <v>7.5020554437685183E-2</v>
      </c>
    </row>
    <row r="8" spans="1:10" x14ac:dyDescent="0.35">
      <c r="A8" s="37">
        <v>27484</v>
      </c>
      <c r="B8" s="38">
        <f t="shared" si="0"/>
        <v>8.2829999999999995</v>
      </c>
      <c r="C8" s="38">
        <v>8.2829999999999995</v>
      </c>
      <c r="E8" s="42">
        <f t="shared" si="1"/>
        <v>5.2130614417922241E-3</v>
      </c>
      <c r="F8" s="38">
        <f t="shared" si="2"/>
        <v>103.12841411662816</v>
      </c>
      <c r="H8" s="37">
        <v>29220</v>
      </c>
      <c r="I8" s="41">
        <f t="shared" si="3"/>
        <v>145.14782564569967</v>
      </c>
      <c r="J8" s="44">
        <f t="shared" si="4"/>
        <v>-6.9014922009922541E-2</v>
      </c>
    </row>
    <row r="9" spans="1:10" x14ac:dyDescent="0.35">
      <c r="A9" s="37">
        <v>27514</v>
      </c>
      <c r="B9" s="38">
        <f t="shared" si="0"/>
        <v>8.2620000000000005</v>
      </c>
      <c r="C9" s="38">
        <v>8.2620000000000005</v>
      </c>
      <c r="E9" s="42">
        <f t="shared" si="1"/>
        <v>8.3054158267849773E-3</v>
      </c>
      <c r="F9" s="38">
        <f t="shared" si="2"/>
        <v>103.98493847942365</v>
      </c>
      <c r="H9" s="37">
        <v>29586</v>
      </c>
      <c r="I9" s="41">
        <f t="shared" si="3"/>
        <v>156.67811190995718</v>
      </c>
      <c r="J9" s="44">
        <f t="shared" si="4"/>
        <v>7.943822935661804E-2</v>
      </c>
    </row>
    <row r="10" spans="1:10" x14ac:dyDescent="0.35">
      <c r="A10" s="37">
        <v>27545</v>
      </c>
      <c r="B10" s="38">
        <f t="shared" si="0"/>
        <v>8.2970000000000006</v>
      </c>
      <c r="C10" s="38">
        <v>8.2970000000000006</v>
      </c>
      <c r="E10" s="42">
        <f t="shared" si="1"/>
        <v>4.5503815401472785E-3</v>
      </c>
      <c r="F10" s="38">
        <f t="shared" si="2"/>
        <v>104.45810962393377</v>
      </c>
      <c r="H10" s="37">
        <v>29951</v>
      </c>
      <c r="I10" s="41">
        <f t="shared" si="3"/>
        <v>178.7247673964672</v>
      </c>
      <c r="J10" s="44">
        <f t="shared" si="4"/>
        <v>0.14071305313648552</v>
      </c>
    </row>
    <row r="11" spans="1:10" x14ac:dyDescent="0.35">
      <c r="A11" s="37">
        <v>27575</v>
      </c>
      <c r="B11" s="38">
        <f t="shared" si="0"/>
        <v>8.31</v>
      </c>
      <c r="C11" s="38">
        <v>8.31</v>
      </c>
      <c r="E11" s="42">
        <f t="shared" si="1"/>
        <v>6.047515042900577E-3</v>
      </c>
      <c r="F11" s="38">
        <f t="shared" si="2"/>
        <v>105.08982161323748</v>
      </c>
      <c r="H11" s="37">
        <v>30316</v>
      </c>
      <c r="I11" s="41">
        <f t="shared" si="3"/>
        <v>197.86286267455145</v>
      </c>
      <c r="J11" s="44">
        <f t="shared" si="4"/>
        <v>0.10708138304989356</v>
      </c>
    </row>
    <row r="12" spans="1:10" x14ac:dyDescent="0.35">
      <c r="A12" s="37">
        <v>27606</v>
      </c>
      <c r="B12" s="38">
        <f t="shared" si="0"/>
        <v>8.3230000000000004</v>
      </c>
      <c r="C12" s="38">
        <v>8.3230000000000004</v>
      </c>
      <c r="E12" s="42">
        <f t="shared" si="1"/>
        <v>6.0588403347822534E-3</v>
      </c>
      <c r="F12" s="38">
        <f t="shared" si="2"/>
        <v>105.72654406320284</v>
      </c>
      <c r="H12" s="37">
        <v>30681</v>
      </c>
      <c r="I12" s="41">
        <f t="shared" si="3"/>
        <v>218.23211581741694</v>
      </c>
      <c r="J12" s="44">
        <f t="shared" si="4"/>
        <v>0.10294631780582897</v>
      </c>
    </row>
    <row r="13" spans="1:10" x14ac:dyDescent="0.35">
      <c r="A13" s="37">
        <v>27637</v>
      </c>
      <c r="B13" s="38">
        <f t="shared" si="0"/>
        <v>8.3249999999999993</v>
      </c>
      <c r="C13" s="38">
        <v>8.3249999999999993</v>
      </c>
      <c r="E13" s="42">
        <f t="shared" si="1"/>
        <v>6.8025896385215095E-3</v>
      </c>
      <c r="F13" s="38">
        <f t="shared" si="2"/>
        <v>106.44575835636387</v>
      </c>
      <c r="H13" s="37">
        <v>31047</v>
      </c>
      <c r="I13" s="41">
        <f t="shared" si="3"/>
        <v>245.26131016554356</v>
      </c>
      <c r="J13" s="44">
        <f t="shared" si="4"/>
        <v>0.12385525497420602</v>
      </c>
    </row>
    <row r="14" spans="1:10" x14ac:dyDescent="0.35">
      <c r="A14" s="37">
        <v>27667</v>
      </c>
      <c r="B14" s="38">
        <f t="shared" si="0"/>
        <v>8.3390000000000004</v>
      </c>
      <c r="C14" s="38">
        <v>8.3390000000000004</v>
      </c>
      <c r="E14" s="42">
        <f t="shared" si="1"/>
        <v>6.0053641157355592E-3</v>
      </c>
      <c r="F14" s="38">
        <f t="shared" si="2"/>
        <v>107.08500389386944</v>
      </c>
      <c r="H14" s="37">
        <v>31412</v>
      </c>
      <c r="I14" s="41">
        <f t="shared" si="3"/>
        <v>276.08615739693641</v>
      </c>
      <c r="J14" s="44">
        <f t="shared" si="4"/>
        <v>0.12568165443863544</v>
      </c>
    </row>
    <row r="15" spans="1:10" x14ac:dyDescent="0.35">
      <c r="A15" s="37">
        <v>27698</v>
      </c>
      <c r="B15" s="38">
        <f t="shared" si="0"/>
        <v>8.3840000000000003</v>
      </c>
      <c r="C15" s="38">
        <v>8.3840000000000003</v>
      </c>
      <c r="E15" s="42">
        <f t="shared" si="1"/>
        <v>3.9588931231223584E-3</v>
      </c>
      <c r="F15" s="38">
        <f t="shared" si="2"/>
        <v>107.5089419793744</v>
      </c>
      <c r="H15" s="37">
        <v>31777</v>
      </c>
      <c r="I15" s="41">
        <f t="shared" si="3"/>
        <v>305.12046881719561</v>
      </c>
      <c r="J15" s="44">
        <f t="shared" si="4"/>
        <v>0.10516395205760287</v>
      </c>
    </row>
    <row r="16" spans="1:10" x14ac:dyDescent="0.35">
      <c r="A16" s="37">
        <v>27728</v>
      </c>
      <c r="B16" s="38">
        <f t="shared" si="0"/>
        <v>8.4149999999999991</v>
      </c>
      <c r="C16" s="38">
        <v>8.4149999999999991</v>
      </c>
      <c r="E16" s="42">
        <f t="shared" si="1"/>
        <v>4.9294828323049582E-3</v>
      </c>
      <c r="F16" s="38">
        <f t="shared" si="2"/>
        <v>108.038905463181</v>
      </c>
      <c r="H16" s="37">
        <v>32142</v>
      </c>
      <c r="I16" s="41">
        <f t="shared" si="3"/>
        <v>332.88986505363067</v>
      </c>
      <c r="J16" s="44">
        <f t="shared" si="4"/>
        <v>9.1011253175126372E-2</v>
      </c>
    </row>
    <row r="17" spans="1:10" x14ac:dyDescent="0.35">
      <c r="A17" s="37">
        <v>27759</v>
      </c>
      <c r="B17" s="38">
        <f t="shared" si="0"/>
        <v>8.4309999999999992</v>
      </c>
      <c r="C17" s="38">
        <v>8.4309999999999992</v>
      </c>
      <c r="E17" s="42">
        <f t="shared" si="1"/>
        <v>5.9514677624573856E-3</v>
      </c>
      <c r="F17" s="38">
        <f t="shared" si="2"/>
        <v>108.6818955261363</v>
      </c>
      <c r="H17" s="37">
        <v>32508</v>
      </c>
      <c r="I17" s="41">
        <f t="shared" si="3"/>
        <v>354.98831105250167</v>
      </c>
      <c r="J17" s="44">
        <f t="shared" si="4"/>
        <v>6.6383655132639108E-2</v>
      </c>
    </row>
    <row r="18" spans="1:10" x14ac:dyDescent="0.35">
      <c r="A18" s="37">
        <v>27790</v>
      </c>
      <c r="B18" s="38">
        <f t="shared" si="0"/>
        <v>8.4629999999999992</v>
      </c>
      <c r="C18" s="38">
        <v>8.4629999999999992</v>
      </c>
      <c r="E18" s="42">
        <f t="shared" si="1"/>
        <v>4.9067244954080118E-3</v>
      </c>
      <c r="F18" s="38">
        <f t="shared" si="2"/>
        <v>109.21516764512177</v>
      </c>
      <c r="H18" s="37">
        <v>32873</v>
      </c>
      <c r="I18" s="41">
        <f t="shared" si="3"/>
        <v>345.52414429339791</v>
      </c>
      <c r="J18" s="44">
        <f t="shared" si="4"/>
        <v>-2.666050251357166E-2</v>
      </c>
    </row>
    <row r="19" spans="1:10" x14ac:dyDescent="0.35">
      <c r="A19" s="37">
        <v>27819</v>
      </c>
      <c r="B19" s="38">
        <f t="shared" si="0"/>
        <v>8.4789999999999992</v>
      </c>
      <c r="C19" s="38">
        <v>8.4789999999999992</v>
      </c>
      <c r="E19" s="42">
        <f t="shared" si="1"/>
        <v>5.9936833374914893E-3</v>
      </c>
      <c r="F19" s="38">
        <f t="shared" si="2"/>
        <v>109.86976877563767</v>
      </c>
      <c r="H19" s="37">
        <v>33238</v>
      </c>
      <c r="I19" s="41">
        <f t="shared" si="3"/>
        <v>342.8799952693214</v>
      </c>
      <c r="J19" s="44">
        <f t="shared" si="4"/>
        <v>-7.652573829489806E-3</v>
      </c>
    </row>
    <row r="20" spans="1:10" x14ac:dyDescent="0.35">
      <c r="A20" s="37">
        <v>27850</v>
      </c>
      <c r="B20" s="38">
        <f t="shared" si="0"/>
        <v>8.4809999999999999</v>
      </c>
      <c r="C20" s="38">
        <v>8.4809999999999999</v>
      </c>
      <c r="E20" s="42">
        <f t="shared" si="1"/>
        <v>6.9334927712183586E-3</v>
      </c>
      <c r="F20" s="38">
        <f t="shared" si="2"/>
        <v>110.63155002321898</v>
      </c>
      <c r="H20" s="37">
        <v>33603</v>
      </c>
      <c r="I20" s="41">
        <f t="shared" si="3"/>
        <v>394.44078277670815</v>
      </c>
      <c r="J20" s="44">
        <f t="shared" si="4"/>
        <v>0.15037560726424815</v>
      </c>
    </row>
    <row r="21" spans="1:10" x14ac:dyDescent="0.35">
      <c r="A21" s="37">
        <v>27880</v>
      </c>
      <c r="B21" s="38">
        <f t="shared" si="0"/>
        <v>8.4979999999999993</v>
      </c>
      <c r="C21" s="38">
        <v>8.4979999999999993</v>
      </c>
      <c r="E21" s="42">
        <f t="shared" si="1"/>
        <v>5.9434370784866531E-3</v>
      </c>
      <c r="F21" s="38">
        <f t="shared" si="2"/>
        <v>111.28908167967742</v>
      </c>
      <c r="H21" s="37">
        <v>33969</v>
      </c>
      <c r="I21" s="41">
        <f t="shared" si="3"/>
        <v>435.69900966026051</v>
      </c>
      <c r="J21" s="44">
        <f t="shared" si="4"/>
        <v>0.10459929268244195</v>
      </c>
    </row>
    <row r="22" spans="1:10" x14ac:dyDescent="0.35">
      <c r="A22" s="37">
        <v>27911</v>
      </c>
      <c r="B22" s="38">
        <f t="shared" si="0"/>
        <v>8.4969999999999999</v>
      </c>
      <c r="C22" s="38">
        <v>8.4969999999999999</v>
      </c>
      <c r="E22" s="42">
        <f t="shared" si="1"/>
        <v>7.1477908918900065E-3</v>
      </c>
      <c r="F22" s="38">
        <f t="shared" si="2"/>
        <v>112.08455276407422</v>
      </c>
      <c r="H22" s="37">
        <v>34334</v>
      </c>
      <c r="I22" s="41">
        <f t="shared" si="3"/>
        <v>515.36589123505485</v>
      </c>
      <c r="J22" s="44">
        <f t="shared" si="4"/>
        <v>0.18284843391522787</v>
      </c>
    </row>
    <row r="23" spans="1:10" x14ac:dyDescent="0.35">
      <c r="A23" s="37">
        <v>27941</v>
      </c>
      <c r="B23" s="38">
        <f t="shared" si="0"/>
        <v>8.5020000000000007</v>
      </c>
      <c r="C23" s="38">
        <v>8.5020000000000007</v>
      </c>
      <c r="E23" s="42">
        <f t="shared" si="1"/>
        <v>6.7502841203409738E-3</v>
      </c>
      <c r="F23" s="38">
        <f t="shared" si="2"/>
        <v>112.84115534073308</v>
      </c>
      <c r="H23" s="37">
        <v>34699</v>
      </c>
      <c r="I23" s="41">
        <f t="shared" si="3"/>
        <v>489.81387291697627</v>
      </c>
      <c r="J23" s="44">
        <f t="shared" si="4"/>
        <v>-4.9580344280922728E-2</v>
      </c>
    </row>
    <row r="24" spans="1:10" x14ac:dyDescent="0.35">
      <c r="A24" s="37">
        <v>27972</v>
      </c>
      <c r="B24" s="38">
        <f t="shared" si="0"/>
        <v>8.5190000000000001</v>
      </c>
      <c r="C24" s="38">
        <v>8.5190000000000001</v>
      </c>
      <c r="E24" s="42">
        <f t="shared" si="1"/>
        <v>5.961963397315132E-3</v>
      </c>
      <c r="F24" s="38">
        <f t="shared" si="2"/>
        <v>113.51391017858528</v>
      </c>
      <c r="H24" s="37">
        <v>35064</v>
      </c>
      <c r="I24" s="41">
        <f t="shared" si="3"/>
        <v>567.27792108352912</v>
      </c>
      <c r="J24" s="44">
        <f t="shared" si="4"/>
        <v>0.15814996767084843</v>
      </c>
    </row>
    <row r="25" spans="1:10" x14ac:dyDescent="0.35">
      <c r="A25" s="37">
        <v>28003</v>
      </c>
      <c r="B25" s="38">
        <f t="shared" si="0"/>
        <v>8.4730000000000008</v>
      </c>
      <c r="C25" s="38">
        <v>8.4730000000000008</v>
      </c>
      <c r="E25" s="42">
        <f t="shared" si="1"/>
        <v>1.0144059706403096E-2</v>
      </c>
      <c r="F25" s="38">
        <f t="shared" si="2"/>
        <v>114.66540206094412</v>
      </c>
      <c r="H25" s="37">
        <v>35430</v>
      </c>
      <c r="I25" s="41">
        <f t="shared" si="3"/>
        <v>604.44721924972282</v>
      </c>
      <c r="J25" s="44">
        <f t="shared" si="4"/>
        <v>6.5522201349205389E-2</v>
      </c>
    </row>
    <row r="26" spans="1:10" x14ac:dyDescent="0.35">
      <c r="A26" s="37">
        <v>28033</v>
      </c>
      <c r="B26" s="38">
        <f t="shared" si="0"/>
        <v>8.4760000000000009</v>
      </c>
      <c r="C26" s="38">
        <v>8.4760000000000009</v>
      </c>
      <c r="E26" s="42">
        <f t="shared" si="1"/>
        <v>6.8622792833264289E-3</v>
      </c>
      <c r="F26" s="38">
        <f t="shared" si="2"/>
        <v>115.45226807402122</v>
      </c>
      <c r="H26" s="37">
        <v>35795</v>
      </c>
      <c r="I26" s="41">
        <f t="shared" si="3"/>
        <v>666.51230509849734</v>
      </c>
      <c r="J26" s="44">
        <f t="shared" si="4"/>
        <v>0.10268073683226397</v>
      </c>
    </row>
    <row r="27" spans="1:10" x14ac:dyDescent="0.35">
      <c r="A27" s="37">
        <v>28064</v>
      </c>
      <c r="B27" s="38">
        <f t="shared" si="0"/>
        <v>8.4689999999999994</v>
      </c>
      <c r="C27" s="38">
        <v>8.4689999999999994</v>
      </c>
      <c r="E27" s="42">
        <f t="shared" si="1"/>
        <v>7.5267673140969838E-3</v>
      </c>
      <c r="F27" s="38">
        <f t="shared" si="2"/>
        <v>116.32125043169914</v>
      </c>
      <c r="H27" s="37">
        <v>36160</v>
      </c>
      <c r="I27" s="41">
        <f t="shared" si="3"/>
        <v>663.91210541707392</v>
      </c>
      <c r="J27" s="44">
        <f t="shared" si="4"/>
        <v>-3.901202815811744E-3</v>
      </c>
    </row>
    <row r="28" spans="1:10" x14ac:dyDescent="0.35">
      <c r="A28" s="37">
        <v>28094</v>
      </c>
      <c r="B28" s="38">
        <f t="shared" si="0"/>
        <v>8.4830000000000005</v>
      </c>
      <c r="C28" s="38">
        <v>8.4830000000000005</v>
      </c>
      <c r="E28" s="42">
        <f t="shared" si="1"/>
        <v>6.131196699596669E-3</v>
      </c>
      <c r="F28" s="38">
        <f t="shared" si="2"/>
        <v>117.03443889843894</v>
      </c>
      <c r="H28" s="37">
        <v>36525</v>
      </c>
      <c r="I28" s="41">
        <f t="shared" si="3"/>
        <v>702.21802038709075</v>
      </c>
      <c r="J28" s="44">
        <f t="shared" si="4"/>
        <v>5.7697268444823369E-2</v>
      </c>
    </row>
    <row r="29" spans="1:10" x14ac:dyDescent="0.35">
      <c r="A29" s="37">
        <v>28125</v>
      </c>
      <c r="B29" s="38">
        <f t="shared" si="0"/>
        <v>8.4879999999999995</v>
      </c>
      <c r="C29" s="38">
        <v>8.4879999999999995</v>
      </c>
      <c r="E29" s="42">
        <f t="shared" si="1"/>
        <v>6.73841603799706E-3</v>
      </c>
      <c r="F29" s="38">
        <f t="shared" si="2"/>
        <v>117.82306563851016</v>
      </c>
      <c r="H29" s="37">
        <v>36891</v>
      </c>
      <c r="I29" s="41">
        <f t="shared" si="3"/>
        <v>716.26340220943803</v>
      </c>
      <c r="J29" s="44">
        <f t="shared" si="4"/>
        <v>2.0001454554818832E-2</v>
      </c>
    </row>
    <row r="30" spans="1:10" x14ac:dyDescent="0.35">
      <c r="A30" s="37">
        <v>28156</v>
      </c>
      <c r="B30" s="38">
        <f t="shared" si="0"/>
        <v>8.4969999999999999</v>
      </c>
      <c r="C30" s="38">
        <v>8.4969999999999999</v>
      </c>
      <c r="E30" s="42">
        <f t="shared" si="1"/>
        <v>6.4782153063232669E-3</v>
      </c>
      <c r="F30" s="38">
        <f t="shared" si="2"/>
        <v>118.58634882576747</v>
      </c>
      <c r="H30" s="37">
        <v>37256</v>
      </c>
      <c r="I30" s="41">
        <f t="shared" si="3"/>
        <v>744.72684845484832</v>
      </c>
      <c r="J30" s="44">
        <f t="shared" si="4"/>
        <v>3.9738797427887329E-2</v>
      </c>
    </row>
    <row r="31" spans="1:10" x14ac:dyDescent="0.35">
      <c r="A31" s="37">
        <v>28184</v>
      </c>
      <c r="B31" s="38">
        <f t="shared" si="0"/>
        <v>8.5150000000000006</v>
      </c>
      <c r="C31" s="38">
        <v>8.5150000000000006</v>
      </c>
      <c r="E31" s="42">
        <f t="shared" si="1"/>
        <v>5.8915288797035861E-3</v>
      </c>
      <c r="F31" s="38">
        <f t="shared" si="2"/>
        <v>119.28500372461309</v>
      </c>
      <c r="H31" s="37">
        <v>37621</v>
      </c>
      <c r="I31" s="41">
        <f t="shared" si="3"/>
        <v>787.53940588117769</v>
      </c>
      <c r="J31" s="44">
        <f t="shared" si="4"/>
        <v>5.7487597654303002E-2</v>
      </c>
    </row>
    <row r="32" spans="1:10" x14ac:dyDescent="0.35">
      <c r="A32" s="37">
        <v>28215</v>
      </c>
      <c r="B32" s="38">
        <f t="shared" si="0"/>
        <v>8.3989999999999991</v>
      </c>
      <c r="C32" s="38">
        <v>8.3989999999999991</v>
      </c>
      <c r="E32" s="42">
        <f t="shared" si="1"/>
        <v>1.4799053575224519E-2</v>
      </c>
      <c r="F32" s="38">
        <f t="shared" si="2"/>
        <v>121.0503088854545</v>
      </c>
      <c r="H32" s="37">
        <v>37986</v>
      </c>
      <c r="I32" s="41">
        <f t="shared" si="3"/>
        <v>761.38652415334411</v>
      </c>
      <c r="J32" s="44">
        <f t="shared" si="4"/>
        <v>-3.3208346823700996E-2</v>
      </c>
    </row>
    <row r="33" spans="1:10" x14ac:dyDescent="0.35">
      <c r="A33" s="37">
        <v>28245</v>
      </c>
      <c r="B33" s="38">
        <f t="shared" si="0"/>
        <v>7.8789999999999996</v>
      </c>
      <c r="C33" s="38">
        <v>7.8789999999999996</v>
      </c>
      <c r="E33" s="42">
        <f t="shared" si="1"/>
        <v>4.232719408215635E-2</v>
      </c>
      <c r="F33" s="38">
        <f t="shared" si="2"/>
        <v>126.1740288033541</v>
      </c>
      <c r="H33" s="37">
        <v>38352</v>
      </c>
      <c r="I33" s="41">
        <f t="shared" si="3"/>
        <v>767.33809485114273</v>
      </c>
      <c r="J33" s="44">
        <f t="shared" si="4"/>
        <v>7.8167533952833157E-3</v>
      </c>
    </row>
    <row r="34" spans="1:10" x14ac:dyDescent="0.35">
      <c r="A34" s="37">
        <v>28276</v>
      </c>
      <c r="B34" s="38">
        <f t="shared" ref="B34:B65" si="5">C34</f>
        <v>7.6269999999999998</v>
      </c>
      <c r="C34" s="38">
        <v>7.6269999999999998</v>
      </c>
      <c r="E34" s="42">
        <f t="shared" si="1"/>
        <v>2.3878144433756528E-2</v>
      </c>
      <c r="F34" s="38">
        <f t="shared" si="2"/>
        <v>129.18683048690954</v>
      </c>
      <c r="H34" s="37">
        <v>38717</v>
      </c>
      <c r="I34" s="41">
        <f t="shared" si="3"/>
        <v>775.1287991939796</v>
      </c>
      <c r="J34" s="44">
        <f t="shared" si="4"/>
        <v>1.0152896611171469E-2</v>
      </c>
    </row>
    <row r="35" spans="1:10" x14ac:dyDescent="0.35">
      <c r="A35" s="37">
        <v>28306</v>
      </c>
      <c r="B35" s="38">
        <f t="shared" si="5"/>
        <v>7.556</v>
      </c>
      <c r="C35" s="38">
        <v>7.556</v>
      </c>
      <c r="E35" s="42">
        <f t="shared" si="1"/>
        <v>1.1248896315361407E-2</v>
      </c>
      <c r="F35" s="38">
        <f t="shared" si="2"/>
        <v>130.64003974836695</v>
      </c>
      <c r="H35" s="37">
        <v>39082</v>
      </c>
      <c r="I35" s="41">
        <f t="shared" ref="I35:I51" si="6">VLOOKUP(H35,A:F,6,FALSE)</f>
        <v>773.71633901311895</v>
      </c>
      <c r="J35" s="44">
        <f t="shared" si="4"/>
        <v>-1.8222264252462095E-3</v>
      </c>
    </row>
    <row r="36" spans="1:10" x14ac:dyDescent="0.35">
      <c r="A36" s="37">
        <v>28337</v>
      </c>
      <c r="B36" s="38">
        <f t="shared" si="5"/>
        <v>7.04</v>
      </c>
      <c r="C36" s="38">
        <v>7.04</v>
      </c>
      <c r="E36" s="42">
        <f t="shared" si="1"/>
        <v>4.2686219577745148E-2</v>
      </c>
      <c r="F36" s="38">
        <f t="shared" si="2"/>
        <v>136.2165691707111</v>
      </c>
      <c r="H36" s="37">
        <v>39447</v>
      </c>
      <c r="I36" s="41">
        <f t="shared" si="6"/>
        <v>799.40634329717307</v>
      </c>
      <c r="J36" s="44">
        <f t="shared" si="4"/>
        <v>3.3203388617619067E-2</v>
      </c>
    </row>
    <row r="37" spans="1:10" x14ac:dyDescent="0.35">
      <c r="A37" s="37">
        <v>28368</v>
      </c>
      <c r="B37" s="38">
        <f t="shared" si="5"/>
        <v>7.0570000000000004</v>
      </c>
      <c r="C37" s="38">
        <v>7.0570000000000004</v>
      </c>
      <c r="E37" s="42">
        <f t="shared" si="1"/>
        <v>4.6687004639980123E-3</v>
      </c>
      <c r="F37" s="38">
        <f t="shared" si="2"/>
        <v>136.85252353040261</v>
      </c>
      <c r="H37" s="37">
        <v>39813</v>
      </c>
      <c r="I37" s="41">
        <f t="shared" si="6"/>
        <v>835.75100317380998</v>
      </c>
      <c r="J37" s="44">
        <f t="shared" si="4"/>
        <v>4.5464562773835926E-2</v>
      </c>
    </row>
    <row r="38" spans="1:10" x14ac:dyDescent="0.35">
      <c r="A38" s="37">
        <v>28398</v>
      </c>
      <c r="B38" s="38">
        <f t="shared" si="5"/>
        <v>7.0789999999999997</v>
      </c>
      <c r="C38" s="38">
        <v>7.0789999999999997</v>
      </c>
      <c r="E38" s="42">
        <f t="shared" si="1"/>
        <v>4.3320535615751759E-3</v>
      </c>
      <c r="F38" s="38">
        <f t="shared" si="2"/>
        <v>137.44537599237304</v>
      </c>
      <c r="H38" s="37">
        <v>40178</v>
      </c>
      <c r="I38" s="41">
        <f t="shared" si="6"/>
        <v>838.14804541702563</v>
      </c>
      <c r="J38" s="44">
        <f t="shared" si="4"/>
        <v>2.8681296631565267E-3</v>
      </c>
    </row>
    <row r="39" spans="1:10" x14ac:dyDescent="0.35">
      <c r="A39" s="37">
        <v>28429</v>
      </c>
      <c r="B39" s="38">
        <f t="shared" si="5"/>
        <v>6.899</v>
      </c>
      <c r="C39" s="38">
        <v>6.899</v>
      </c>
      <c r="E39" s="42">
        <f t="shared" si="1"/>
        <v>1.8673923234871482E-2</v>
      </c>
      <c r="F39" s="38">
        <f t="shared" si="2"/>
        <v>140.01202039264265</v>
      </c>
      <c r="H39" s="37">
        <v>40543</v>
      </c>
      <c r="I39" s="41">
        <f t="shared" si="6"/>
        <v>860.74109517853174</v>
      </c>
      <c r="J39" s="44">
        <f t="shared" si="4"/>
        <v>2.6955917734395873E-2</v>
      </c>
    </row>
    <row r="40" spans="1:10" x14ac:dyDescent="0.35">
      <c r="A40" s="37">
        <v>28459</v>
      </c>
      <c r="B40" s="38">
        <f t="shared" si="5"/>
        <v>6.7709999999999999</v>
      </c>
      <c r="C40" s="38">
        <v>6.7709999999999999</v>
      </c>
      <c r="E40" s="42">
        <f t="shared" si="1"/>
        <v>1.4886018555764852E-2</v>
      </c>
      <c r="F40" s="38">
        <f t="shared" si="2"/>
        <v>142.09624192623767</v>
      </c>
      <c r="H40" s="37">
        <v>40908</v>
      </c>
      <c r="I40" s="41">
        <f t="shared" si="6"/>
        <v>882.0875110899832</v>
      </c>
      <c r="J40" s="44">
        <f t="shared" si="4"/>
        <v>2.4800042696955016E-2</v>
      </c>
    </row>
    <row r="41" spans="1:10" x14ac:dyDescent="0.35">
      <c r="A41" s="37">
        <v>28490</v>
      </c>
      <c r="B41" s="38">
        <f t="shared" si="5"/>
        <v>6.5629999999999997</v>
      </c>
      <c r="C41" s="38">
        <v>6.5629999999999997</v>
      </c>
      <c r="E41" s="42">
        <f t="shared" si="1"/>
        <v>2.0630292427027637E-2</v>
      </c>
      <c r="F41" s="38">
        <f t="shared" si="2"/>
        <v>145.02772894995761</v>
      </c>
      <c r="H41" s="37">
        <v>41274</v>
      </c>
      <c r="I41" s="41">
        <f t="shared" si="6"/>
        <v>906.14054295428184</v>
      </c>
      <c r="J41" s="44">
        <f t="shared" si="4"/>
        <v>2.726830565209637E-2</v>
      </c>
    </row>
    <row r="42" spans="1:10" x14ac:dyDescent="0.35">
      <c r="A42" s="37">
        <v>28521</v>
      </c>
      <c r="B42" s="38">
        <f t="shared" si="5"/>
        <v>6.609</v>
      </c>
      <c r="C42" s="38">
        <v>6.609</v>
      </c>
      <c r="E42" s="42">
        <f t="shared" si="1"/>
        <v>2.1614630832804986E-3</v>
      </c>
      <c r="F42" s="38">
        <f t="shared" si="2"/>
        <v>145.34120103213493</v>
      </c>
      <c r="H42" s="37">
        <v>41639</v>
      </c>
      <c r="I42" s="41">
        <f t="shared" si="6"/>
        <v>917.43999737651768</v>
      </c>
      <c r="J42" s="44">
        <f t="shared" si="4"/>
        <v>1.2469869613599194E-2</v>
      </c>
    </row>
    <row r="43" spans="1:10" x14ac:dyDescent="0.35">
      <c r="A43" s="37">
        <v>28549</v>
      </c>
      <c r="B43" s="38">
        <f t="shared" si="5"/>
        <v>6.6440000000000001</v>
      </c>
      <c r="C43" s="38">
        <v>6.6440000000000001</v>
      </c>
      <c r="E43" s="42">
        <f t="shared" si="1"/>
        <v>2.9947553150723189E-3</v>
      </c>
      <c r="F43" s="38">
        <f t="shared" si="2"/>
        <v>145.77646236642494</v>
      </c>
      <c r="H43" s="37">
        <v>42004</v>
      </c>
      <c r="I43" s="41">
        <f t="shared" si="6"/>
        <v>959.91846629769861</v>
      </c>
      <c r="J43" s="44">
        <f t="shared" si="4"/>
        <v>4.6301086766056709E-2</v>
      </c>
    </row>
    <row r="44" spans="1:10" x14ac:dyDescent="0.35">
      <c r="A44" s="37">
        <v>28580</v>
      </c>
      <c r="B44" s="38">
        <f t="shared" si="5"/>
        <v>6.4710000000000001</v>
      </c>
      <c r="C44" s="38">
        <v>6.4710000000000001</v>
      </c>
      <c r="E44" s="42">
        <f t="shared" si="1"/>
        <v>1.8054647411227011E-2</v>
      </c>
      <c r="F44" s="38">
        <f t="shared" si="2"/>
        <v>148.40840499530677</v>
      </c>
      <c r="H44" s="37">
        <v>42369</v>
      </c>
      <c r="I44" s="41">
        <f t="shared" si="6"/>
        <v>968.80070486495299</v>
      </c>
      <c r="J44" s="44">
        <f t="shared" si="4"/>
        <v>9.2531177168746481E-3</v>
      </c>
    </row>
    <row r="45" spans="1:10" x14ac:dyDescent="0.35">
      <c r="A45" s="37">
        <v>28610</v>
      </c>
      <c r="B45" s="38">
        <f t="shared" si="5"/>
        <v>6.3570000000000002</v>
      </c>
      <c r="C45" s="38">
        <v>6.3570000000000002</v>
      </c>
      <c r="E45" s="42">
        <f t="shared" si="1"/>
        <v>1.3684237993333381E-2</v>
      </c>
      <c r="F45" s="38">
        <f t="shared" si="2"/>
        <v>150.43926092947353</v>
      </c>
      <c r="H45" s="37">
        <v>42735</v>
      </c>
      <c r="I45" s="41">
        <f t="shared" si="6"/>
        <v>989.73812526484403</v>
      </c>
      <c r="J45" s="44">
        <f t="shared" si="4"/>
        <v>2.1611689891172903E-2</v>
      </c>
    </row>
    <row r="46" spans="1:10" x14ac:dyDescent="0.35">
      <c r="A46" s="37">
        <v>28641</v>
      </c>
      <c r="B46" s="38">
        <f t="shared" si="5"/>
        <v>6.35</v>
      </c>
      <c r="C46" s="38">
        <v>6.35</v>
      </c>
      <c r="E46" s="42">
        <f t="shared" si="1"/>
        <v>5.8068041937975774E-3</v>
      </c>
      <c r="F46" s="38">
        <f t="shared" si="2"/>
        <v>151.31283226075061</v>
      </c>
      <c r="H46" s="37">
        <v>43100</v>
      </c>
      <c r="I46" s="41">
        <f t="shared" si="6"/>
        <v>989.85734213737851</v>
      </c>
      <c r="J46" s="44">
        <f t="shared" si="4"/>
        <v>1.2045294557339048E-4</v>
      </c>
    </row>
    <row r="47" spans="1:10" x14ac:dyDescent="0.35">
      <c r="A47" s="37">
        <v>28671</v>
      </c>
      <c r="B47" s="38">
        <f t="shared" si="5"/>
        <v>6.4420000000000002</v>
      </c>
      <c r="C47" s="38">
        <v>6.4420000000000002</v>
      </c>
      <c r="E47" s="42">
        <f t="shared" si="1"/>
        <v>-1.3740753015301366E-3</v>
      </c>
      <c r="F47" s="38">
        <f t="shared" si="2"/>
        <v>151.10491703513654</v>
      </c>
      <c r="H47" s="37">
        <v>43465</v>
      </c>
      <c r="I47" s="41">
        <f t="shared" si="6"/>
        <v>993.88901402526244</v>
      </c>
      <c r="J47" s="44">
        <f t="shared" si="4"/>
        <v>4.0729827584835565E-3</v>
      </c>
    </row>
    <row r="48" spans="1:10" x14ac:dyDescent="0.35">
      <c r="A48" s="37">
        <v>28702</v>
      </c>
      <c r="B48" s="38">
        <f t="shared" si="5"/>
        <v>6.4359999999999999</v>
      </c>
      <c r="C48" s="38">
        <v>6.4359999999999999</v>
      </c>
      <c r="E48" s="42">
        <f t="shared" si="1"/>
        <v>5.8031742600245491E-3</v>
      </c>
      <c r="F48" s="38">
        <f t="shared" si="2"/>
        <v>151.981805200238</v>
      </c>
      <c r="H48" s="37">
        <v>43830</v>
      </c>
      <c r="I48" s="41">
        <f t="shared" si="6"/>
        <v>995.52985312401904</v>
      </c>
      <c r="J48" s="44">
        <f t="shared" si="4"/>
        <v>1.650927895974208E-3</v>
      </c>
    </row>
    <row r="49" spans="1:10" x14ac:dyDescent="0.35">
      <c r="A49" s="37">
        <v>28733</v>
      </c>
      <c r="B49" s="38">
        <f t="shared" si="5"/>
        <v>6.5960000000000001</v>
      </c>
      <c r="C49" s="38">
        <v>6.5960000000000001</v>
      </c>
      <c r="E49" s="42">
        <f t="shared" si="1"/>
        <v>-6.1485020302430278E-3</v>
      </c>
      <c r="F49" s="38">
        <f t="shared" si="2"/>
        <v>151.04734476240435</v>
      </c>
      <c r="H49" s="37">
        <v>44196</v>
      </c>
      <c r="I49" s="41">
        <f t="shared" si="6"/>
        <v>990.47140491231164</v>
      </c>
      <c r="J49" s="44">
        <f t="shared" si="4"/>
        <v>-5.0811617510351237E-3</v>
      </c>
    </row>
    <row r="50" spans="1:10" x14ac:dyDescent="0.35">
      <c r="A50" s="37">
        <v>28763</v>
      </c>
      <c r="B50" s="38">
        <f t="shared" si="5"/>
        <v>6.5780000000000003</v>
      </c>
      <c r="C50" s="38">
        <v>6.5780000000000003</v>
      </c>
      <c r="E50" s="42">
        <f t="shared" si="1"/>
        <v>6.7928052630161391E-3</v>
      </c>
      <c r="F50" s="38">
        <f t="shared" si="2"/>
        <v>152.07337996087102</v>
      </c>
      <c r="H50" s="37">
        <v>44561</v>
      </c>
      <c r="I50" s="41">
        <f t="shared" si="6"/>
        <v>985.89201812870499</v>
      </c>
      <c r="J50" s="44">
        <f t="shared" si="4"/>
        <v>-4.6234416873570661E-3</v>
      </c>
    </row>
    <row r="51" spans="1:10" ht="15" thickBot="1" x14ac:dyDescent="0.4">
      <c r="A51" s="37">
        <v>28794</v>
      </c>
      <c r="B51" s="38">
        <f t="shared" si="5"/>
        <v>6.4279999999999999</v>
      </c>
      <c r="C51" s="38">
        <v>6.4279999999999999</v>
      </c>
      <c r="E51" s="42">
        <f t="shared" si="1"/>
        <v>1.6356645832361686E-2</v>
      </c>
      <c r="F51" s="38">
        <f t="shared" si="2"/>
        <v>154.56079037742114</v>
      </c>
      <c r="H51" s="37">
        <v>44926</v>
      </c>
      <c r="I51" s="41">
        <f t="shared" si="6"/>
        <v>953.29585724338574</v>
      </c>
      <c r="J51" s="48">
        <f t="shared" si="4"/>
        <v>-3.3062607553298928E-2</v>
      </c>
    </row>
    <row r="52" spans="1:10" x14ac:dyDescent="0.35">
      <c r="A52" s="37">
        <v>28824</v>
      </c>
      <c r="B52" s="38">
        <f t="shared" si="5"/>
        <v>6.4409999999999998</v>
      </c>
      <c r="C52" s="38">
        <v>6.4409999999999998</v>
      </c>
      <c r="E52" s="42">
        <f t="shared" si="1"/>
        <v>4.414725515638253E-3</v>
      </c>
      <c r="F52" s="38">
        <f t="shared" si="2"/>
        <v>155.24313384241754</v>
      </c>
      <c r="H52" s="37"/>
      <c r="I52" s="41"/>
      <c r="J52" s="52"/>
    </row>
    <row r="53" spans="1:10" x14ac:dyDescent="0.35">
      <c r="A53" s="37">
        <v>28855</v>
      </c>
      <c r="B53" s="38">
        <f t="shared" si="5"/>
        <v>6.4560000000000004</v>
      </c>
      <c r="C53" s="38">
        <v>6.4560000000000004</v>
      </c>
      <c r="E53" s="42">
        <f t="shared" si="1"/>
        <v>4.2813857576392859E-3</v>
      </c>
      <c r="F53" s="38">
        <f t="shared" si="2"/>
        <v>155.90778958462175</v>
      </c>
      <c r="H53" s="37"/>
      <c r="I53" s="41"/>
      <c r="J53" s="52"/>
    </row>
    <row r="54" spans="1:10" x14ac:dyDescent="0.35">
      <c r="A54" s="37">
        <v>28886</v>
      </c>
      <c r="B54" s="38">
        <f t="shared" si="5"/>
        <v>6.66</v>
      </c>
      <c r="C54" s="38">
        <v>6.66</v>
      </c>
      <c r="E54" s="42">
        <f t="shared" si="1"/>
        <v>-9.2551084626663581E-3</v>
      </c>
      <c r="F54" s="38">
        <f t="shared" si="2"/>
        <v>154.46484608184153</v>
      </c>
      <c r="H54" s="37"/>
      <c r="I54" s="41"/>
      <c r="J54" s="52"/>
    </row>
    <row r="55" spans="1:10" x14ac:dyDescent="0.35">
      <c r="A55" s="37">
        <v>28914</v>
      </c>
      <c r="B55" s="38">
        <f t="shared" si="5"/>
        <v>6.8650000000000002</v>
      </c>
      <c r="C55" s="38">
        <v>6.8650000000000002</v>
      </c>
      <c r="E55" s="42">
        <f t="shared" si="1"/>
        <v>-9.021327010564073E-3</v>
      </c>
      <c r="F55" s="38">
        <f t="shared" si="2"/>
        <v>153.07136819370078</v>
      </c>
      <c r="H55" s="37"/>
      <c r="I55" s="41"/>
      <c r="J55" s="52"/>
    </row>
    <row r="56" spans="1:10" x14ac:dyDescent="0.35">
      <c r="A56" s="37">
        <v>28945</v>
      </c>
      <c r="B56" s="38">
        <f t="shared" si="5"/>
        <v>7.37</v>
      </c>
      <c r="C56" s="38">
        <v>7.37</v>
      </c>
      <c r="E56" s="42">
        <f t="shared" si="1"/>
        <v>-2.9371106516010777E-2</v>
      </c>
      <c r="F56" s="38">
        <f t="shared" si="2"/>
        <v>148.57549273393209</v>
      </c>
      <c r="H56" s="37"/>
      <c r="I56" s="41"/>
      <c r="J56" s="52"/>
    </row>
    <row r="57" spans="1:10" x14ac:dyDescent="0.35">
      <c r="A57" s="37">
        <v>28975</v>
      </c>
      <c r="B57" s="38">
        <f t="shared" si="5"/>
        <v>7.8209999999999997</v>
      </c>
      <c r="C57" s="38">
        <v>7.8209999999999997</v>
      </c>
      <c r="E57" s="42">
        <f t="shared" si="1"/>
        <v>-2.4577107624527184E-2</v>
      </c>
      <c r="F57" s="38">
        <f t="shared" si="2"/>
        <v>144.92393685864309</v>
      </c>
      <c r="H57" s="37"/>
      <c r="I57" s="41"/>
      <c r="J57" s="52"/>
    </row>
    <row r="58" spans="1:10" x14ac:dyDescent="0.35">
      <c r="A58" s="37">
        <v>29006</v>
      </c>
      <c r="B58" s="38">
        <f t="shared" si="5"/>
        <v>7.9859999999999998</v>
      </c>
      <c r="C58" s="38">
        <v>7.9859999999999998</v>
      </c>
      <c r="E58" s="42">
        <f t="shared" si="1"/>
        <v>-4.6396550676881072E-3</v>
      </c>
      <c r="F58" s="38">
        <f t="shared" si="2"/>
        <v>144.25153978056755</v>
      </c>
      <c r="H58" s="37"/>
      <c r="I58" s="41"/>
      <c r="J58" s="52"/>
    </row>
    <row r="59" spans="1:10" x14ac:dyDescent="0.35">
      <c r="A59" s="37">
        <v>29036</v>
      </c>
      <c r="B59" s="38">
        <f t="shared" si="5"/>
        <v>8.3010000000000002</v>
      </c>
      <c r="C59" s="38">
        <v>8.3010000000000002</v>
      </c>
      <c r="E59" s="42">
        <f t="shared" si="1"/>
        <v>-1.4352894095637858E-2</v>
      </c>
      <c r="F59" s="38">
        <f t="shared" si="2"/>
        <v>142.18111270696437</v>
      </c>
      <c r="H59" s="37"/>
      <c r="I59" s="41"/>
      <c r="J59" s="52"/>
    </row>
    <row r="60" spans="1:10" x14ac:dyDescent="0.35">
      <c r="A60" s="37">
        <v>29067</v>
      </c>
      <c r="B60" s="38">
        <f t="shared" si="5"/>
        <v>7.899</v>
      </c>
      <c r="C60" s="38">
        <v>7.899</v>
      </c>
      <c r="E60" s="42">
        <f t="shared" si="1"/>
        <v>3.4204715048530156E-2</v>
      </c>
      <c r="F60" s="38">
        <f t="shared" si="2"/>
        <v>147.04437715238902</v>
      </c>
      <c r="H60" s="37"/>
      <c r="I60" s="41"/>
      <c r="J60" s="52"/>
    </row>
    <row r="61" spans="1:10" x14ac:dyDescent="0.35">
      <c r="A61" s="37">
        <v>29098</v>
      </c>
      <c r="B61" s="38">
        <f t="shared" si="5"/>
        <v>8.2050000000000001</v>
      </c>
      <c r="C61" s="38">
        <v>8.2050000000000001</v>
      </c>
      <c r="E61" s="42">
        <f t="shared" si="1"/>
        <v>-1.3911036987091665E-2</v>
      </c>
      <c r="F61" s="38">
        <f t="shared" si="2"/>
        <v>144.9988373830783</v>
      </c>
      <c r="H61" s="37"/>
      <c r="I61" s="41"/>
      <c r="J61" s="52"/>
    </row>
    <row r="62" spans="1:10" x14ac:dyDescent="0.35">
      <c r="A62" s="37">
        <v>29128</v>
      </c>
      <c r="B62" s="38">
        <f t="shared" si="5"/>
        <v>8.0410000000000004</v>
      </c>
      <c r="C62" s="38">
        <v>8.0410000000000004</v>
      </c>
      <c r="E62" s="42">
        <f t="shared" si="1"/>
        <v>1.7900253929818481E-2</v>
      </c>
      <c r="F62" s="38">
        <f t="shared" si="2"/>
        <v>147.59435339176386</v>
      </c>
      <c r="H62" s="37"/>
      <c r="I62" s="41"/>
      <c r="J62" s="52"/>
    </row>
    <row r="63" spans="1:10" x14ac:dyDescent="0.35">
      <c r="A63" s="37">
        <v>29159</v>
      </c>
      <c r="B63" s="38">
        <f t="shared" si="5"/>
        <v>8.5579999999999998</v>
      </c>
      <c r="C63" s="38">
        <v>8.5579999999999998</v>
      </c>
      <c r="E63" s="42">
        <f t="shared" si="1"/>
        <v>-2.7394839030519025E-2</v>
      </c>
      <c r="F63" s="38">
        <f t="shared" si="2"/>
        <v>143.55102983878297</v>
      </c>
      <c r="H63" s="37"/>
      <c r="I63" s="41"/>
      <c r="J63" s="52"/>
    </row>
    <row r="64" spans="1:10" x14ac:dyDescent="0.35">
      <c r="A64" s="37">
        <v>29189</v>
      </c>
      <c r="B64" s="38">
        <f t="shared" si="5"/>
        <v>8.76</v>
      </c>
      <c r="C64" s="38">
        <v>8.76</v>
      </c>
      <c r="E64" s="42">
        <f t="shared" si="1"/>
        <v>-6.0738815460671201E-3</v>
      </c>
      <c r="F64" s="38">
        <f t="shared" si="2"/>
        <v>142.67911788772625</v>
      </c>
      <c r="H64" s="37"/>
      <c r="I64" s="41"/>
      <c r="J64" s="52"/>
    </row>
    <row r="65" spans="1:10" x14ac:dyDescent="0.35">
      <c r="A65" s="37">
        <v>29220</v>
      </c>
      <c r="B65" s="38">
        <f t="shared" si="5"/>
        <v>8.6080000000000005</v>
      </c>
      <c r="C65" s="38">
        <v>8.6080000000000005</v>
      </c>
      <c r="E65" s="42">
        <f t="shared" si="1"/>
        <v>1.7302516265316564E-2</v>
      </c>
      <c r="F65" s="38">
        <f t="shared" si="2"/>
        <v>145.14782564569967</v>
      </c>
      <c r="H65" s="37"/>
      <c r="I65" s="41"/>
      <c r="J65" s="52"/>
    </row>
    <row r="66" spans="1:10" x14ac:dyDescent="0.35">
      <c r="A66" s="37">
        <v>29251</v>
      </c>
      <c r="B66" s="38">
        <f t="shared" ref="B66:B97" si="7">C66</f>
        <v>8.3569999999999993</v>
      </c>
      <c r="C66" s="38">
        <v>8.3569999999999993</v>
      </c>
      <c r="E66" s="42">
        <f t="shared" si="1"/>
        <v>2.3872073198046486E-2</v>
      </c>
      <c r="F66" s="38">
        <f t="shared" si="2"/>
        <v>148.61280516405108</v>
      </c>
      <c r="H66" s="37"/>
      <c r="I66" s="41"/>
      <c r="J66" s="52"/>
    </row>
    <row r="67" spans="1:10" x14ac:dyDescent="0.35">
      <c r="A67" s="37">
        <v>29280</v>
      </c>
      <c r="B67" s="38">
        <f t="shared" si="7"/>
        <v>8.98</v>
      </c>
      <c r="C67" s="38">
        <v>8.98</v>
      </c>
      <c r="E67" s="42">
        <f t="shared" ref="E67:E130" si="8">B66/1200+((B66/B67)*(1-(1+B67/200)^(-2*(10-(1/12))))+(1+B67/200)^(-2*(10-(1/12)))-1)</f>
        <v>-3.3378935591162222E-2</v>
      </c>
      <c r="F67" s="38">
        <f t="shared" ref="F67:F130" si="9">F66*(1+E67)</f>
        <v>143.65226791245829</v>
      </c>
      <c r="H67" s="37"/>
      <c r="I67" s="41"/>
      <c r="J67" s="52"/>
    </row>
    <row r="68" spans="1:10" x14ac:dyDescent="0.35">
      <c r="A68" s="37">
        <v>29311</v>
      </c>
      <c r="B68" s="38">
        <f t="shared" si="7"/>
        <v>9.4009999999999998</v>
      </c>
      <c r="C68" s="38">
        <v>9.4009999999999998</v>
      </c>
      <c r="E68" s="42">
        <f t="shared" si="8"/>
        <v>-1.9291458365215015E-2</v>
      </c>
      <c r="F68" s="38">
        <f t="shared" si="9"/>
        <v>140.88100616695638</v>
      </c>
      <c r="H68" s="37"/>
      <c r="I68" s="41"/>
      <c r="J68" s="52"/>
    </row>
    <row r="69" spans="1:10" x14ac:dyDescent="0.35">
      <c r="A69" s="37">
        <v>29341</v>
      </c>
      <c r="B69" s="38">
        <f t="shared" si="7"/>
        <v>9.4969999999999999</v>
      </c>
      <c r="C69" s="38">
        <v>9.4969999999999999</v>
      </c>
      <c r="E69" s="42">
        <f t="shared" si="8"/>
        <v>1.7536840073792657E-3</v>
      </c>
      <c r="F69" s="38">
        <f t="shared" si="9"/>
        <v>141.12806693441487</v>
      </c>
      <c r="H69" s="37"/>
      <c r="I69" s="41"/>
      <c r="J69" s="52"/>
    </row>
    <row r="70" spans="1:10" x14ac:dyDescent="0.35">
      <c r="A70" s="37">
        <v>29372</v>
      </c>
      <c r="B70" s="38">
        <f t="shared" si="7"/>
        <v>8.3369999999999997</v>
      </c>
      <c r="C70" s="38">
        <v>8.3369999999999997</v>
      </c>
      <c r="E70" s="42">
        <f t="shared" si="8"/>
        <v>8.5155026849064397E-2</v>
      </c>
      <c r="F70" s="38">
        <f t="shared" si="9"/>
        <v>153.14583126337152</v>
      </c>
      <c r="H70" s="37"/>
      <c r="I70" s="41"/>
      <c r="J70" s="52"/>
    </row>
    <row r="71" spans="1:10" x14ac:dyDescent="0.35">
      <c r="A71" s="37">
        <v>29402</v>
      </c>
      <c r="B71" s="38">
        <f t="shared" si="7"/>
        <v>8.2089999999999996</v>
      </c>
      <c r="C71" s="38">
        <v>8.2089999999999996</v>
      </c>
      <c r="E71" s="42">
        <f t="shared" si="8"/>
        <v>1.5518458802272653E-2</v>
      </c>
      <c r="F71" s="38">
        <f t="shared" si="9"/>
        <v>155.52241853657196</v>
      </c>
      <c r="H71" s="37"/>
      <c r="I71" s="41"/>
      <c r="J71" s="52"/>
    </row>
    <row r="72" spans="1:10" x14ac:dyDescent="0.35">
      <c r="A72" s="37">
        <v>29433</v>
      </c>
      <c r="B72" s="38">
        <f t="shared" si="7"/>
        <v>8.4350000000000005</v>
      </c>
      <c r="C72" s="38">
        <v>8.4350000000000005</v>
      </c>
      <c r="E72" s="42">
        <f t="shared" si="8"/>
        <v>-8.1436353710617367E-3</v>
      </c>
      <c r="F72" s="38">
        <f t="shared" si="9"/>
        <v>154.25590066798446</v>
      </c>
      <c r="H72" s="37"/>
      <c r="I72" s="41"/>
      <c r="J72" s="52"/>
    </row>
    <row r="73" spans="1:10" x14ac:dyDescent="0.35">
      <c r="A73" s="37">
        <v>29464</v>
      </c>
      <c r="B73" s="38">
        <f t="shared" si="7"/>
        <v>8.5470000000000006</v>
      </c>
      <c r="C73" s="38">
        <v>8.5470000000000006</v>
      </c>
      <c r="E73" s="42">
        <f t="shared" si="8"/>
        <v>-3.6066155356137813E-4</v>
      </c>
      <c r="F73" s="38">
        <f t="shared" si="9"/>
        <v>154.20026649520352</v>
      </c>
      <c r="H73" s="37"/>
      <c r="I73" s="41"/>
      <c r="J73" s="52"/>
    </row>
    <row r="74" spans="1:10" x14ac:dyDescent="0.35">
      <c r="A74" s="37">
        <v>29494</v>
      </c>
      <c r="B74" s="38">
        <f t="shared" si="7"/>
        <v>8.59</v>
      </c>
      <c r="C74" s="38">
        <v>8.59</v>
      </c>
      <c r="E74" s="42">
        <f t="shared" si="8"/>
        <v>4.290628709586377E-3</v>
      </c>
      <c r="F74" s="38">
        <f t="shared" si="9"/>
        <v>154.86188258565369</v>
      </c>
      <c r="H74" s="37"/>
      <c r="I74" s="41"/>
      <c r="J74" s="52"/>
    </row>
    <row r="75" spans="1:10" x14ac:dyDescent="0.35">
      <c r="A75" s="37">
        <v>29525</v>
      </c>
      <c r="B75" s="38">
        <f t="shared" si="7"/>
        <v>8.4589999999999996</v>
      </c>
      <c r="C75" s="38">
        <v>8.4589999999999996</v>
      </c>
      <c r="E75" s="42">
        <f t="shared" si="8"/>
        <v>1.5834946216322931E-2</v>
      </c>
      <c r="F75" s="38">
        <f t="shared" si="9"/>
        <v>157.31411216735603</v>
      </c>
      <c r="H75" s="37"/>
      <c r="I75" s="41"/>
      <c r="J75" s="52"/>
    </row>
    <row r="76" spans="1:10" x14ac:dyDescent="0.35">
      <c r="A76" s="37">
        <v>29555</v>
      </c>
      <c r="B76" s="38">
        <f t="shared" si="7"/>
        <v>8.8829999999999991</v>
      </c>
      <c r="C76" s="38">
        <v>8.8829999999999991</v>
      </c>
      <c r="E76" s="42">
        <f t="shared" si="8"/>
        <v>-2.0522493974288288E-2</v>
      </c>
      <c r="F76" s="38">
        <f t="shared" si="9"/>
        <v>154.08563424833096</v>
      </c>
    </row>
    <row r="77" spans="1:10" x14ac:dyDescent="0.35">
      <c r="A77" s="37">
        <v>29586</v>
      </c>
      <c r="B77" s="38">
        <f t="shared" si="7"/>
        <v>8.7390000000000008</v>
      </c>
      <c r="C77" s="38">
        <v>8.7390000000000008</v>
      </c>
      <c r="E77" s="42">
        <f t="shared" si="8"/>
        <v>1.6824914757777275E-2</v>
      </c>
      <c r="F77" s="38">
        <f t="shared" si="9"/>
        <v>156.67811190995718</v>
      </c>
    </row>
    <row r="78" spans="1:10" x14ac:dyDescent="0.35">
      <c r="A78" s="37">
        <v>29617</v>
      </c>
      <c r="B78" s="38">
        <f t="shared" si="7"/>
        <v>8.4410000000000007</v>
      </c>
      <c r="C78" s="38">
        <v>8.4410000000000007</v>
      </c>
      <c r="E78" s="42">
        <f t="shared" si="8"/>
        <v>2.7035617901434304E-2</v>
      </c>
      <c r="F78" s="38">
        <f t="shared" si="9"/>
        <v>160.91400147707296</v>
      </c>
    </row>
    <row r="79" spans="1:10" x14ac:dyDescent="0.35">
      <c r="A79" s="37">
        <v>29645</v>
      </c>
      <c r="B79" s="38">
        <f t="shared" si="7"/>
        <v>8.3239999999999998</v>
      </c>
      <c r="C79" s="38">
        <v>8.3239999999999998</v>
      </c>
      <c r="E79" s="42">
        <f t="shared" si="8"/>
        <v>1.4829263222302595E-2</v>
      </c>
      <c r="F79" s="38">
        <f t="shared" si="9"/>
        <v>163.30023756113047</v>
      </c>
      <c r="J79" s="23"/>
    </row>
    <row r="80" spans="1:10" x14ac:dyDescent="0.35">
      <c r="A80" s="37">
        <v>29676</v>
      </c>
      <c r="B80" s="38">
        <f t="shared" si="7"/>
        <v>8.0180000000000007</v>
      </c>
      <c r="C80" s="38">
        <v>8.0180000000000007</v>
      </c>
      <c r="E80" s="42">
        <f t="shared" si="8"/>
        <v>2.7599021778542308E-2</v>
      </c>
      <c r="F80" s="38">
        <f t="shared" si="9"/>
        <v>167.80716437402123</v>
      </c>
      <c r="J80" s="23"/>
    </row>
    <row r="81" spans="1:10" x14ac:dyDescent="0.35">
      <c r="A81" s="37">
        <v>29706</v>
      </c>
      <c r="B81" s="38">
        <f t="shared" si="7"/>
        <v>8.0280000000000005</v>
      </c>
      <c r="C81" s="38">
        <v>8.0280000000000005</v>
      </c>
      <c r="E81" s="42">
        <f t="shared" si="8"/>
        <v>6.0067230369442431E-3</v>
      </c>
      <c r="F81" s="38">
        <f t="shared" si="9"/>
        <v>168.81513553403096</v>
      </c>
      <c r="J81" s="23"/>
    </row>
    <row r="82" spans="1:10" x14ac:dyDescent="0.35">
      <c r="A82" s="37">
        <v>29737</v>
      </c>
      <c r="B82" s="38">
        <f t="shared" si="7"/>
        <v>8.1660000000000004</v>
      </c>
      <c r="C82" s="38">
        <v>8.1660000000000004</v>
      </c>
      <c r="E82" s="42">
        <f t="shared" si="8"/>
        <v>-2.5679848032608985E-3</v>
      </c>
      <c r="F82" s="38">
        <f t="shared" si="9"/>
        <v>168.38162083141913</v>
      </c>
      <c r="J82" s="23"/>
    </row>
    <row r="83" spans="1:10" x14ac:dyDescent="0.35">
      <c r="A83" s="37">
        <v>29767</v>
      </c>
      <c r="B83" s="38">
        <f t="shared" si="7"/>
        <v>8.1110000000000007</v>
      </c>
      <c r="C83" s="38">
        <v>8.1110000000000007</v>
      </c>
      <c r="E83" s="42">
        <f t="shared" si="8"/>
        <v>1.050368520731842E-2</v>
      </c>
      <c r="F83" s="38">
        <f t="shared" si="9"/>
        <v>170.15024837133041</v>
      </c>
      <c r="J83" s="23"/>
    </row>
    <row r="84" spans="1:10" x14ac:dyDescent="0.35">
      <c r="A84" s="37">
        <v>29798</v>
      </c>
      <c r="B84" s="38">
        <f t="shared" si="7"/>
        <v>8.3970000000000002</v>
      </c>
      <c r="C84" s="38">
        <v>8.3970000000000002</v>
      </c>
      <c r="E84" s="42">
        <f t="shared" si="8"/>
        <v>-1.2234911927588837E-2</v>
      </c>
      <c r="F84" s="38">
        <f t="shared" si="9"/>
        <v>168.06847506804982</v>
      </c>
      <c r="J84" s="23"/>
    </row>
    <row r="85" spans="1:10" x14ac:dyDescent="0.35">
      <c r="A85" s="37">
        <v>29829</v>
      </c>
      <c r="B85" s="38">
        <f t="shared" si="7"/>
        <v>8.7189999999999994</v>
      </c>
      <c r="C85" s="38">
        <v>8.7189999999999994</v>
      </c>
      <c r="E85" s="42">
        <f t="shared" si="8"/>
        <v>-1.4090317223838012E-2</v>
      </c>
      <c r="F85" s="38">
        <f t="shared" si="9"/>
        <v>165.70033693901428</v>
      </c>
      <c r="J85" s="23"/>
    </row>
    <row r="86" spans="1:10" x14ac:dyDescent="0.35">
      <c r="A86" s="37">
        <v>29859</v>
      </c>
      <c r="B86" s="38">
        <f t="shared" si="7"/>
        <v>8.6069999999999993</v>
      </c>
      <c r="C86" s="38">
        <v>8.6069999999999993</v>
      </c>
      <c r="E86" s="42">
        <f t="shared" si="8"/>
        <v>1.4636428394390971E-2</v>
      </c>
      <c r="F86" s="38">
        <f t="shared" si="9"/>
        <v>168.12559805554861</v>
      </c>
      <c r="J86" s="23"/>
    </row>
    <row r="87" spans="1:10" x14ac:dyDescent="0.35">
      <c r="A87" s="37">
        <v>29890</v>
      </c>
      <c r="B87" s="38">
        <f t="shared" si="7"/>
        <v>8.7360000000000007</v>
      </c>
      <c r="C87" s="38">
        <v>8.7360000000000007</v>
      </c>
      <c r="E87" s="42">
        <f t="shared" si="8"/>
        <v>-1.2695093702386464E-3</v>
      </c>
      <c r="F87" s="38">
        <f t="shared" si="9"/>
        <v>167.91216103344013</v>
      </c>
      <c r="J87" s="23"/>
    </row>
    <row r="88" spans="1:10" x14ac:dyDescent="0.35">
      <c r="A88" s="37">
        <v>29920</v>
      </c>
      <c r="B88" s="38">
        <f t="shared" si="7"/>
        <v>8.0220000000000002</v>
      </c>
      <c r="C88" s="38">
        <v>8.0220000000000002</v>
      </c>
      <c r="E88" s="42">
        <f t="shared" si="8"/>
        <v>5.5483685557701272E-2</v>
      </c>
      <c r="F88" s="38">
        <f t="shared" si="9"/>
        <v>177.22854657753362</v>
      </c>
      <c r="J88" s="23"/>
    </row>
    <row r="89" spans="1:10" x14ac:dyDescent="0.35">
      <c r="A89" s="37">
        <v>29951</v>
      </c>
      <c r="B89" s="38">
        <f t="shared" si="7"/>
        <v>7.9960000000000004</v>
      </c>
      <c r="C89" s="38">
        <v>7.9960000000000004</v>
      </c>
      <c r="E89" s="42">
        <f t="shared" si="8"/>
        <v>8.4423240376742571E-3</v>
      </c>
      <c r="F89" s="38">
        <f t="shared" si="9"/>
        <v>178.7247673964672</v>
      </c>
      <c r="J89" s="23"/>
    </row>
    <row r="90" spans="1:10" x14ac:dyDescent="0.35">
      <c r="A90" s="37">
        <v>29982</v>
      </c>
      <c r="B90" s="38">
        <f t="shared" si="7"/>
        <v>7.98</v>
      </c>
      <c r="C90" s="38">
        <v>7.98</v>
      </c>
      <c r="E90" s="42">
        <f t="shared" si="8"/>
        <v>7.7455248902001742E-3</v>
      </c>
      <c r="F90" s="38">
        <f t="shared" si="9"/>
        <v>180.10908453083175</v>
      </c>
      <c r="J90" s="23"/>
    </row>
    <row r="91" spans="1:10" x14ac:dyDescent="0.35">
      <c r="A91" s="37">
        <v>30010</v>
      </c>
      <c r="B91" s="38">
        <f t="shared" si="7"/>
        <v>7.843</v>
      </c>
      <c r="C91" s="38">
        <v>7.843</v>
      </c>
      <c r="E91" s="42">
        <f t="shared" si="8"/>
        <v>1.5972367495959938E-2</v>
      </c>
      <c r="F91" s="38">
        <f t="shared" si="9"/>
        <v>182.98585301831912</v>
      </c>
      <c r="J91" s="23"/>
    </row>
    <row r="92" spans="1:10" x14ac:dyDescent="0.35">
      <c r="A92" s="37">
        <v>30041</v>
      </c>
      <c r="B92" s="38">
        <f t="shared" si="7"/>
        <v>7.7270000000000003</v>
      </c>
      <c r="C92" s="38">
        <v>7.7270000000000003</v>
      </c>
      <c r="E92" s="42">
        <f t="shared" si="8"/>
        <v>1.4469781120507823E-2</v>
      </c>
      <c r="F92" s="38">
        <f t="shared" si="9"/>
        <v>185.63361825964364</v>
      </c>
      <c r="J92" s="23"/>
    </row>
    <row r="93" spans="1:10" x14ac:dyDescent="0.35">
      <c r="A93" s="37">
        <v>30071</v>
      </c>
      <c r="B93" s="38">
        <f t="shared" si="7"/>
        <v>7.694</v>
      </c>
      <c r="C93" s="38">
        <v>7.694</v>
      </c>
      <c r="E93" s="42">
        <f t="shared" si="8"/>
        <v>8.6995363540062244E-3</v>
      </c>
      <c r="F93" s="38">
        <f t="shared" si="9"/>
        <v>187.24854467021913</v>
      </c>
      <c r="J93" s="23"/>
    </row>
    <row r="94" spans="1:10" x14ac:dyDescent="0.35">
      <c r="A94" s="37">
        <v>30102</v>
      </c>
      <c r="B94" s="38">
        <f t="shared" si="7"/>
        <v>7.9909999999999997</v>
      </c>
      <c r="C94" s="38">
        <v>7.9909999999999997</v>
      </c>
      <c r="E94" s="42">
        <f t="shared" si="8"/>
        <v>-1.3666796002087905E-2</v>
      </c>
      <c r="F94" s="38">
        <f t="shared" si="9"/>
        <v>184.68945700852342</v>
      </c>
      <c r="J94" s="23"/>
    </row>
    <row r="95" spans="1:10" x14ac:dyDescent="0.35">
      <c r="A95" s="37">
        <v>30132</v>
      </c>
      <c r="B95" s="38">
        <f t="shared" si="7"/>
        <v>8.3710000000000004</v>
      </c>
      <c r="C95" s="38">
        <v>8.3710000000000004</v>
      </c>
      <c r="E95" s="42">
        <f t="shared" si="8"/>
        <v>-1.8606355435007098E-2</v>
      </c>
      <c r="F95" s="38">
        <f t="shared" si="9"/>
        <v>181.25305932632438</v>
      </c>
      <c r="J95" s="23"/>
    </row>
    <row r="96" spans="1:10" x14ac:dyDescent="0.35">
      <c r="A96" s="37">
        <v>30163</v>
      </c>
      <c r="B96" s="38">
        <f t="shared" si="7"/>
        <v>8.1660000000000004</v>
      </c>
      <c r="C96" s="38">
        <v>8.1660000000000004</v>
      </c>
      <c r="E96" s="42">
        <f t="shared" si="8"/>
        <v>2.072863684542374E-2</v>
      </c>
      <c r="F96" s="38">
        <f t="shared" si="9"/>
        <v>185.01018817022182</v>
      </c>
      <c r="J96" s="23"/>
    </row>
    <row r="97" spans="1:10" x14ac:dyDescent="0.35">
      <c r="A97" s="37">
        <v>30194</v>
      </c>
      <c r="B97" s="38">
        <f t="shared" si="7"/>
        <v>8.2550000000000008</v>
      </c>
      <c r="C97" s="38">
        <v>8.2550000000000008</v>
      </c>
      <c r="E97" s="42">
        <f t="shared" si="8"/>
        <v>8.574886922126327E-4</v>
      </c>
      <c r="F97" s="38">
        <f t="shared" si="9"/>
        <v>185.16883231452192</v>
      </c>
      <c r="J97" s="23"/>
    </row>
    <row r="98" spans="1:10" x14ac:dyDescent="0.35">
      <c r="A98" s="37">
        <v>30224</v>
      </c>
      <c r="B98" s="38">
        <f t="shared" ref="B98:B129" si="10">C98</f>
        <v>8.3140000000000001</v>
      </c>
      <c r="C98" s="38">
        <v>8.3140000000000001</v>
      </c>
      <c r="E98" s="42">
        <f t="shared" si="8"/>
        <v>2.946588801838965E-3</v>
      </c>
      <c r="F98" s="38">
        <f t="shared" si="9"/>
        <v>185.71444872226948</v>
      </c>
      <c r="J98" s="23"/>
    </row>
    <row r="99" spans="1:10" x14ac:dyDescent="0.35">
      <c r="A99" s="37">
        <v>30255</v>
      </c>
      <c r="B99" s="38">
        <f t="shared" si="10"/>
        <v>8.3260000000000005</v>
      </c>
      <c r="C99" s="38">
        <v>8.3260000000000005</v>
      </c>
      <c r="E99" s="42">
        <f t="shared" si="8"/>
        <v>6.1289060759445371E-3</v>
      </c>
      <c r="F99" s="38">
        <f t="shared" si="9"/>
        <v>186.85267513543411</v>
      </c>
      <c r="J99" s="23"/>
    </row>
    <row r="100" spans="1:10" x14ac:dyDescent="0.35">
      <c r="A100" s="37">
        <v>30285</v>
      </c>
      <c r="B100" s="38">
        <f t="shared" si="10"/>
        <v>8.1690000000000005</v>
      </c>
      <c r="C100" s="38">
        <v>8.1690000000000005</v>
      </c>
      <c r="E100" s="42">
        <f t="shared" si="8"/>
        <v>1.7469583744610894E-2</v>
      </c>
      <c r="F100" s="38">
        <f t="shared" si="9"/>
        <v>190.11691359161713</v>
      </c>
      <c r="J100" s="23"/>
    </row>
    <row r="101" spans="1:10" x14ac:dyDescent="0.35">
      <c r="A101" s="37">
        <v>30316</v>
      </c>
      <c r="B101" s="38">
        <f t="shared" si="10"/>
        <v>7.6740000000000004</v>
      </c>
      <c r="C101" s="38">
        <v>7.6740000000000004</v>
      </c>
      <c r="E101" s="42">
        <f t="shared" si="8"/>
        <v>4.0743082435963952E-2</v>
      </c>
      <c r="F101" s="38">
        <f t="shared" si="9"/>
        <v>197.86286267455145</v>
      </c>
      <c r="J101" s="23"/>
    </row>
    <row r="102" spans="1:10" x14ac:dyDescent="0.35">
      <c r="A102" s="37">
        <v>30347</v>
      </c>
      <c r="B102" s="38">
        <f t="shared" si="10"/>
        <v>8.0589999999999993</v>
      </c>
      <c r="C102" s="38">
        <v>8.0589999999999993</v>
      </c>
      <c r="E102" s="42">
        <f t="shared" si="8"/>
        <v>-1.9554962076663223E-2</v>
      </c>
      <c r="F102" s="38">
        <f t="shared" si="9"/>
        <v>193.99366189857059</v>
      </c>
      <c r="J102" s="23"/>
    </row>
    <row r="103" spans="1:10" x14ac:dyDescent="0.35">
      <c r="A103" s="37">
        <v>30375</v>
      </c>
      <c r="B103" s="38">
        <f t="shared" si="10"/>
        <v>7.8070000000000004</v>
      </c>
      <c r="C103" s="38">
        <v>7.8070000000000004</v>
      </c>
      <c r="E103" s="42">
        <f t="shared" si="8"/>
        <v>2.3890817016445208E-2</v>
      </c>
      <c r="F103" s="38">
        <f t="shared" si="9"/>
        <v>198.62832897733946</v>
      </c>
      <c r="J103" s="23"/>
    </row>
    <row r="104" spans="1:10" x14ac:dyDescent="0.35">
      <c r="A104" s="37">
        <v>30406</v>
      </c>
      <c r="B104" s="38">
        <f t="shared" si="10"/>
        <v>7.88</v>
      </c>
      <c r="C104" s="38">
        <v>7.88</v>
      </c>
      <c r="E104" s="42">
        <f t="shared" si="8"/>
        <v>1.5465404534390614E-3</v>
      </c>
      <c r="F104" s="38">
        <f t="shared" si="9"/>
        <v>198.93551572330193</v>
      </c>
      <c r="J104" s="23"/>
    </row>
    <row r="105" spans="1:10" x14ac:dyDescent="0.35">
      <c r="A105" s="37">
        <v>30436</v>
      </c>
      <c r="B105" s="38">
        <f t="shared" si="10"/>
        <v>7.7830000000000004</v>
      </c>
      <c r="C105" s="38">
        <v>7.7830000000000004</v>
      </c>
      <c r="E105" s="42">
        <f t="shared" si="8"/>
        <v>1.3184684249208546E-2</v>
      </c>
      <c r="F105" s="38">
        <f t="shared" si="9"/>
        <v>201.55841768406711</v>
      </c>
      <c r="J105" s="23"/>
    </row>
    <row r="106" spans="1:10" x14ac:dyDescent="0.35">
      <c r="A106" s="37">
        <v>30467</v>
      </c>
      <c r="B106" s="38">
        <f t="shared" si="10"/>
        <v>7.8620000000000001</v>
      </c>
      <c r="C106" s="38">
        <v>7.8620000000000001</v>
      </c>
      <c r="E106" s="42">
        <f t="shared" si="8"/>
        <v>1.1146655661241943E-3</v>
      </c>
      <c r="F106" s="38">
        <f t="shared" si="9"/>
        <v>201.78308791182204</v>
      </c>
      <c r="J106" s="23"/>
    </row>
    <row r="107" spans="1:10" x14ac:dyDescent="0.35">
      <c r="A107" s="37">
        <v>30497</v>
      </c>
      <c r="B107" s="38">
        <f t="shared" si="10"/>
        <v>7.7530000000000001</v>
      </c>
      <c r="C107" s="38">
        <v>7.7530000000000001</v>
      </c>
      <c r="E107" s="42">
        <f t="shared" si="8"/>
        <v>1.3998274821367552E-2</v>
      </c>
      <c r="F107" s="38">
        <f t="shared" si="9"/>
        <v>204.6077030307159</v>
      </c>
      <c r="J107" s="23"/>
    </row>
    <row r="108" spans="1:10" x14ac:dyDescent="0.35">
      <c r="A108" s="37">
        <v>30528</v>
      </c>
      <c r="B108" s="38">
        <f t="shared" si="10"/>
        <v>7.8979999999999997</v>
      </c>
      <c r="C108" s="38">
        <v>7.8979999999999997</v>
      </c>
      <c r="E108" s="42">
        <f t="shared" si="8"/>
        <v>-3.3820038907909347E-3</v>
      </c>
      <c r="F108" s="38">
        <f t="shared" si="9"/>
        <v>203.91571898298022</v>
      </c>
      <c r="J108" s="23"/>
    </row>
    <row r="109" spans="1:10" x14ac:dyDescent="0.35">
      <c r="A109" s="37">
        <v>30559</v>
      </c>
      <c r="B109" s="38">
        <f t="shared" si="10"/>
        <v>7.9109999999999996</v>
      </c>
      <c r="C109" s="38">
        <v>7.9109999999999996</v>
      </c>
      <c r="E109" s="42">
        <f t="shared" si="8"/>
        <v>5.6997107848332923E-3</v>
      </c>
      <c r="F109" s="38">
        <f t="shared" si="9"/>
        <v>205.07797960566455</v>
      </c>
      <c r="J109" s="23"/>
    </row>
    <row r="110" spans="1:10" x14ac:dyDescent="0.35">
      <c r="A110" s="37">
        <v>30589</v>
      </c>
      <c r="B110" s="38">
        <f t="shared" si="10"/>
        <v>7.6719999999999997</v>
      </c>
      <c r="C110" s="38">
        <v>7.6719999999999997</v>
      </c>
      <c r="E110" s="42">
        <f t="shared" si="8"/>
        <v>2.2979010320850479E-2</v>
      </c>
      <c r="F110" s="38">
        <f t="shared" si="9"/>
        <v>209.79046861560229</v>
      </c>
      <c r="J110" s="23"/>
    </row>
    <row r="111" spans="1:10" x14ac:dyDescent="0.35">
      <c r="A111" s="37">
        <v>30620</v>
      </c>
      <c r="B111" s="38">
        <f t="shared" si="10"/>
        <v>7.6580000000000004</v>
      </c>
      <c r="C111" s="38">
        <v>7.6580000000000004</v>
      </c>
      <c r="E111" s="42">
        <f t="shared" si="8"/>
        <v>7.3538080167466482E-3</v>
      </c>
      <c r="F111" s="38">
        <f t="shared" si="9"/>
        <v>211.33322744554474</v>
      </c>
      <c r="J111" s="23"/>
    </row>
    <row r="112" spans="1:10" x14ac:dyDescent="0.35">
      <c r="A112" s="37">
        <v>30650</v>
      </c>
      <c r="B112" s="38">
        <f t="shared" si="10"/>
        <v>7.5140000000000002</v>
      </c>
      <c r="C112" s="38">
        <v>7.5140000000000002</v>
      </c>
      <c r="E112" s="42">
        <f t="shared" si="8"/>
        <v>1.6324156166064689E-2</v>
      </c>
      <c r="F112" s="38">
        <f t="shared" si="9"/>
        <v>214.78306405344429</v>
      </c>
      <c r="J112" s="23"/>
    </row>
    <row r="113" spans="1:10" x14ac:dyDescent="0.35">
      <c r="A113" s="37">
        <v>30681</v>
      </c>
      <c r="B113" s="38">
        <f t="shared" si="10"/>
        <v>7.3730000000000002</v>
      </c>
      <c r="C113" s="38">
        <v>7.3730000000000002</v>
      </c>
      <c r="E113" s="42">
        <f t="shared" si="8"/>
        <v>1.6058304127342382E-2</v>
      </c>
      <c r="F113" s="38">
        <f t="shared" si="9"/>
        <v>218.23211581741694</v>
      </c>
      <c r="J113" s="23"/>
    </row>
    <row r="114" spans="1:10" x14ac:dyDescent="0.35">
      <c r="A114" s="37">
        <v>30712</v>
      </c>
      <c r="B114" s="38">
        <f t="shared" si="10"/>
        <v>7.4320000000000004</v>
      </c>
      <c r="C114" s="38">
        <v>7.4320000000000004</v>
      </c>
      <c r="E114" s="42">
        <f t="shared" si="8"/>
        <v>2.0556236712523874E-3</v>
      </c>
      <c r="F114" s="38">
        <f t="shared" si="9"/>
        <v>218.6807189205187</v>
      </c>
      <c r="J114" s="23"/>
    </row>
    <row r="115" spans="1:10" x14ac:dyDescent="0.35">
      <c r="A115" s="37">
        <v>30741</v>
      </c>
      <c r="B115" s="38">
        <f t="shared" si="10"/>
        <v>7.4580000000000002</v>
      </c>
      <c r="C115" s="38">
        <v>7.4580000000000002</v>
      </c>
      <c r="E115" s="42">
        <f t="shared" si="8"/>
        <v>4.3936860761074111E-3</v>
      </c>
      <c r="F115" s="38">
        <f t="shared" si="9"/>
        <v>219.64153335035292</v>
      </c>
      <c r="J115" s="23"/>
    </row>
    <row r="116" spans="1:10" x14ac:dyDescent="0.35">
      <c r="A116" s="37">
        <v>30772</v>
      </c>
      <c r="B116" s="38">
        <f t="shared" si="10"/>
        <v>7.258</v>
      </c>
      <c r="C116" s="38">
        <v>7.258</v>
      </c>
      <c r="E116" s="42">
        <f t="shared" si="8"/>
        <v>2.0182438645776651E-2</v>
      </c>
      <c r="F116" s="38">
        <f t="shared" si="9"/>
        <v>224.07443512126073</v>
      </c>
      <c r="J116" s="23"/>
    </row>
    <row r="117" spans="1:10" x14ac:dyDescent="0.35">
      <c r="A117" s="37">
        <v>30802</v>
      </c>
      <c r="B117" s="38">
        <f t="shared" si="10"/>
        <v>7.306</v>
      </c>
      <c r="C117" s="38">
        <v>7.306</v>
      </c>
      <c r="E117" s="42">
        <f t="shared" si="8"/>
        <v>2.7033262487202838E-3</v>
      </c>
      <c r="F117" s="38">
        <f t="shared" si="9"/>
        <v>224.68018142339122</v>
      </c>
      <c r="J117" s="23"/>
    </row>
    <row r="118" spans="1:10" x14ac:dyDescent="0.35">
      <c r="A118" s="37">
        <v>30833</v>
      </c>
      <c r="B118" s="38">
        <f t="shared" si="10"/>
        <v>7.6539999999999999</v>
      </c>
      <c r="C118" s="38">
        <v>7.6539999999999999</v>
      </c>
      <c r="E118" s="42">
        <f t="shared" si="8"/>
        <v>-1.7790554267566844E-2</v>
      </c>
      <c r="F118" s="38">
        <f t="shared" si="9"/>
        <v>220.68299646293161</v>
      </c>
      <c r="J118" s="23"/>
    </row>
    <row r="119" spans="1:10" x14ac:dyDescent="0.35">
      <c r="A119" s="37">
        <v>30863</v>
      </c>
      <c r="B119" s="38">
        <f t="shared" si="10"/>
        <v>7.4889999999999999</v>
      </c>
      <c r="C119" s="38">
        <v>7.4889999999999999</v>
      </c>
      <c r="E119" s="42">
        <f t="shared" si="8"/>
        <v>1.7783435941463213E-2</v>
      </c>
      <c r="F119" s="38">
        <f t="shared" si="9"/>
        <v>224.60749839390033</v>
      </c>
      <c r="J119" s="23"/>
    </row>
    <row r="120" spans="1:10" x14ac:dyDescent="0.35">
      <c r="A120" s="37">
        <v>30894</v>
      </c>
      <c r="B120" s="38">
        <f t="shared" si="10"/>
        <v>7.5019999999999998</v>
      </c>
      <c r="C120" s="38">
        <v>7.5019999999999998</v>
      </c>
      <c r="E120" s="42">
        <f t="shared" si="8"/>
        <v>5.3427686485086603E-3</v>
      </c>
      <c r="F120" s="38">
        <f t="shared" si="9"/>
        <v>225.80752429453921</v>
      </c>
      <c r="J120" s="23"/>
    </row>
    <row r="121" spans="1:10" x14ac:dyDescent="0.35">
      <c r="A121" s="37">
        <v>30925</v>
      </c>
      <c r="B121" s="38">
        <f t="shared" si="10"/>
        <v>7.2809999999999997</v>
      </c>
      <c r="C121" s="38">
        <v>7.2809999999999997</v>
      </c>
      <c r="E121" s="42">
        <f t="shared" si="8"/>
        <v>2.1669837025336435E-2</v>
      </c>
      <c r="F121" s="38">
        <f t="shared" si="9"/>
        <v>230.70073654509659</v>
      </c>
      <c r="J121" s="23"/>
    </row>
    <row r="122" spans="1:10" x14ac:dyDescent="0.35">
      <c r="A122" s="37">
        <v>30955</v>
      </c>
      <c r="B122" s="38">
        <f t="shared" si="10"/>
        <v>7.173</v>
      </c>
      <c r="C122" s="38">
        <v>7.173</v>
      </c>
      <c r="E122" s="42">
        <f t="shared" si="8"/>
        <v>1.3638643558350091E-2</v>
      </c>
      <c r="F122" s="38">
        <f t="shared" si="9"/>
        <v>233.84718165948397</v>
      </c>
      <c r="J122" s="23"/>
    </row>
    <row r="123" spans="1:10" x14ac:dyDescent="0.35">
      <c r="A123" s="37">
        <v>30986</v>
      </c>
      <c r="B123" s="38">
        <f t="shared" si="10"/>
        <v>6.9859999999999998</v>
      </c>
      <c r="C123" s="38">
        <v>6.9859999999999998</v>
      </c>
      <c r="E123" s="42">
        <f t="shared" si="8"/>
        <v>1.9197212938515205E-2</v>
      </c>
      <c r="F123" s="38">
        <f t="shared" si="9"/>
        <v>238.33639580087271</v>
      </c>
      <c r="J123" s="23"/>
    </row>
    <row r="124" spans="1:10" x14ac:dyDescent="0.35">
      <c r="A124" s="37">
        <v>31016</v>
      </c>
      <c r="B124" s="38">
        <f t="shared" si="10"/>
        <v>6.7210000000000001</v>
      </c>
      <c r="C124" s="38">
        <v>6.7210000000000001</v>
      </c>
      <c r="E124" s="42">
        <f t="shared" si="8"/>
        <v>2.4780580518575509E-2</v>
      </c>
      <c r="F124" s="38">
        <f t="shared" si="9"/>
        <v>244.2425100475233</v>
      </c>
      <c r="J124" s="23"/>
    </row>
    <row r="125" spans="1:10" x14ac:dyDescent="0.35">
      <c r="A125" s="37">
        <v>31047</v>
      </c>
      <c r="B125" s="38">
        <f t="shared" si="10"/>
        <v>6.7409999999999997</v>
      </c>
      <c r="C125" s="38">
        <v>6.7409999999999997</v>
      </c>
      <c r="E125" s="42">
        <f t="shared" si="8"/>
        <v>4.1712645264824775E-3</v>
      </c>
      <c r="F125" s="38">
        <f t="shared" si="9"/>
        <v>245.26131016554356</v>
      </c>
      <c r="J125" s="23"/>
    </row>
    <row r="126" spans="1:10" x14ac:dyDescent="0.35">
      <c r="A126" s="37">
        <v>31078</v>
      </c>
      <c r="B126" s="38">
        <f t="shared" si="10"/>
        <v>6.6609999999999996</v>
      </c>
      <c r="C126" s="38">
        <v>6.6609999999999996</v>
      </c>
      <c r="E126" s="42">
        <f t="shared" si="8"/>
        <v>1.1356498480263603E-2</v>
      </c>
      <c r="F126" s="38">
        <f t="shared" si="9"/>
        <v>248.04661986170603</v>
      </c>
      <c r="J126" s="23"/>
    </row>
    <row r="127" spans="1:10" x14ac:dyDescent="0.35">
      <c r="A127" s="37">
        <v>31106</v>
      </c>
      <c r="B127" s="38">
        <f t="shared" si="10"/>
        <v>7.14</v>
      </c>
      <c r="C127" s="38">
        <v>7.14</v>
      </c>
      <c r="E127" s="42">
        <f t="shared" si="8"/>
        <v>-2.8078248241670219E-2</v>
      </c>
      <c r="F127" s="38">
        <f t="shared" si="9"/>
        <v>241.08190529372183</v>
      </c>
      <c r="J127" s="23"/>
    </row>
    <row r="128" spans="1:10" x14ac:dyDescent="0.35">
      <c r="A128" s="37">
        <v>31137</v>
      </c>
      <c r="B128" s="38">
        <f t="shared" si="10"/>
        <v>6.944</v>
      </c>
      <c r="C128" s="38">
        <v>6.944</v>
      </c>
      <c r="E128" s="42">
        <f t="shared" si="8"/>
        <v>1.9832147150566127E-2</v>
      </c>
      <c r="F128" s="38">
        <f t="shared" si="9"/>
        <v>245.86307711484574</v>
      </c>
      <c r="J128" s="23"/>
    </row>
    <row r="129" spans="1:10" x14ac:dyDescent="0.35">
      <c r="A129" s="37">
        <v>31167</v>
      </c>
      <c r="B129" s="38">
        <f t="shared" si="10"/>
        <v>6.9279999999999999</v>
      </c>
      <c r="C129" s="38">
        <v>6.9279999999999999</v>
      </c>
      <c r="E129" s="42">
        <f t="shared" si="8"/>
        <v>6.9207192408103401E-3</v>
      </c>
      <c r="F129" s="38">
        <f t="shared" si="9"/>
        <v>247.56462644323926</v>
      </c>
      <c r="J129" s="23"/>
    </row>
    <row r="130" spans="1:10" x14ac:dyDescent="0.35">
      <c r="A130" s="37">
        <v>31198</v>
      </c>
      <c r="B130" s="38">
        <f t="shared" ref="B130:B143" si="11">C130</f>
        <v>6.7009999999999996</v>
      </c>
      <c r="C130" s="38">
        <v>6.7009999999999996</v>
      </c>
      <c r="E130" s="42">
        <f t="shared" si="8"/>
        <v>2.2028301229648863E-2</v>
      </c>
      <c r="F130" s="38">
        <f t="shared" si="9"/>
        <v>253.01805460833646</v>
      </c>
      <c r="J130" s="23"/>
    </row>
    <row r="131" spans="1:10" x14ac:dyDescent="0.35">
      <c r="A131" s="37">
        <v>31228</v>
      </c>
      <c r="B131" s="38">
        <f t="shared" si="11"/>
        <v>6.6059999999999999</v>
      </c>
      <c r="C131" s="38">
        <v>6.6059999999999999</v>
      </c>
      <c r="E131" s="42">
        <f t="shared" ref="E131:E194" si="12">B130/1200+((B130/B131)*(1-(1+B131/200)^(-2*(10-(1/12))))+(1+B131/200)^(-2*(10-(1/12)))-1)</f>
        <v>1.2416222233633421E-2</v>
      </c>
      <c r="F131" s="38">
        <f t="shared" ref="F131:F194" si="13">F130*(1+E131)</f>
        <v>256.15958300347518</v>
      </c>
      <c r="J131" s="23"/>
    </row>
    <row r="132" spans="1:10" x14ac:dyDescent="0.35">
      <c r="A132" s="37">
        <v>31259</v>
      </c>
      <c r="B132" s="38">
        <f t="shared" si="11"/>
        <v>6.5129999999999999</v>
      </c>
      <c r="C132" s="38">
        <v>6.5129999999999999</v>
      </c>
      <c r="E132" s="42">
        <f t="shared" si="12"/>
        <v>1.2221493885960073E-2</v>
      </c>
      <c r="F132" s="38">
        <f t="shared" si="13"/>
        <v>259.29023578098224</v>
      </c>
      <c r="J132" s="23"/>
    </row>
    <row r="133" spans="1:10" x14ac:dyDescent="0.35">
      <c r="A133" s="37">
        <v>31290</v>
      </c>
      <c r="B133" s="38">
        <f t="shared" si="11"/>
        <v>6.4329999999999998</v>
      </c>
      <c r="C133" s="38">
        <v>6.4329999999999998</v>
      </c>
      <c r="E133" s="42">
        <f t="shared" si="12"/>
        <v>1.1226170089973701E-2</v>
      </c>
      <c r="F133" s="38">
        <f t="shared" si="13"/>
        <v>262.20107207052894</v>
      </c>
      <c r="J133" s="23"/>
    </row>
    <row r="134" spans="1:10" x14ac:dyDescent="0.35">
      <c r="A134" s="37">
        <v>31320</v>
      </c>
      <c r="B134" s="38">
        <f t="shared" si="11"/>
        <v>5.93</v>
      </c>
      <c r="C134" s="38">
        <v>5.93</v>
      </c>
      <c r="E134" s="42">
        <f t="shared" si="12"/>
        <v>4.2668218472220097E-2</v>
      </c>
      <c r="F134" s="38">
        <f t="shared" si="13"/>
        <v>273.3887246972846</v>
      </c>
      <c r="J134" s="23"/>
    </row>
    <row r="135" spans="1:10" x14ac:dyDescent="0.35">
      <c r="A135" s="37">
        <v>31351</v>
      </c>
      <c r="B135" s="38">
        <f t="shared" si="11"/>
        <v>6.6289999999999996</v>
      </c>
      <c r="C135" s="38">
        <v>6.6289999999999996</v>
      </c>
      <c r="E135" s="42">
        <f t="shared" si="12"/>
        <v>-4.5275531068127831E-2</v>
      </c>
      <c r="F135" s="38">
        <f t="shared" si="13"/>
        <v>261.01090499857685</v>
      </c>
      <c r="J135" s="23"/>
    </row>
    <row r="136" spans="1:10" x14ac:dyDescent="0.35">
      <c r="A136" s="37">
        <v>31381</v>
      </c>
      <c r="B136" s="38">
        <f t="shared" si="11"/>
        <v>6.415</v>
      </c>
      <c r="C136" s="38">
        <v>6.415</v>
      </c>
      <c r="E136" s="42">
        <f t="shared" si="12"/>
        <v>2.1048314708143837E-2</v>
      </c>
      <c r="F136" s="38">
        <f t="shared" si="13"/>
        <v>266.50474466924436</v>
      </c>
      <c r="J136" s="23"/>
    </row>
    <row r="137" spans="1:10" x14ac:dyDescent="0.35">
      <c r="A137" s="37">
        <v>31412</v>
      </c>
      <c r="B137" s="38">
        <f t="shared" si="11"/>
        <v>6.0010000000000003</v>
      </c>
      <c r="C137" s="38">
        <v>6.0010000000000003</v>
      </c>
      <c r="E137" s="42">
        <f t="shared" si="12"/>
        <v>3.5952128130339385E-2</v>
      </c>
      <c r="F137" s="38">
        <f t="shared" si="13"/>
        <v>276.08615739693641</v>
      </c>
      <c r="J137" s="23"/>
    </row>
    <row r="138" spans="1:10" x14ac:dyDescent="0.35">
      <c r="A138" s="37">
        <v>31443</v>
      </c>
      <c r="B138" s="38">
        <f t="shared" si="11"/>
        <v>5.9619999999999997</v>
      </c>
      <c r="C138" s="38">
        <v>5.9619999999999997</v>
      </c>
      <c r="E138" s="42">
        <f t="shared" si="12"/>
        <v>7.8892030631520955E-3</v>
      </c>
      <c r="F138" s="38">
        <f t="shared" si="13"/>
        <v>278.26425715556621</v>
      </c>
      <c r="J138" s="23"/>
    </row>
    <row r="139" spans="1:10" x14ac:dyDescent="0.35">
      <c r="A139" s="37">
        <v>31471</v>
      </c>
      <c r="B139" s="38">
        <f t="shared" si="11"/>
        <v>5.52</v>
      </c>
      <c r="C139" s="38">
        <v>5.52</v>
      </c>
      <c r="E139" s="42">
        <f t="shared" si="12"/>
        <v>3.8377871684414845E-2</v>
      </c>
      <c r="F139" s="38">
        <f t="shared" si="13"/>
        <v>288.94344711104151</v>
      </c>
      <c r="J139" s="23"/>
    </row>
    <row r="140" spans="1:10" x14ac:dyDescent="0.35">
      <c r="A140" s="37">
        <v>31502</v>
      </c>
      <c r="B140" s="38">
        <f t="shared" si="11"/>
        <v>4.8869999999999996</v>
      </c>
      <c r="C140" s="38">
        <v>4.8869999999999996</v>
      </c>
      <c r="E140" s="42">
        <f t="shared" si="12"/>
        <v>5.3881830504706914E-2</v>
      </c>
      <c r="F140" s="38">
        <f t="shared" si="13"/>
        <v>304.5122489537244</v>
      </c>
      <c r="J140" s="23"/>
    </row>
    <row r="141" spans="1:10" x14ac:dyDescent="0.35">
      <c r="A141" s="37">
        <v>31532</v>
      </c>
      <c r="B141" s="38">
        <f t="shared" si="11"/>
        <v>4.9029999999999996</v>
      </c>
      <c r="C141" s="38">
        <v>4.9029999999999996</v>
      </c>
      <c r="E141" s="42">
        <f t="shared" si="12"/>
        <v>2.8277660140337488E-3</v>
      </c>
      <c r="F141" s="38">
        <f t="shared" si="13"/>
        <v>305.3733383421727</v>
      </c>
      <c r="J141" s="23"/>
    </row>
    <row r="142" spans="1:10" x14ac:dyDescent="0.35">
      <c r="A142" s="37">
        <v>31563</v>
      </c>
      <c r="B142" s="38">
        <f t="shared" si="11"/>
        <v>5.2430000000000003</v>
      </c>
      <c r="C142" s="38">
        <v>5.2430000000000003</v>
      </c>
      <c r="E142" s="42">
        <f t="shared" si="12"/>
        <v>-2.1947056765463168E-2</v>
      </c>
      <c r="F142" s="38">
        <f t="shared" si="13"/>
        <v>298.67129235091807</v>
      </c>
      <c r="J142" s="23"/>
    </row>
    <row r="143" spans="1:10" x14ac:dyDescent="0.35">
      <c r="A143" s="37">
        <v>31593</v>
      </c>
      <c r="B143" s="51">
        <f t="shared" si="11"/>
        <v>4.9939999999999998</v>
      </c>
      <c r="C143" s="38">
        <v>4.9939999999999998</v>
      </c>
      <c r="E143" s="42">
        <f t="shared" si="12"/>
        <v>2.3657768039484849E-2</v>
      </c>
      <c r="F143" s="38">
        <f t="shared" si="13"/>
        <v>305.73718850540928</v>
      </c>
      <c r="J143" s="23"/>
    </row>
    <row r="144" spans="1:10" x14ac:dyDescent="0.35">
      <c r="A144" s="37">
        <v>31624</v>
      </c>
      <c r="B144" s="38">
        <f t="shared" ref="B144:B207" si="14">D144</f>
        <v>5.2009999999999996</v>
      </c>
      <c r="C144" s="38">
        <v>5.3079999999999998</v>
      </c>
      <c r="D144" s="23">
        <v>5.2009999999999996</v>
      </c>
      <c r="E144" s="42">
        <f t="shared" si="12"/>
        <v>-1.1718866477235364E-2</v>
      </c>
      <c r="F144" s="38">
        <f t="shared" si="13"/>
        <v>302.15429521618904</v>
      </c>
      <c r="J144" s="23"/>
    </row>
    <row r="145" spans="1:10" x14ac:dyDescent="0.35">
      <c r="A145" s="37">
        <v>31655</v>
      </c>
      <c r="B145" s="38">
        <f t="shared" si="14"/>
        <v>5.1159999999999997</v>
      </c>
      <c r="C145" s="38">
        <v>5.194</v>
      </c>
      <c r="D145" s="23">
        <v>5.1159999999999997</v>
      </c>
      <c r="E145" s="42">
        <f t="shared" si="12"/>
        <v>1.0881113108324986E-2</v>
      </c>
      <c r="F145" s="38">
        <f t="shared" si="13"/>
        <v>305.44207027860261</v>
      </c>
      <c r="J145" s="23"/>
    </row>
    <row r="146" spans="1:10" x14ac:dyDescent="0.35">
      <c r="A146" s="37">
        <v>31685</v>
      </c>
      <c r="B146" s="38">
        <f t="shared" si="14"/>
        <v>5.6379999999999999</v>
      </c>
      <c r="C146" s="38">
        <v>5.5469999999999997</v>
      </c>
      <c r="D146" s="23">
        <v>5.6379999999999999</v>
      </c>
      <c r="E146" s="42">
        <f t="shared" si="12"/>
        <v>-3.4978128864761655E-2</v>
      </c>
      <c r="F146" s="38">
        <f t="shared" si="13"/>
        <v>294.75827818367804</v>
      </c>
      <c r="J146" s="23"/>
    </row>
    <row r="147" spans="1:10" x14ac:dyDescent="0.35">
      <c r="A147" s="37">
        <v>31716</v>
      </c>
      <c r="B147" s="38">
        <f t="shared" si="14"/>
        <v>5.6970000000000001</v>
      </c>
      <c r="C147" s="38">
        <v>5.4489999999999998</v>
      </c>
      <c r="D147" s="23">
        <v>5.6970000000000001</v>
      </c>
      <c r="E147" s="42">
        <f t="shared" si="12"/>
        <v>2.7507642374100059E-4</v>
      </c>
      <c r="F147" s="38">
        <f t="shared" si="13"/>
        <v>294.83935923670884</v>
      </c>
      <c r="J147" s="23"/>
    </row>
    <row r="148" spans="1:10" x14ac:dyDescent="0.35">
      <c r="A148" s="37">
        <v>31746</v>
      </c>
      <c r="B148" s="38">
        <f t="shared" si="14"/>
        <v>5.4870000000000001</v>
      </c>
      <c r="C148" s="38">
        <v>5.2359999999999998</v>
      </c>
      <c r="D148" s="23">
        <v>5.4870000000000001</v>
      </c>
      <c r="E148" s="42">
        <f t="shared" si="12"/>
        <v>2.0645128793971387E-2</v>
      </c>
      <c r="F148" s="38">
        <f t="shared" si="13"/>
        <v>300.92635578168267</v>
      </c>
      <c r="J148" s="23"/>
    </row>
    <row r="149" spans="1:10" x14ac:dyDescent="0.35">
      <c r="A149" s="37">
        <v>31777</v>
      </c>
      <c r="B149" s="38">
        <f t="shared" si="14"/>
        <v>5.3639999999999999</v>
      </c>
      <c r="C149" s="38">
        <v>5.1390000000000002</v>
      </c>
      <c r="D149" s="23">
        <v>5.3639999999999999</v>
      </c>
      <c r="E149" s="42">
        <f t="shared" si="12"/>
        <v>1.3937340332382496E-2</v>
      </c>
      <c r="F149" s="38">
        <f t="shared" si="13"/>
        <v>305.12046881719561</v>
      </c>
      <c r="J149" s="23"/>
    </row>
    <row r="150" spans="1:10" x14ac:dyDescent="0.35">
      <c r="A150" s="37">
        <v>31808</v>
      </c>
      <c r="B150" s="38">
        <f t="shared" si="14"/>
        <v>5.1520000000000001</v>
      </c>
      <c r="C150" s="38">
        <v>4.976</v>
      </c>
      <c r="D150" s="23">
        <v>5.1520000000000001</v>
      </c>
      <c r="E150" s="42">
        <f t="shared" si="12"/>
        <v>2.0771392308883058E-2</v>
      </c>
      <c r="F150" s="38">
        <f t="shared" si="13"/>
        <v>311.45824577646789</v>
      </c>
      <c r="J150" s="23"/>
    </row>
    <row r="151" spans="1:10" x14ac:dyDescent="0.35">
      <c r="A151" s="37">
        <v>31836</v>
      </c>
      <c r="B151" s="38">
        <f t="shared" si="14"/>
        <v>5.0880000000000001</v>
      </c>
      <c r="C151" s="38">
        <v>4.5380000000000003</v>
      </c>
      <c r="D151" s="23">
        <v>5.0880000000000001</v>
      </c>
      <c r="E151" s="42">
        <f t="shared" si="12"/>
        <v>9.2292611285259181E-3</v>
      </c>
      <c r="F151" s="38">
        <f t="shared" si="13"/>
        <v>314.33277525737151</v>
      </c>
      <c r="J151" s="23"/>
    </row>
    <row r="152" spans="1:10" x14ac:dyDescent="0.35">
      <c r="A152" s="37">
        <v>31867</v>
      </c>
      <c r="B152" s="38">
        <f t="shared" si="14"/>
        <v>4.4850000000000003</v>
      </c>
      <c r="C152" s="38">
        <v>4.3920000000000003</v>
      </c>
      <c r="D152" s="23">
        <v>4.4850000000000003</v>
      </c>
      <c r="E152" s="42">
        <f t="shared" si="12"/>
        <v>5.2085565712894223E-2</v>
      </c>
      <c r="F152" s="38">
        <f t="shared" si="13"/>
        <v>330.70497567875577</v>
      </c>
      <c r="J152" s="23"/>
    </row>
    <row r="153" spans="1:10" x14ac:dyDescent="0.35">
      <c r="A153" s="37">
        <v>31897</v>
      </c>
      <c r="B153" s="38">
        <f t="shared" si="14"/>
        <v>4.1040000000000001</v>
      </c>
      <c r="C153" s="38">
        <v>3.8769999999999998</v>
      </c>
      <c r="D153" s="23">
        <v>4.1040000000000001</v>
      </c>
      <c r="E153" s="42">
        <f t="shared" si="12"/>
        <v>3.4521516462668038E-2</v>
      </c>
      <c r="F153" s="38">
        <f t="shared" si="13"/>
        <v>342.12141294093618</v>
      </c>
      <c r="J153" s="23"/>
    </row>
    <row r="154" spans="1:10" x14ac:dyDescent="0.35">
      <c r="A154" s="37">
        <v>31928</v>
      </c>
      <c r="B154" s="38">
        <f t="shared" si="14"/>
        <v>3.78</v>
      </c>
      <c r="C154" s="38">
        <v>3.738</v>
      </c>
      <c r="D154" s="23">
        <v>3.78</v>
      </c>
      <c r="E154" s="42">
        <f t="shared" si="12"/>
        <v>3.0008459039329048E-2</v>
      </c>
      <c r="F154" s="38">
        <f t="shared" si="13"/>
        <v>352.38794934765161</v>
      </c>
      <c r="J154" s="23"/>
    </row>
    <row r="155" spans="1:10" x14ac:dyDescent="0.35">
      <c r="A155" s="37">
        <v>31958</v>
      </c>
      <c r="B155" s="38">
        <f t="shared" si="14"/>
        <v>4.6020000000000003</v>
      </c>
      <c r="C155" s="38">
        <v>4.4240000000000004</v>
      </c>
      <c r="D155" s="23">
        <v>4.6020000000000003</v>
      </c>
      <c r="E155" s="42">
        <f t="shared" si="12"/>
        <v>-6.1712003373537425E-2</v>
      </c>
      <c r="F155" s="38">
        <f t="shared" si="13"/>
        <v>330.64138302871538</v>
      </c>
      <c r="J155" s="23"/>
    </row>
    <row r="156" spans="1:10" x14ac:dyDescent="0.35">
      <c r="A156" s="37">
        <v>31989</v>
      </c>
      <c r="B156" s="38">
        <f t="shared" si="14"/>
        <v>5.2530000000000001</v>
      </c>
      <c r="C156" s="38">
        <v>5.1029999999999998</v>
      </c>
      <c r="D156" s="23">
        <v>5.2530000000000001</v>
      </c>
      <c r="E156" s="42">
        <f t="shared" si="12"/>
        <v>-4.5987083639343819E-2</v>
      </c>
      <c r="F156" s="38">
        <f t="shared" si="13"/>
        <v>315.43615009274555</v>
      </c>
      <c r="J156" s="23"/>
    </row>
    <row r="157" spans="1:10" x14ac:dyDescent="0.35">
      <c r="A157" s="37">
        <v>32020</v>
      </c>
      <c r="B157" s="38">
        <f t="shared" si="14"/>
        <v>5.4889999999999999</v>
      </c>
      <c r="C157" s="38">
        <v>5.1890000000000001</v>
      </c>
      <c r="D157" s="23">
        <v>5.4889999999999999</v>
      </c>
      <c r="E157" s="42">
        <f t="shared" si="12"/>
        <v>-1.348674856594937E-2</v>
      </c>
      <c r="F157" s="38">
        <f t="shared" si="13"/>
        <v>311.18194204783362</v>
      </c>
      <c r="J157" s="23"/>
    </row>
    <row r="158" spans="1:10" x14ac:dyDescent="0.35">
      <c r="A158" s="37">
        <v>32050</v>
      </c>
      <c r="B158" s="38">
        <f t="shared" si="14"/>
        <v>6.3070000000000004</v>
      </c>
      <c r="C158" s="38">
        <v>6.0179999999999998</v>
      </c>
      <c r="D158" s="23">
        <v>6.3070000000000004</v>
      </c>
      <c r="E158" s="42">
        <f t="shared" si="12"/>
        <v>-5.5058429066156316E-2</v>
      </c>
      <c r="F158" s="38">
        <f t="shared" si="13"/>
        <v>294.04875316492422</v>
      </c>
      <c r="J158" s="23"/>
    </row>
    <row r="159" spans="1:10" x14ac:dyDescent="0.35">
      <c r="A159" s="37">
        <v>32081</v>
      </c>
      <c r="B159" s="38">
        <f t="shared" si="14"/>
        <v>5.2850000000000001</v>
      </c>
      <c r="C159" s="38">
        <v>5.1689999999999996</v>
      </c>
      <c r="D159" s="23">
        <v>5.2850000000000001</v>
      </c>
      <c r="E159" s="42">
        <f t="shared" si="12"/>
        <v>8.3354543163744008E-2</v>
      </c>
      <c r="F159" s="38">
        <f t="shared" si="13"/>
        <v>318.55905265285497</v>
      </c>
      <c r="J159" s="23"/>
    </row>
    <row r="160" spans="1:10" x14ac:dyDescent="0.35">
      <c r="A160" s="37">
        <v>32111</v>
      </c>
      <c r="B160" s="38">
        <f t="shared" si="14"/>
        <v>5.2720000000000002</v>
      </c>
      <c r="C160" s="38">
        <v>5.0640000000000001</v>
      </c>
      <c r="D160" s="23">
        <v>5.2720000000000002</v>
      </c>
      <c r="E160" s="42">
        <f t="shared" si="12"/>
        <v>5.3981966537376544E-3</v>
      </c>
      <c r="F160" s="38">
        <f t="shared" si="13"/>
        <v>320.2786970649035</v>
      </c>
      <c r="J160" s="23"/>
    </row>
    <row r="161" spans="1:10" x14ac:dyDescent="0.35">
      <c r="A161" s="37">
        <v>32142</v>
      </c>
      <c r="B161" s="38">
        <f t="shared" si="14"/>
        <v>4.8239999999999998</v>
      </c>
      <c r="C161" s="38">
        <v>4.976</v>
      </c>
      <c r="D161" s="23">
        <v>4.8239999999999998</v>
      </c>
      <c r="E161" s="42">
        <f t="shared" si="12"/>
        <v>3.9375606633530097E-2</v>
      </c>
      <c r="F161" s="38">
        <f t="shared" si="13"/>
        <v>332.88986505363067</v>
      </c>
      <c r="J161" s="23"/>
    </row>
    <row r="162" spans="1:10" x14ac:dyDescent="0.35">
      <c r="A162" s="37">
        <v>32173</v>
      </c>
      <c r="B162" s="38">
        <f t="shared" si="14"/>
        <v>4.1379999999999999</v>
      </c>
      <c r="C162" s="38">
        <v>4.75</v>
      </c>
      <c r="D162" s="23">
        <v>4.1379999999999999</v>
      </c>
      <c r="E162" s="42">
        <f t="shared" si="12"/>
        <v>5.9357431289737007E-2</v>
      </c>
      <c r="F162" s="38">
        <f t="shared" si="13"/>
        <v>352.64935234560136</v>
      </c>
      <c r="J162" s="23"/>
    </row>
    <row r="163" spans="1:10" x14ac:dyDescent="0.35">
      <c r="A163" s="37">
        <v>32202</v>
      </c>
      <c r="B163" s="38">
        <f t="shared" si="14"/>
        <v>4.5830000000000002</v>
      </c>
      <c r="C163" s="38">
        <v>4.7270000000000003</v>
      </c>
      <c r="D163" s="23">
        <v>4.5830000000000002</v>
      </c>
      <c r="E163" s="42">
        <f t="shared" si="12"/>
        <v>-3.1697094758580791E-2</v>
      </c>
      <c r="F163" s="38">
        <f t="shared" si="13"/>
        <v>341.47139240775067</v>
      </c>
      <c r="J163" s="23"/>
    </row>
    <row r="164" spans="1:10" x14ac:dyDescent="0.35">
      <c r="A164" s="37">
        <v>32233</v>
      </c>
      <c r="B164" s="38">
        <f t="shared" si="14"/>
        <v>4.7859999999999996</v>
      </c>
      <c r="C164" s="38">
        <v>4.6159999999999997</v>
      </c>
      <c r="D164" s="23">
        <v>4.7859999999999996</v>
      </c>
      <c r="E164" s="42">
        <f t="shared" si="12"/>
        <v>-1.2060563103079498E-2</v>
      </c>
      <c r="F164" s="38">
        <f t="shared" si="13"/>
        <v>337.35305513172057</v>
      </c>
      <c r="J164" s="23"/>
    </row>
    <row r="165" spans="1:10" x14ac:dyDescent="0.35">
      <c r="A165" s="37">
        <v>32263</v>
      </c>
      <c r="B165" s="38">
        <f t="shared" si="14"/>
        <v>4.7880000000000003</v>
      </c>
      <c r="C165" s="38">
        <v>4.5350000000000001</v>
      </c>
      <c r="D165" s="23">
        <v>4.7880000000000003</v>
      </c>
      <c r="E165" s="42">
        <f t="shared" si="12"/>
        <v>3.8318975316696431E-3</v>
      </c>
      <c r="F165" s="38">
        <f t="shared" si="13"/>
        <v>338.64575747098098</v>
      </c>
      <c r="J165" s="23"/>
    </row>
    <row r="166" spans="1:10" x14ac:dyDescent="0.35">
      <c r="A166" s="37">
        <v>32294</v>
      </c>
      <c r="B166" s="38">
        <f t="shared" si="14"/>
        <v>5.0860000000000003</v>
      </c>
      <c r="C166" s="38">
        <v>4.7439999999999998</v>
      </c>
      <c r="D166" s="23">
        <v>5.0860000000000003</v>
      </c>
      <c r="E166" s="42">
        <f t="shared" si="12"/>
        <v>-1.8995065263343873E-2</v>
      </c>
      <c r="F166" s="38">
        <f t="shared" si="13"/>
        <v>332.21315920666518</v>
      </c>
      <c r="J166" s="23"/>
    </row>
    <row r="167" spans="1:10" x14ac:dyDescent="0.35">
      <c r="A167" s="37">
        <v>32324</v>
      </c>
      <c r="B167" s="38">
        <f t="shared" si="14"/>
        <v>5.38</v>
      </c>
      <c r="C167" s="38">
        <v>4.9290000000000003</v>
      </c>
      <c r="D167" s="23">
        <v>5.38</v>
      </c>
      <c r="E167" s="42">
        <f t="shared" si="12"/>
        <v>-1.8129264164424185E-2</v>
      </c>
      <c r="F167" s="38">
        <f t="shared" si="13"/>
        <v>326.19037908450963</v>
      </c>
      <c r="J167" s="23"/>
    </row>
    <row r="168" spans="1:10" x14ac:dyDescent="0.35">
      <c r="A168" s="37">
        <v>32355</v>
      </c>
      <c r="B168" s="38">
        <f t="shared" si="14"/>
        <v>5.3579999999999997</v>
      </c>
      <c r="C168" s="38">
        <v>5.0199999999999996</v>
      </c>
      <c r="D168" s="23">
        <v>5.3579999999999997</v>
      </c>
      <c r="E168" s="42">
        <f t="shared" si="12"/>
        <v>6.158813133930457E-3</v>
      </c>
      <c r="F168" s="38">
        <f t="shared" si="13"/>
        <v>328.19932467537706</v>
      </c>
      <c r="J168" s="23"/>
    </row>
    <row r="169" spans="1:10" x14ac:dyDescent="0.35">
      <c r="A169" s="37">
        <v>32386</v>
      </c>
      <c r="B169" s="38">
        <f t="shared" si="14"/>
        <v>5.6150000000000002</v>
      </c>
      <c r="C169" s="38">
        <v>5.5609999999999999</v>
      </c>
      <c r="D169" s="23">
        <v>5.6150000000000002</v>
      </c>
      <c r="E169" s="42">
        <f t="shared" si="12"/>
        <v>-1.4875601200533491E-2</v>
      </c>
      <c r="F169" s="38">
        <f t="shared" si="13"/>
        <v>323.31716240722176</v>
      </c>
      <c r="J169" s="23"/>
    </row>
    <row r="170" spans="1:10" x14ac:dyDescent="0.35">
      <c r="A170" s="37">
        <v>32416</v>
      </c>
      <c r="B170" s="38">
        <f t="shared" si="14"/>
        <v>5.165</v>
      </c>
      <c r="C170" s="38">
        <v>5.26</v>
      </c>
      <c r="D170" s="23">
        <v>5.165</v>
      </c>
      <c r="E170" s="42">
        <f t="shared" si="12"/>
        <v>3.9260163557519698E-2</v>
      </c>
      <c r="F170" s="38">
        <f t="shared" si="13"/>
        <v>336.01064708428243</v>
      </c>
      <c r="J170" s="23"/>
    </row>
    <row r="171" spans="1:10" x14ac:dyDescent="0.35">
      <c r="A171" s="37">
        <v>32447</v>
      </c>
      <c r="B171" s="38">
        <f t="shared" si="14"/>
        <v>4.7869999999999999</v>
      </c>
      <c r="C171" s="38">
        <v>4.7380000000000004</v>
      </c>
      <c r="D171" s="23">
        <v>4.7869999999999999</v>
      </c>
      <c r="E171" s="42">
        <f t="shared" si="12"/>
        <v>3.3871925868801722E-2</v>
      </c>
      <c r="F171" s="38">
        <f t="shared" si="13"/>
        <v>347.39197481344928</v>
      </c>
      <c r="J171" s="23"/>
    </row>
    <row r="172" spans="1:10" x14ac:dyDescent="0.35">
      <c r="A172" s="37">
        <v>32477</v>
      </c>
      <c r="B172" s="38">
        <f t="shared" si="14"/>
        <v>4.6879999999999997</v>
      </c>
      <c r="C172" s="38">
        <v>4.6210000000000004</v>
      </c>
      <c r="D172" s="23">
        <v>4.6879999999999997</v>
      </c>
      <c r="E172" s="42">
        <f t="shared" si="12"/>
        <v>1.1769337757932831E-2</v>
      </c>
      <c r="F172" s="38">
        <f t="shared" si="13"/>
        <v>351.48054829942407</v>
      </c>
      <c r="J172" s="23"/>
    </row>
    <row r="173" spans="1:10" x14ac:dyDescent="0.35">
      <c r="A173" s="37">
        <v>32508</v>
      </c>
      <c r="B173" s="38">
        <f t="shared" si="14"/>
        <v>4.6109999999999998</v>
      </c>
      <c r="C173" s="38">
        <v>4.6289999999999996</v>
      </c>
      <c r="D173" s="23">
        <v>4.6109999999999998</v>
      </c>
      <c r="E173" s="42">
        <f t="shared" si="12"/>
        <v>9.979962675173034E-3</v>
      </c>
      <c r="F173" s="38">
        <f t="shared" si="13"/>
        <v>354.98831105250167</v>
      </c>
      <c r="J173" s="23"/>
    </row>
    <row r="174" spans="1:10" x14ac:dyDescent="0.35">
      <c r="A174" s="37">
        <v>32539</v>
      </c>
      <c r="B174" s="38">
        <f t="shared" si="14"/>
        <v>4.8310000000000004</v>
      </c>
      <c r="C174" s="38">
        <v>4.7279999999999998</v>
      </c>
      <c r="D174" s="23">
        <v>4.8310000000000004</v>
      </c>
      <c r="E174" s="42">
        <f t="shared" si="12"/>
        <v>-1.3330636499972097E-2</v>
      </c>
      <c r="F174" s="38">
        <f t="shared" si="13"/>
        <v>350.25609091612171</v>
      </c>
      <c r="J174" s="23"/>
    </row>
    <row r="175" spans="1:10" x14ac:dyDescent="0.35">
      <c r="A175" s="37">
        <v>32567</v>
      </c>
      <c r="B175" s="38">
        <f t="shared" si="14"/>
        <v>5.1059999999999999</v>
      </c>
      <c r="C175" s="38">
        <v>4.9000000000000004</v>
      </c>
      <c r="D175" s="23">
        <v>5.1059999999999999</v>
      </c>
      <c r="E175" s="42">
        <f t="shared" si="12"/>
        <v>-1.7165374843722554E-2</v>
      </c>
      <c r="F175" s="38">
        <f t="shared" si="13"/>
        <v>344.24381382424951</v>
      </c>
      <c r="J175" s="23"/>
    </row>
    <row r="176" spans="1:10" x14ac:dyDescent="0.35">
      <c r="A176" s="37">
        <v>32598</v>
      </c>
      <c r="B176" s="38">
        <f t="shared" si="14"/>
        <v>5.1120000000000001</v>
      </c>
      <c r="C176" s="38">
        <v>4.915</v>
      </c>
      <c r="D176" s="23">
        <v>5.1120000000000001</v>
      </c>
      <c r="E176" s="42">
        <f t="shared" si="12"/>
        <v>3.7927761269499396E-3</v>
      </c>
      <c r="F176" s="38">
        <f t="shared" si="13"/>
        <v>345.54945354317232</v>
      </c>
      <c r="J176" s="23"/>
    </row>
    <row r="177" spans="1:10" x14ac:dyDescent="0.35">
      <c r="A177" s="37">
        <v>32628</v>
      </c>
      <c r="B177" s="38">
        <f t="shared" si="14"/>
        <v>5.1660000000000004</v>
      </c>
      <c r="C177" s="38">
        <v>4.9989999999999997</v>
      </c>
      <c r="D177" s="23">
        <v>5.1660000000000004</v>
      </c>
      <c r="E177" s="42">
        <f t="shared" si="12"/>
        <v>1.1047426615835854E-4</v>
      </c>
      <c r="F177" s="38">
        <f t="shared" si="13"/>
        <v>345.58762786547396</v>
      </c>
      <c r="J177" s="23"/>
    </row>
    <row r="178" spans="1:10" x14ac:dyDescent="0.35">
      <c r="A178" s="37">
        <v>32659</v>
      </c>
      <c r="B178" s="38">
        <f t="shared" si="14"/>
        <v>5.0540000000000003</v>
      </c>
      <c r="C178" s="38">
        <v>5.1749999999999998</v>
      </c>
      <c r="D178" s="23">
        <v>5.0540000000000003</v>
      </c>
      <c r="E178" s="42">
        <f t="shared" si="12"/>
        <v>1.2956634915152195E-2</v>
      </c>
      <c r="F178" s="38">
        <f t="shared" si="13"/>
        <v>350.06528059092039</v>
      </c>
      <c r="J178" s="23"/>
    </row>
    <row r="179" spans="1:10" x14ac:dyDescent="0.35">
      <c r="A179" s="37">
        <v>32689</v>
      </c>
      <c r="B179" s="38">
        <f t="shared" si="14"/>
        <v>5.3049999999999997</v>
      </c>
      <c r="C179" s="38">
        <v>5.3120000000000003</v>
      </c>
      <c r="D179" s="23">
        <v>5.3049999999999997</v>
      </c>
      <c r="E179" s="42">
        <f t="shared" si="12"/>
        <v>-1.4951264980339666E-2</v>
      </c>
      <c r="F179" s="38">
        <f t="shared" si="13"/>
        <v>344.83136182038857</v>
      </c>
      <c r="J179" s="23"/>
    </row>
    <row r="180" spans="1:10" x14ac:dyDescent="0.35">
      <c r="A180" s="37">
        <v>32720</v>
      </c>
      <c r="B180" s="38">
        <f t="shared" si="14"/>
        <v>4.9139999999999997</v>
      </c>
      <c r="C180" s="38">
        <v>4.9109999999999996</v>
      </c>
      <c r="D180" s="23">
        <v>4.9139999999999997</v>
      </c>
      <c r="E180" s="42">
        <f t="shared" si="12"/>
        <v>3.4823304110054312E-2</v>
      </c>
      <c r="F180" s="38">
        <f t="shared" si="13"/>
        <v>356.83952919974411</v>
      </c>
      <c r="J180" s="23"/>
    </row>
    <row r="181" spans="1:10" x14ac:dyDescent="0.35">
      <c r="A181" s="37">
        <v>32751</v>
      </c>
      <c r="B181" s="38">
        <f t="shared" si="14"/>
        <v>5.0830000000000002</v>
      </c>
      <c r="C181" s="38">
        <v>4.9459999999999997</v>
      </c>
      <c r="D181" s="23">
        <v>5.0830000000000002</v>
      </c>
      <c r="E181" s="42">
        <f t="shared" si="12"/>
        <v>-8.9419849638474203E-3</v>
      </c>
      <c r="F181" s="38">
        <f t="shared" si="13"/>
        <v>353.6486754951336</v>
      </c>
      <c r="J181" s="23"/>
    </row>
    <row r="182" spans="1:10" x14ac:dyDescent="0.35">
      <c r="A182" s="37">
        <v>32781</v>
      </c>
      <c r="B182" s="38">
        <f t="shared" si="14"/>
        <v>5.0250000000000004</v>
      </c>
      <c r="C182" s="38">
        <v>5.0229999999999997</v>
      </c>
      <c r="D182" s="23">
        <v>5.0250000000000004</v>
      </c>
      <c r="E182" s="42">
        <f t="shared" si="12"/>
        <v>8.722235704293875E-3</v>
      </c>
      <c r="F182" s="38">
        <f t="shared" si="13"/>
        <v>356.73328259931355</v>
      </c>
    </row>
    <row r="183" spans="1:10" x14ac:dyDescent="0.35">
      <c r="A183" s="37">
        <v>32812</v>
      </c>
      <c r="B183" s="38">
        <f t="shared" si="14"/>
        <v>5.4290000000000003</v>
      </c>
      <c r="C183" s="38">
        <v>5.3550000000000004</v>
      </c>
      <c r="D183" s="38">
        <v>5.4290000000000003</v>
      </c>
      <c r="E183" s="42">
        <f t="shared" si="12"/>
        <v>-2.6478990947276692E-2</v>
      </c>
      <c r="F183" s="38">
        <f t="shared" si="13"/>
        <v>347.28734523877404</v>
      </c>
    </row>
    <row r="184" spans="1:10" x14ac:dyDescent="0.35">
      <c r="A184" s="37">
        <v>32842</v>
      </c>
      <c r="B184" s="38">
        <f t="shared" si="14"/>
        <v>5.4210000000000003</v>
      </c>
      <c r="C184" s="38">
        <v>5.391</v>
      </c>
      <c r="D184" s="38">
        <v>5.4210000000000003</v>
      </c>
      <c r="E184" s="42">
        <f t="shared" si="12"/>
        <v>5.1316496990185855E-3</v>
      </c>
      <c r="F184" s="38">
        <f t="shared" si="13"/>
        <v>349.06950223944153</v>
      </c>
    </row>
    <row r="185" spans="1:10" x14ac:dyDescent="0.35">
      <c r="A185" s="37">
        <v>32873</v>
      </c>
      <c r="B185" s="38">
        <f t="shared" si="14"/>
        <v>5.6159999999999997</v>
      </c>
      <c r="C185" s="38">
        <v>5.5949999999999998</v>
      </c>
      <c r="D185" s="38">
        <v>5.6159999999999997</v>
      </c>
      <c r="E185" s="42">
        <f t="shared" si="12"/>
        <v>-1.0156596102777589E-2</v>
      </c>
      <c r="F185" s="38">
        <f t="shared" si="13"/>
        <v>345.52414429339791</v>
      </c>
    </row>
    <row r="186" spans="1:10" x14ac:dyDescent="0.35">
      <c r="A186" s="37">
        <v>32904</v>
      </c>
      <c r="B186" s="38">
        <f t="shared" si="14"/>
        <v>6.3760000000000003</v>
      </c>
      <c r="C186" s="38">
        <v>6.4729999999999999</v>
      </c>
      <c r="D186" s="38">
        <v>6.3760000000000003</v>
      </c>
      <c r="E186" s="42">
        <f t="shared" si="12"/>
        <v>-5.0550440395522603E-2</v>
      </c>
      <c r="F186" s="38">
        <f t="shared" si="13"/>
        <v>328.05774663208058</v>
      </c>
    </row>
    <row r="187" spans="1:10" x14ac:dyDescent="0.35">
      <c r="A187" s="37">
        <v>32932</v>
      </c>
      <c r="B187" s="38">
        <f t="shared" si="14"/>
        <v>6.4359999999999999</v>
      </c>
      <c r="C187" s="38">
        <v>6.7720000000000002</v>
      </c>
      <c r="D187" s="38">
        <v>6.4359999999999999</v>
      </c>
      <c r="E187" s="42">
        <f t="shared" si="12"/>
        <v>9.6492406642184354E-4</v>
      </c>
      <c r="F187" s="38">
        <f t="shared" si="13"/>
        <v>328.37429744698198</v>
      </c>
    </row>
    <row r="188" spans="1:10" x14ac:dyDescent="0.35">
      <c r="A188" s="37">
        <v>32963</v>
      </c>
      <c r="B188" s="38">
        <f t="shared" si="14"/>
        <v>6.8159999999999998</v>
      </c>
      <c r="C188" s="38">
        <v>7.0170000000000003</v>
      </c>
      <c r="D188" s="38">
        <v>6.8159999999999998</v>
      </c>
      <c r="E188" s="42">
        <f t="shared" si="12"/>
        <v>-2.1706665793632281E-2</v>
      </c>
      <c r="F188" s="38">
        <f t="shared" si="13"/>
        <v>321.24638631708154</v>
      </c>
    </row>
    <row r="189" spans="1:10" x14ac:dyDescent="0.35">
      <c r="A189" s="37">
        <v>32993</v>
      </c>
      <c r="B189" s="38">
        <f t="shared" si="14"/>
        <v>6.7229999999999999</v>
      </c>
      <c r="C189" s="38">
        <v>7.016</v>
      </c>
      <c r="D189" s="38">
        <v>6.7229999999999999</v>
      </c>
      <c r="E189" s="42">
        <f t="shared" si="12"/>
        <v>1.2332904189202725E-2</v>
      </c>
      <c r="F189" s="38">
        <f t="shared" si="13"/>
        <v>325.20828722065767</v>
      </c>
    </row>
    <row r="190" spans="1:10" x14ac:dyDescent="0.35">
      <c r="A190" s="37">
        <v>33024</v>
      </c>
      <c r="B190" s="38">
        <f t="shared" si="14"/>
        <v>6.2629999999999999</v>
      </c>
      <c r="C190" s="38">
        <v>6.6239999999999997</v>
      </c>
      <c r="D190" s="38">
        <v>6.2629999999999999</v>
      </c>
      <c r="E190" s="42">
        <f t="shared" si="12"/>
        <v>3.9204106823753235E-2</v>
      </c>
      <c r="F190" s="38">
        <f t="shared" si="13"/>
        <v>337.95778765282614</v>
      </c>
    </row>
    <row r="191" spans="1:10" x14ac:dyDescent="0.35">
      <c r="A191" s="37">
        <v>33054</v>
      </c>
      <c r="B191" s="38">
        <f t="shared" si="14"/>
        <v>6.7039999999999997</v>
      </c>
      <c r="C191" s="38">
        <v>6.8860000000000001</v>
      </c>
      <c r="D191" s="38">
        <v>6.7039999999999997</v>
      </c>
      <c r="E191" s="42">
        <f t="shared" si="12"/>
        <v>-2.6355584430052811E-2</v>
      </c>
      <c r="F191" s="38">
        <f t="shared" si="13"/>
        <v>329.05071264654822</v>
      </c>
    </row>
    <row r="192" spans="1:10" x14ac:dyDescent="0.35">
      <c r="A192" s="37">
        <v>33085</v>
      </c>
      <c r="B192" s="38">
        <f t="shared" si="14"/>
        <v>7.0229999999999997</v>
      </c>
      <c r="C192" s="38">
        <v>7.0670000000000002</v>
      </c>
      <c r="D192" s="38">
        <v>7.0229999999999997</v>
      </c>
      <c r="E192" s="42">
        <f t="shared" si="12"/>
        <v>-1.6927153652767941E-2</v>
      </c>
      <c r="F192" s="38">
        <f t="shared" si="13"/>
        <v>323.48082067402731</v>
      </c>
    </row>
    <row r="193" spans="1:6" x14ac:dyDescent="0.35">
      <c r="A193" s="37">
        <v>33116</v>
      </c>
      <c r="B193" s="38">
        <f t="shared" si="14"/>
        <v>7.5570000000000004</v>
      </c>
      <c r="C193" s="38">
        <v>7.585</v>
      </c>
      <c r="D193" s="38">
        <v>7.5570000000000004</v>
      </c>
      <c r="E193" s="42">
        <f t="shared" si="12"/>
        <v>-3.0947213101426934E-2</v>
      </c>
      <c r="F193" s="38">
        <f t="shared" si="13"/>
        <v>313.46999078240373</v>
      </c>
    </row>
    <row r="194" spans="1:6" x14ac:dyDescent="0.35">
      <c r="A194" s="37">
        <v>33146</v>
      </c>
      <c r="B194" s="38">
        <f t="shared" si="14"/>
        <v>8.1050000000000004</v>
      </c>
      <c r="C194" s="38">
        <v>7.9</v>
      </c>
      <c r="D194" s="38">
        <v>8.1050000000000004</v>
      </c>
      <c r="E194" s="42">
        <f t="shared" si="12"/>
        <v>-3.0564556935661357E-2</v>
      </c>
      <c r="F194" s="38">
        <f t="shared" si="13"/>
        <v>303.8889194015137</v>
      </c>
    </row>
    <row r="195" spans="1:6" x14ac:dyDescent="0.35">
      <c r="A195" s="37">
        <v>33177</v>
      </c>
      <c r="B195" s="38">
        <f t="shared" si="14"/>
        <v>7.4409999999999998</v>
      </c>
      <c r="C195" s="38">
        <v>7.133</v>
      </c>
      <c r="D195" s="38">
        <v>7.4409999999999998</v>
      </c>
      <c r="E195" s="42">
        <f t="shared" ref="E195:E258" si="15">B194/1200+((B194/B195)*(1-(1+B195/200)^(-2*(10-(1/12))))+(1+B195/200)^(-2*(10-(1/12)))-1)</f>
        <v>5.2749170259160309E-2</v>
      </c>
      <c r="F195" s="38">
        <f t="shared" ref="F195:F258" si="16">F194*(1+E195)</f>
        <v>319.91880775089641</v>
      </c>
    </row>
    <row r="196" spans="1:6" x14ac:dyDescent="0.35">
      <c r="A196" s="37">
        <v>33207</v>
      </c>
      <c r="B196" s="38">
        <f t="shared" si="14"/>
        <v>6.9589999999999996</v>
      </c>
      <c r="C196" s="38">
        <v>6.8559999999999999</v>
      </c>
      <c r="D196" s="38">
        <v>6.9589999999999996</v>
      </c>
      <c r="E196" s="42">
        <f t="shared" si="15"/>
        <v>4.0316559009360056E-2</v>
      </c>
      <c r="F196" s="38">
        <f t="shared" si="16"/>
        <v>332.8168332417896</v>
      </c>
    </row>
    <row r="197" spans="1:6" x14ac:dyDescent="0.35">
      <c r="A197" s="37">
        <v>33238</v>
      </c>
      <c r="B197" s="38">
        <f t="shared" si="14"/>
        <v>6.6189999999999998</v>
      </c>
      <c r="C197" s="38">
        <v>6.5739999999999998</v>
      </c>
      <c r="D197" s="38">
        <v>6.6189999999999998</v>
      </c>
      <c r="E197" s="42">
        <f t="shared" si="15"/>
        <v>3.0236337295538852E-2</v>
      </c>
      <c r="F197" s="38">
        <f t="shared" si="16"/>
        <v>342.8799952693214</v>
      </c>
    </row>
    <row r="198" spans="1:6" x14ac:dyDescent="0.35">
      <c r="A198" s="37">
        <v>33269</v>
      </c>
      <c r="B198" s="38">
        <f t="shared" si="14"/>
        <v>6.4930000000000003</v>
      </c>
      <c r="C198" s="38">
        <v>6.4969999999999999</v>
      </c>
      <c r="D198" s="38">
        <v>6.4930000000000003</v>
      </c>
      <c r="E198" s="42">
        <f t="shared" si="15"/>
        <v>1.4623867512471415E-2</v>
      </c>
      <c r="F198" s="38">
        <f t="shared" si="16"/>
        <v>347.89422689281679</v>
      </c>
    </row>
    <row r="199" spans="1:6" x14ac:dyDescent="0.35">
      <c r="A199" s="37">
        <v>33297</v>
      </c>
      <c r="B199" s="38">
        <f t="shared" si="14"/>
        <v>6.4669999999999996</v>
      </c>
      <c r="C199" s="38">
        <v>6.4409999999999998</v>
      </c>
      <c r="D199" s="38">
        <v>6.4669999999999996</v>
      </c>
      <c r="E199" s="42">
        <f t="shared" si="15"/>
        <v>7.2924903647413018E-3</v>
      </c>
      <c r="F199" s="38">
        <f t="shared" si="16"/>
        <v>350.43124219038179</v>
      </c>
    </row>
    <row r="200" spans="1:6" x14ac:dyDescent="0.35">
      <c r="A200" s="37">
        <v>33328</v>
      </c>
      <c r="B200" s="38">
        <f t="shared" si="14"/>
        <v>6.5720000000000001</v>
      </c>
      <c r="C200" s="38">
        <v>6.5830000000000002</v>
      </c>
      <c r="D200" s="38">
        <v>6.5720000000000001</v>
      </c>
      <c r="E200" s="42">
        <f t="shared" si="15"/>
        <v>-2.1736989657062953E-3</v>
      </c>
      <c r="F200" s="38">
        <f t="shared" si="16"/>
        <v>349.66951016168139</v>
      </c>
    </row>
    <row r="201" spans="1:6" x14ac:dyDescent="0.35">
      <c r="A201" s="37">
        <v>33358</v>
      </c>
      <c r="B201" s="38">
        <f t="shared" si="14"/>
        <v>6.65</v>
      </c>
      <c r="C201" s="38">
        <v>6.6980000000000004</v>
      </c>
      <c r="D201" s="38">
        <v>6.65</v>
      </c>
      <c r="E201" s="42">
        <f t="shared" si="15"/>
        <v>-1.2164349601797176E-4</v>
      </c>
      <c r="F201" s="38">
        <f t="shared" si="16"/>
        <v>349.62697514001445</v>
      </c>
    </row>
    <row r="202" spans="1:6" x14ac:dyDescent="0.35">
      <c r="A202" s="37">
        <v>33389</v>
      </c>
      <c r="B202" s="38">
        <f t="shared" si="14"/>
        <v>6.5620000000000003</v>
      </c>
      <c r="C202" s="38">
        <v>6.62</v>
      </c>
      <c r="D202" s="38">
        <v>6.5620000000000003</v>
      </c>
      <c r="E202" s="42">
        <f t="shared" si="15"/>
        <v>1.1882943358687448E-2</v>
      </c>
      <c r="F202" s="38">
        <f t="shared" si="16"/>
        <v>353.7815726822725</v>
      </c>
    </row>
    <row r="203" spans="1:6" x14ac:dyDescent="0.35">
      <c r="A203" s="37">
        <v>33419</v>
      </c>
      <c r="B203" s="38">
        <f t="shared" si="14"/>
        <v>6.774</v>
      </c>
      <c r="C203" s="38">
        <v>6.8019999999999996</v>
      </c>
      <c r="D203" s="38">
        <v>6.774</v>
      </c>
      <c r="E203" s="42">
        <f t="shared" si="15"/>
        <v>-9.6625280196815568E-3</v>
      </c>
      <c r="F203" s="38">
        <f t="shared" si="16"/>
        <v>350.36314832338303</v>
      </c>
    </row>
    <row r="204" spans="1:6" x14ac:dyDescent="0.35">
      <c r="A204" s="37">
        <v>33450</v>
      </c>
      <c r="B204" s="38">
        <f t="shared" si="14"/>
        <v>6.516</v>
      </c>
      <c r="C204" s="38">
        <v>6.5369999999999999</v>
      </c>
      <c r="D204" s="38">
        <v>6.516</v>
      </c>
      <c r="E204" s="42">
        <f t="shared" si="15"/>
        <v>2.427531641667412E-2</v>
      </c>
      <c r="F204" s="38">
        <f t="shared" si="16"/>
        <v>358.86832460967526</v>
      </c>
    </row>
    <row r="205" spans="1:6" x14ac:dyDescent="0.35">
      <c r="A205" s="37">
        <v>33481</v>
      </c>
      <c r="B205" s="38">
        <f t="shared" si="14"/>
        <v>6.3220000000000001</v>
      </c>
      <c r="C205" s="38">
        <v>6.3470000000000004</v>
      </c>
      <c r="D205" s="38">
        <v>6.3220000000000001</v>
      </c>
      <c r="E205" s="42">
        <f t="shared" si="15"/>
        <v>1.9563024827329478E-2</v>
      </c>
      <c r="F205" s="38">
        <f t="shared" si="16"/>
        <v>365.88887455375647</v>
      </c>
    </row>
    <row r="206" spans="1:6" x14ac:dyDescent="0.35">
      <c r="A206" s="37">
        <v>33511</v>
      </c>
      <c r="B206" s="38">
        <f t="shared" si="14"/>
        <v>6.0830000000000002</v>
      </c>
      <c r="C206" s="38">
        <v>6.0940000000000003</v>
      </c>
      <c r="D206" s="38">
        <v>6.0830000000000002</v>
      </c>
      <c r="E206" s="42">
        <f t="shared" si="15"/>
        <v>2.2870864977395558E-2</v>
      </c>
      <c r="F206" s="38">
        <f t="shared" si="16"/>
        <v>374.25706960040668</v>
      </c>
    </row>
    <row r="207" spans="1:6" x14ac:dyDescent="0.35">
      <c r="A207" s="37">
        <v>33542</v>
      </c>
      <c r="B207" s="38">
        <f t="shared" si="14"/>
        <v>6.0250000000000004</v>
      </c>
      <c r="C207" s="38">
        <v>6.02</v>
      </c>
      <c r="D207" s="38">
        <v>6.0250000000000004</v>
      </c>
      <c r="E207" s="42">
        <f t="shared" si="15"/>
        <v>9.3522853487453123E-3</v>
      </c>
      <c r="F207" s="38">
        <f t="shared" si="16"/>
        <v>377.75722850909494</v>
      </c>
    </row>
    <row r="208" spans="1:6" x14ac:dyDescent="0.35">
      <c r="A208" s="37">
        <v>33572</v>
      </c>
      <c r="B208" s="38">
        <f t="shared" ref="B208:B271" si="17">D208</f>
        <v>5.9710000000000001</v>
      </c>
      <c r="C208" s="38">
        <v>5.9619999999999997</v>
      </c>
      <c r="D208" s="38">
        <v>5.9710000000000001</v>
      </c>
      <c r="E208" s="42">
        <f t="shared" si="15"/>
        <v>9.0184615025557784E-3</v>
      </c>
      <c r="F208" s="38">
        <f t="shared" si="16"/>
        <v>381.16401753171635</v>
      </c>
    </row>
    <row r="209" spans="1:6" x14ac:dyDescent="0.35">
      <c r="A209" s="37">
        <v>33603</v>
      </c>
      <c r="B209" s="38">
        <f t="shared" si="17"/>
        <v>5.5750000000000002</v>
      </c>
      <c r="C209" s="38">
        <v>5.5730000000000004</v>
      </c>
      <c r="D209" s="38">
        <v>5.5750000000000002</v>
      </c>
      <c r="E209" s="42">
        <f t="shared" si="15"/>
        <v>3.4832157901386981E-2</v>
      </c>
      <c r="F209" s="38">
        <f t="shared" si="16"/>
        <v>394.44078277670815</v>
      </c>
    </row>
    <row r="210" spans="1:6" x14ac:dyDescent="0.35">
      <c r="A210" s="37">
        <v>33634</v>
      </c>
      <c r="B210" s="38">
        <f t="shared" si="17"/>
        <v>5.5659999999999998</v>
      </c>
      <c r="C210" s="38">
        <v>5.59</v>
      </c>
      <c r="D210" s="38">
        <v>5.5659999999999998</v>
      </c>
      <c r="E210" s="42">
        <f t="shared" si="15"/>
        <v>5.3246691231888365E-3</v>
      </c>
      <c r="F210" s="38">
        <f t="shared" si="16"/>
        <v>396.54104943368566</v>
      </c>
    </row>
    <row r="211" spans="1:6" x14ac:dyDescent="0.35">
      <c r="A211" s="37">
        <v>33663</v>
      </c>
      <c r="B211" s="38">
        <f t="shared" si="17"/>
        <v>5.56</v>
      </c>
      <c r="C211" s="38">
        <v>5.6269999999999998</v>
      </c>
      <c r="D211" s="38">
        <v>5.56</v>
      </c>
      <c r="E211" s="42">
        <f t="shared" si="15"/>
        <v>5.0910163498414703E-3</v>
      </c>
      <c r="F211" s="38">
        <f t="shared" si="16"/>
        <v>398.55984639973582</v>
      </c>
    </row>
    <row r="212" spans="1:6" x14ac:dyDescent="0.35">
      <c r="A212" s="37">
        <v>33694</v>
      </c>
      <c r="B212" s="38">
        <f t="shared" si="17"/>
        <v>5.508</v>
      </c>
      <c r="C212" s="38">
        <v>5.5519999999999996</v>
      </c>
      <c r="D212" s="38">
        <v>5.508</v>
      </c>
      <c r="E212" s="42">
        <f t="shared" si="15"/>
        <v>8.5660554378155888E-3</v>
      </c>
      <c r="F212" s="38">
        <f t="shared" si="16"/>
        <v>401.97393213928319</v>
      </c>
    </row>
    <row r="213" spans="1:6" x14ac:dyDescent="0.35">
      <c r="A213" s="37">
        <v>33724</v>
      </c>
      <c r="B213" s="38">
        <f t="shared" si="17"/>
        <v>5.7939999999999996</v>
      </c>
      <c r="C213" s="38">
        <v>5.86</v>
      </c>
      <c r="D213" s="38">
        <v>5.7939999999999996</v>
      </c>
      <c r="E213" s="42">
        <f t="shared" si="15"/>
        <v>-1.67557777488677E-2</v>
      </c>
      <c r="F213" s="38">
        <f t="shared" si="16"/>
        <v>395.23854627151894</v>
      </c>
    </row>
    <row r="214" spans="1:6" x14ac:dyDescent="0.35">
      <c r="A214" s="37">
        <v>33755</v>
      </c>
      <c r="B214" s="38">
        <f t="shared" si="17"/>
        <v>5.6639999999999997</v>
      </c>
      <c r="C214" s="38">
        <v>5.665</v>
      </c>
      <c r="D214" s="38">
        <v>5.6639999999999997</v>
      </c>
      <c r="E214" s="42">
        <f t="shared" si="15"/>
        <v>1.4589367946070807E-2</v>
      </c>
      <c r="F214" s="38">
        <f t="shared" si="16"/>
        <v>401.00482684954432</v>
      </c>
    </row>
    <row r="215" spans="1:6" x14ac:dyDescent="0.35">
      <c r="A215" s="37">
        <v>33785</v>
      </c>
      <c r="B215" s="38">
        <f t="shared" si="17"/>
        <v>5.5339999999999998</v>
      </c>
      <c r="C215" s="38">
        <v>5.5110000000000001</v>
      </c>
      <c r="D215" s="38">
        <v>5.5339999999999998</v>
      </c>
      <c r="E215" s="42">
        <f t="shared" si="15"/>
        <v>1.4539958228705737E-2</v>
      </c>
      <c r="F215" s="38">
        <f t="shared" si="16"/>
        <v>406.83542028144609</v>
      </c>
    </row>
    <row r="216" spans="1:6" x14ac:dyDescent="0.35">
      <c r="A216" s="37">
        <v>33816</v>
      </c>
      <c r="B216" s="38">
        <f t="shared" si="17"/>
        <v>5.2990000000000004</v>
      </c>
      <c r="C216" s="38">
        <v>5.27</v>
      </c>
      <c r="D216" s="38">
        <v>5.2990000000000004</v>
      </c>
      <c r="E216" s="42">
        <f t="shared" si="15"/>
        <v>2.2558072875911814E-2</v>
      </c>
      <c r="F216" s="38">
        <f t="shared" si="16"/>
        <v>416.01284334065718</v>
      </c>
    </row>
    <row r="217" spans="1:6" x14ac:dyDescent="0.35">
      <c r="A217" s="37">
        <v>33847</v>
      </c>
      <c r="B217" s="38">
        <f t="shared" si="17"/>
        <v>5.1429999999999998</v>
      </c>
      <c r="C217" s="38">
        <v>5.1970000000000001</v>
      </c>
      <c r="D217" s="38">
        <v>5.1429999999999998</v>
      </c>
      <c r="E217" s="42">
        <f t="shared" si="15"/>
        <v>1.6416244880965762E-2</v>
      </c>
      <c r="F217" s="38">
        <f t="shared" si="16"/>
        <v>422.84221205056423</v>
      </c>
    </row>
    <row r="218" spans="1:6" x14ac:dyDescent="0.35">
      <c r="A218" s="37">
        <v>33877</v>
      </c>
      <c r="B218" s="38">
        <f t="shared" si="17"/>
        <v>5.032</v>
      </c>
      <c r="C218" s="38">
        <v>5.0110000000000001</v>
      </c>
      <c r="D218" s="38">
        <v>5.032</v>
      </c>
      <c r="E218" s="42">
        <f t="shared" si="15"/>
        <v>1.2869063203249109E-2</v>
      </c>
      <c r="F218" s="38">
        <f t="shared" si="16"/>
        <v>428.28379520244459</v>
      </c>
    </row>
    <row r="219" spans="1:6" x14ac:dyDescent="0.35">
      <c r="A219" s="37">
        <v>33908</v>
      </c>
      <c r="B219" s="38">
        <f t="shared" si="17"/>
        <v>4.97</v>
      </c>
      <c r="C219" s="38">
        <v>4.9009999999999998</v>
      </c>
      <c r="D219" s="38">
        <v>4.97</v>
      </c>
      <c r="E219" s="42">
        <f t="shared" si="15"/>
        <v>9.0015276237163724E-3</v>
      </c>
      <c r="F219" s="38">
        <f t="shared" si="16"/>
        <v>432.13900361574946</v>
      </c>
    </row>
    <row r="220" spans="1:6" x14ac:dyDescent="0.35">
      <c r="A220" s="37">
        <v>33938</v>
      </c>
      <c r="B220" s="38">
        <f t="shared" si="17"/>
        <v>4.907</v>
      </c>
      <c r="C220" s="38">
        <v>4.8650000000000002</v>
      </c>
      <c r="D220" s="38">
        <v>4.907</v>
      </c>
      <c r="E220" s="42">
        <f t="shared" si="15"/>
        <v>9.0418856995841523E-3</v>
      </c>
      <c r="F220" s="38">
        <f t="shared" si="16"/>
        <v>436.04635509277529</v>
      </c>
    </row>
    <row r="221" spans="1:6" x14ac:dyDescent="0.35">
      <c r="A221" s="37">
        <v>33969</v>
      </c>
      <c r="B221" s="38">
        <f t="shared" si="17"/>
        <v>4.97</v>
      </c>
      <c r="C221" s="38">
        <v>4.7080000000000002</v>
      </c>
      <c r="D221" s="38">
        <v>4.97</v>
      </c>
      <c r="E221" s="42">
        <f t="shared" si="15"/>
        <v>-7.9657914452894128E-4</v>
      </c>
      <c r="F221" s="38">
        <f t="shared" si="16"/>
        <v>435.69900966026051</v>
      </c>
    </row>
    <row r="222" spans="1:6" x14ac:dyDescent="0.35">
      <c r="A222" s="37">
        <v>34000</v>
      </c>
      <c r="B222" s="38">
        <f t="shared" si="17"/>
        <v>4.7380000000000004</v>
      </c>
      <c r="C222" s="38">
        <v>4.5309999999999997</v>
      </c>
      <c r="D222" s="38">
        <v>4.7380000000000004</v>
      </c>
      <c r="E222" s="42">
        <f t="shared" si="15"/>
        <v>2.2331029896803314E-2</v>
      </c>
      <c r="F222" s="38">
        <f t="shared" si="16"/>
        <v>445.42861727099142</v>
      </c>
    </row>
    <row r="223" spans="1:6" x14ac:dyDescent="0.35">
      <c r="A223" s="37">
        <v>34028</v>
      </c>
      <c r="B223" s="38">
        <f t="shared" si="17"/>
        <v>4.2480000000000002</v>
      </c>
      <c r="C223" s="38">
        <v>4.0519999999999996</v>
      </c>
      <c r="D223" s="38">
        <v>4.2480000000000002</v>
      </c>
      <c r="E223" s="42">
        <f t="shared" si="15"/>
        <v>4.3268212666043415E-2</v>
      </c>
      <c r="F223" s="38">
        <f t="shared" si="16"/>
        <v>464.70151741061431</v>
      </c>
    </row>
    <row r="224" spans="1:6" x14ac:dyDescent="0.35">
      <c r="A224" s="37">
        <v>34059</v>
      </c>
      <c r="B224" s="38">
        <f t="shared" si="17"/>
        <v>4.5650000000000004</v>
      </c>
      <c r="C224" s="38">
        <v>4.4039999999999999</v>
      </c>
      <c r="D224" s="38">
        <v>4.5650000000000004</v>
      </c>
      <c r="E224" s="42">
        <f t="shared" si="15"/>
        <v>-2.1517513819555009E-2</v>
      </c>
      <c r="F224" s="38">
        <f t="shared" si="16"/>
        <v>454.70229608776322</v>
      </c>
    </row>
    <row r="225" spans="1:6" x14ac:dyDescent="0.35">
      <c r="A225" s="37">
        <v>34089</v>
      </c>
      <c r="B225" s="38">
        <f t="shared" si="17"/>
        <v>4.6879999999999997</v>
      </c>
      <c r="C225" s="38">
        <v>4.6429999999999998</v>
      </c>
      <c r="D225" s="38">
        <v>4.6879999999999997</v>
      </c>
      <c r="E225" s="42">
        <f t="shared" si="15"/>
        <v>-5.8621065073304855E-3</v>
      </c>
      <c r="F225" s="38">
        <f t="shared" si="16"/>
        <v>452.03678279896906</v>
      </c>
    </row>
    <row r="226" spans="1:6" x14ac:dyDescent="0.35">
      <c r="A226" s="37">
        <v>34120</v>
      </c>
      <c r="B226" s="38">
        <f t="shared" si="17"/>
        <v>4.8499999999999996</v>
      </c>
      <c r="C226" s="38">
        <v>4.7569999999999997</v>
      </c>
      <c r="D226" s="38">
        <v>4.8499999999999996</v>
      </c>
      <c r="E226" s="42">
        <f t="shared" si="15"/>
        <v>-8.7277071129124341E-3</v>
      </c>
      <c r="F226" s="38">
        <f t="shared" si="16"/>
        <v>448.09153815443642</v>
      </c>
    </row>
    <row r="227" spans="1:6" x14ac:dyDescent="0.35">
      <c r="A227" s="37">
        <v>34150</v>
      </c>
      <c r="B227" s="38">
        <f t="shared" si="17"/>
        <v>4.6740000000000004</v>
      </c>
      <c r="C227" s="38">
        <v>4.6319999999999997</v>
      </c>
      <c r="D227" s="38">
        <v>4.6740000000000004</v>
      </c>
      <c r="E227" s="42">
        <f t="shared" si="15"/>
        <v>1.7882226579184202E-2</v>
      </c>
      <c r="F227" s="38">
        <f t="shared" si="16"/>
        <v>456.10441256792922</v>
      </c>
    </row>
    <row r="228" spans="1:6" x14ac:dyDescent="0.35">
      <c r="A228" s="37">
        <v>34181</v>
      </c>
      <c r="B228" s="38">
        <f t="shared" si="17"/>
        <v>4.3979999999999997</v>
      </c>
      <c r="C228" s="38">
        <v>4.4329999999999998</v>
      </c>
      <c r="D228" s="38">
        <v>4.3979999999999997</v>
      </c>
      <c r="E228" s="42">
        <f t="shared" si="15"/>
        <v>2.588505420301403E-2</v>
      </c>
      <c r="F228" s="38">
        <f t="shared" si="16"/>
        <v>467.91070000948395</v>
      </c>
    </row>
    <row r="229" spans="1:6" x14ac:dyDescent="0.35">
      <c r="A229" s="37">
        <v>34212</v>
      </c>
      <c r="B229" s="38">
        <f t="shared" si="17"/>
        <v>4.2919999999999998</v>
      </c>
      <c r="C229" s="38">
        <v>4.2370000000000001</v>
      </c>
      <c r="D229" s="38">
        <v>4.2919999999999998</v>
      </c>
      <c r="E229" s="42">
        <f t="shared" si="15"/>
        <v>1.2153128295367936E-2</v>
      </c>
      <c r="F229" s="38">
        <f t="shared" si="16"/>
        <v>473.59727877747463</v>
      </c>
    </row>
    <row r="230" spans="1:6" x14ac:dyDescent="0.35">
      <c r="A230" s="37">
        <v>34242</v>
      </c>
      <c r="B230" s="38">
        <f t="shared" si="17"/>
        <v>4.0140000000000002</v>
      </c>
      <c r="C230" s="38">
        <v>3.9630000000000001</v>
      </c>
      <c r="D230" s="38">
        <v>4.0140000000000002</v>
      </c>
      <c r="E230" s="42">
        <f t="shared" si="15"/>
        <v>2.613540798508162E-2</v>
      </c>
      <c r="F230" s="38">
        <f t="shared" si="16"/>
        <v>485.97493687894831</v>
      </c>
    </row>
    <row r="231" spans="1:6" x14ac:dyDescent="0.35">
      <c r="A231" s="37">
        <v>34273</v>
      </c>
      <c r="B231" s="38">
        <f t="shared" si="17"/>
        <v>3.91</v>
      </c>
      <c r="C231" s="38">
        <v>3.8290000000000002</v>
      </c>
      <c r="D231" s="38">
        <v>3.91</v>
      </c>
      <c r="E231" s="42">
        <f t="shared" si="15"/>
        <v>1.1826417937259207E-2</v>
      </c>
      <c r="F231" s="38">
        <f t="shared" si="16"/>
        <v>491.72227958951186</v>
      </c>
    </row>
    <row r="232" spans="1:6" x14ac:dyDescent="0.35">
      <c r="A232" s="37">
        <v>34303</v>
      </c>
      <c r="B232" s="38">
        <f t="shared" si="17"/>
        <v>3.6040000000000001</v>
      </c>
      <c r="C232" s="38">
        <v>3.5529999999999999</v>
      </c>
      <c r="D232" s="38">
        <v>3.6040000000000001</v>
      </c>
      <c r="E232" s="42">
        <f t="shared" si="15"/>
        <v>2.8583628903858765E-2</v>
      </c>
      <c r="F232" s="38">
        <f t="shared" si="16"/>
        <v>505.77748675305799</v>
      </c>
    </row>
    <row r="233" spans="1:6" x14ac:dyDescent="0.35">
      <c r="A233" s="37">
        <v>34334</v>
      </c>
      <c r="B233" s="38">
        <f t="shared" si="17"/>
        <v>3.4129999999999998</v>
      </c>
      <c r="C233" s="38">
        <v>3.3260000000000001</v>
      </c>
      <c r="D233" s="38">
        <v>3.4129999999999998</v>
      </c>
      <c r="E233" s="42">
        <f t="shared" si="15"/>
        <v>1.8957752634565981E-2</v>
      </c>
      <c r="F233" s="38">
        <f t="shared" si="16"/>
        <v>515.36589123505485</v>
      </c>
    </row>
    <row r="234" spans="1:6" x14ac:dyDescent="0.35">
      <c r="A234" s="37">
        <v>34365</v>
      </c>
      <c r="B234" s="38">
        <f t="shared" si="17"/>
        <v>3.9929999999999999</v>
      </c>
      <c r="C234" s="38">
        <v>3.992</v>
      </c>
      <c r="D234" s="38">
        <v>3.9929999999999999</v>
      </c>
      <c r="E234" s="42">
        <f t="shared" si="15"/>
        <v>-4.4268192547682751E-2</v>
      </c>
      <c r="F234" s="38">
        <f t="shared" si="16"/>
        <v>492.55157472935332</v>
      </c>
    </row>
    <row r="235" spans="1:6" x14ac:dyDescent="0.35">
      <c r="A235" s="37">
        <v>34393</v>
      </c>
      <c r="B235" s="38">
        <f t="shared" si="17"/>
        <v>4.165</v>
      </c>
      <c r="C235" s="38">
        <v>4.16</v>
      </c>
      <c r="D235" s="38">
        <v>4.165</v>
      </c>
      <c r="E235" s="42">
        <f t="shared" si="15"/>
        <v>-1.0529317494036333E-2</v>
      </c>
      <c r="F235" s="38">
        <f t="shared" si="16"/>
        <v>487.36534281684044</v>
      </c>
    </row>
    <row r="236" spans="1:6" x14ac:dyDescent="0.35">
      <c r="A236" s="37">
        <v>34424</v>
      </c>
      <c r="B236" s="38">
        <f t="shared" si="17"/>
        <v>4.1369999999999996</v>
      </c>
      <c r="C236" s="38">
        <v>4.093</v>
      </c>
      <c r="D236" s="38">
        <v>4.1369999999999996</v>
      </c>
      <c r="E236" s="42">
        <f t="shared" si="15"/>
        <v>5.7296118681018568E-3</v>
      </c>
      <c r="F236" s="38">
        <f t="shared" si="16"/>
        <v>490.1577570691453</v>
      </c>
    </row>
    <row r="237" spans="1:6" x14ac:dyDescent="0.35">
      <c r="A237" s="37">
        <v>34454</v>
      </c>
      <c r="B237" s="38">
        <f t="shared" si="17"/>
        <v>4.1500000000000004</v>
      </c>
      <c r="C237" s="38">
        <v>4.0780000000000003</v>
      </c>
      <c r="D237" s="38">
        <v>4.1500000000000004</v>
      </c>
      <c r="E237" s="42">
        <f t="shared" si="15"/>
        <v>2.3994321970989903E-3</v>
      </c>
      <c r="F237" s="38">
        <f t="shared" si="16"/>
        <v>491.33385737311488</v>
      </c>
    </row>
    <row r="238" spans="1:6" x14ac:dyDescent="0.35">
      <c r="A238" s="37">
        <v>34485</v>
      </c>
      <c r="B238" s="38">
        <f t="shared" si="17"/>
        <v>3.9420000000000002</v>
      </c>
      <c r="C238" s="38">
        <v>3.9279999999999999</v>
      </c>
      <c r="D238" s="38">
        <v>3.9420000000000002</v>
      </c>
      <c r="E238" s="42">
        <f t="shared" si="15"/>
        <v>2.0395149778309467E-2</v>
      </c>
      <c r="F238" s="38">
        <f t="shared" si="16"/>
        <v>501.3546849853941</v>
      </c>
    </row>
    <row r="239" spans="1:6" x14ac:dyDescent="0.35">
      <c r="A239" s="37">
        <v>34515</v>
      </c>
      <c r="B239" s="38">
        <f t="shared" si="17"/>
        <v>4.359</v>
      </c>
      <c r="C239" s="38">
        <v>4.3689999999999998</v>
      </c>
      <c r="D239" s="38">
        <v>4.359</v>
      </c>
      <c r="E239" s="42">
        <f t="shared" si="15"/>
        <v>-3.0000725925705556E-2</v>
      </c>
      <c r="F239" s="38">
        <f t="shared" si="16"/>
        <v>486.31368048957881</v>
      </c>
    </row>
    <row r="240" spans="1:6" x14ac:dyDescent="0.35">
      <c r="A240" s="37">
        <v>34546</v>
      </c>
      <c r="B240" s="38">
        <f t="shared" si="17"/>
        <v>4.4729999999999999</v>
      </c>
      <c r="C240" s="38">
        <v>4.4790000000000001</v>
      </c>
      <c r="D240" s="38">
        <v>4.4729999999999999</v>
      </c>
      <c r="E240" s="42">
        <f t="shared" si="15"/>
        <v>-5.4180781771782476E-3</v>
      </c>
      <c r="F240" s="38">
        <f t="shared" si="16"/>
        <v>483.67879495005502</v>
      </c>
    </row>
    <row r="241" spans="1:10" x14ac:dyDescent="0.35">
      <c r="A241" s="37">
        <v>34577</v>
      </c>
      <c r="B241" s="38">
        <f t="shared" si="17"/>
        <v>4.8230000000000004</v>
      </c>
      <c r="C241" s="38">
        <v>4.7229999999999999</v>
      </c>
      <c r="D241" s="38">
        <v>4.8230000000000004</v>
      </c>
      <c r="E241" s="42">
        <f t="shared" si="15"/>
        <v>-2.3603687372770625E-2</v>
      </c>
      <c r="F241" s="38">
        <f t="shared" si="16"/>
        <v>472.26219188521549</v>
      </c>
      <c r="J241" s="49"/>
    </row>
    <row r="242" spans="1:10" x14ac:dyDescent="0.35">
      <c r="A242" s="37">
        <v>34607</v>
      </c>
      <c r="B242" s="38">
        <f t="shared" si="17"/>
        <v>4.5999999999999996</v>
      </c>
      <c r="C242" s="38">
        <v>4.524</v>
      </c>
      <c r="D242" s="38">
        <v>4.5999999999999996</v>
      </c>
      <c r="E242" s="42">
        <f t="shared" si="15"/>
        <v>2.1617213910320326E-2</v>
      </c>
      <c r="F242" s="38">
        <f t="shared" si="16"/>
        <v>482.47118470895492</v>
      </c>
      <c r="J242" s="49"/>
    </row>
    <row r="243" spans="1:10" x14ac:dyDescent="0.35">
      <c r="A243" s="37">
        <v>34638</v>
      </c>
      <c r="B243" s="38">
        <f t="shared" si="17"/>
        <v>4.7069999999999999</v>
      </c>
      <c r="C243" s="38">
        <v>4.6340000000000003</v>
      </c>
      <c r="D243" s="38">
        <v>4.7069999999999999</v>
      </c>
      <c r="E243" s="42">
        <f t="shared" si="15"/>
        <v>-4.5680018986476115E-3</v>
      </c>
      <c r="F243" s="38">
        <f t="shared" si="16"/>
        <v>480.26725542116168</v>
      </c>
      <c r="J243" s="49"/>
    </row>
    <row r="244" spans="1:10" x14ac:dyDescent="0.35">
      <c r="A244" s="37">
        <v>34668</v>
      </c>
      <c r="B244" s="38">
        <f t="shared" si="17"/>
        <v>4.63</v>
      </c>
      <c r="C244" s="38">
        <v>4.6070000000000002</v>
      </c>
      <c r="D244" s="38">
        <v>4.63</v>
      </c>
      <c r="E244" s="42">
        <f t="shared" si="15"/>
        <v>9.9903438364882836E-3</v>
      </c>
      <c r="F244" s="38">
        <f t="shared" si="16"/>
        <v>485.06529043622567</v>
      </c>
      <c r="J244" s="49"/>
    </row>
    <row r="245" spans="1:10" x14ac:dyDescent="0.35">
      <c r="A245" s="37">
        <v>34699</v>
      </c>
      <c r="B245" s="38">
        <f t="shared" si="17"/>
        <v>4.5549999999999997</v>
      </c>
      <c r="C245" s="38">
        <v>4.5369999999999999</v>
      </c>
      <c r="D245" s="38">
        <v>4.5549999999999997</v>
      </c>
      <c r="E245" s="42">
        <f t="shared" si="15"/>
        <v>9.7895738457809776E-3</v>
      </c>
      <c r="F245" s="38">
        <f t="shared" si="16"/>
        <v>489.81387291697627</v>
      </c>
      <c r="J245" s="49"/>
    </row>
    <row r="246" spans="1:10" x14ac:dyDescent="0.35">
      <c r="A246" s="37">
        <v>34730</v>
      </c>
      <c r="B246" s="38">
        <f t="shared" si="17"/>
        <v>4.633</v>
      </c>
      <c r="C246" s="38">
        <v>4.633</v>
      </c>
      <c r="D246" s="38">
        <v>4.633</v>
      </c>
      <c r="E246" s="42">
        <f t="shared" si="15"/>
        <v>-2.3499422774280175E-3</v>
      </c>
      <c r="F246" s="38">
        <f t="shared" si="16"/>
        <v>488.66283858893792</v>
      </c>
      <c r="J246" s="49"/>
    </row>
    <row r="247" spans="1:10" x14ac:dyDescent="0.35">
      <c r="A247" s="37">
        <v>34758</v>
      </c>
      <c r="B247" s="38">
        <f t="shared" si="17"/>
        <v>4.4249999999999998</v>
      </c>
      <c r="C247" s="38">
        <v>4.4119999999999999</v>
      </c>
      <c r="D247" s="38">
        <v>4.4249999999999998</v>
      </c>
      <c r="E247" s="42">
        <f t="shared" si="15"/>
        <v>2.0411816657062952E-2</v>
      </c>
      <c r="F247" s="38">
        <f t="shared" si="16"/>
        <v>498.6373348573353</v>
      </c>
      <c r="J247" s="49"/>
    </row>
    <row r="248" spans="1:10" x14ac:dyDescent="0.35">
      <c r="A248" s="37">
        <v>34789</v>
      </c>
      <c r="B248" s="38">
        <f t="shared" si="17"/>
        <v>3.8069999999999999</v>
      </c>
      <c r="C248" s="38">
        <v>3.7509999999999999</v>
      </c>
      <c r="D248" s="38">
        <v>3.8069999999999999</v>
      </c>
      <c r="E248" s="42">
        <f t="shared" si="15"/>
        <v>5.4336694464668531E-2</v>
      </c>
      <c r="F248" s="38">
        <f t="shared" si="16"/>
        <v>525.73163937015499</v>
      </c>
      <c r="J248" s="49"/>
    </row>
    <row r="249" spans="1:10" x14ac:dyDescent="0.35">
      <c r="A249" s="37">
        <v>34819</v>
      </c>
      <c r="B249" s="38">
        <f t="shared" si="17"/>
        <v>3.5979999999999999</v>
      </c>
      <c r="C249" s="38">
        <v>3.5459999999999998</v>
      </c>
      <c r="D249" s="38">
        <v>3.5979999999999999</v>
      </c>
      <c r="E249" s="42">
        <f t="shared" si="15"/>
        <v>2.0474856144466293E-2</v>
      </c>
      <c r="F249" s="38">
        <f t="shared" si="16"/>
        <v>536.49591905685338</v>
      </c>
      <c r="J249" s="49"/>
    </row>
    <row r="250" spans="1:10" x14ac:dyDescent="0.35">
      <c r="A250" s="37">
        <v>34850</v>
      </c>
      <c r="B250" s="38">
        <f t="shared" si="17"/>
        <v>3.032</v>
      </c>
      <c r="C250" s="38">
        <v>2.9830000000000001</v>
      </c>
      <c r="D250" s="38">
        <v>3.032</v>
      </c>
      <c r="E250" s="42">
        <f t="shared" si="15"/>
        <v>5.1162121810134249E-2</v>
      </c>
      <c r="F250" s="38">
        <f t="shared" si="16"/>
        <v>563.94418861828012</v>
      </c>
      <c r="J250" s="49"/>
    </row>
    <row r="251" spans="1:10" x14ac:dyDescent="0.35">
      <c r="A251" s="37">
        <v>34880</v>
      </c>
      <c r="B251" s="38">
        <f t="shared" si="17"/>
        <v>2.9710000000000001</v>
      </c>
      <c r="C251" s="38">
        <v>2.8860000000000001</v>
      </c>
      <c r="D251" s="38">
        <v>2.9710000000000001</v>
      </c>
      <c r="E251" s="42">
        <f t="shared" si="15"/>
        <v>7.7329759588079423E-3</v>
      </c>
      <c r="F251" s="38">
        <f t="shared" si="16"/>
        <v>568.30515547097468</v>
      </c>
      <c r="J251" s="49"/>
    </row>
    <row r="252" spans="1:10" x14ac:dyDescent="0.35">
      <c r="A252" s="37">
        <v>34911</v>
      </c>
      <c r="B252" s="38">
        <f t="shared" si="17"/>
        <v>3.105</v>
      </c>
      <c r="C252" s="38">
        <v>3.012</v>
      </c>
      <c r="D252" s="38">
        <v>3.105</v>
      </c>
      <c r="E252" s="42">
        <f t="shared" si="15"/>
        <v>-8.8863120132295463E-3</v>
      </c>
      <c r="F252" s="38">
        <f t="shared" si="16"/>
        <v>563.25501854073264</v>
      </c>
      <c r="J252" s="49"/>
    </row>
    <row r="253" spans="1:10" x14ac:dyDescent="0.35">
      <c r="A253" s="37">
        <v>34942</v>
      </c>
      <c r="B253" s="38">
        <f t="shared" si="17"/>
        <v>3.3079999999999998</v>
      </c>
      <c r="C253" s="38">
        <v>3.2709999999999999</v>
      </c>
      <c r="D253" s="38">
        <v>3.3079999999999998</v>
      </c>
      <c r="E253" s="42">
        <f t="shared" si="15"/>
        <v>-1.4455950606430311E-2</v>
      </c>
      <c r="F253" s="38">
        <f t="shared" si="16"/>
        <v>555.11263181388381</v>
      </c>
      <c r="J253" s="49"/>
    </row>
    <row r="254" spans="1:10" x14ac:dyDescent="0.35">
      <c r="A254" s="37">
        <v>34972</v>
      </c>
      <c r="B254" s="38">
        <f t="shared" si="17"/>
        <v>2.875</v>
      </c>
      <c r="C254" s="38">
        <v>2.8290000000000002</v>
      </c>
      <c r="D254" s="38">
        <v>2.875</v>
      </c>
      <c r="E254" s="42">
        <f t="shared" si="15"/>
        <v>3.9887174055026321E-2</v>
      </c>
      <c r="F254" s="38">
        <f t="shared" si="16"/>
        <v>577.25450597918802</v>
      </c>
      <c r="J254" s="49"/>
    </row>
    <row r="255" spans="1:10" x14ac:dyDescent="0.35">
      <c r="A255" s="37">
        <v>35003</v>
      </c>
      <c r="B255" s="38">
        <f t="shared" si="17"/>
        <v>2.9620000000000002</v>
      </c>
      <c r="C255" s="38">
        <v>2.9860000000000002</v>
      </c>
      <c r="D255" s="38">
        <v>2.9620000000000002</v>
      </c>
      <c r="E255" s="42">
        <f t="shared" si="15"/>
        <v>-5.0328308247895998E-3</v>
      </c>
      <c r="F255" s="38">
        <f t="shared" si="16"/>
        <v>574.34928170774731</v>
      </c>
      <c r="J255" s="49"/>
    </row>
    <row r="256" spans="1:10" x14ac:dyDescent="0.35">
      <c r="A256" s="37">
        <v>35033</v>
      </c>
      <c r="B256" s="38">
        <f t="shared" si="17"/>
        <v>2.93</v>
      </c>
      <c r="C256" s="38">
        <v>2.8679999999999999</v>
      </c>
      <c r="D256" s="38">
        <v>2.93</v>
      </c>
      <c r="E256" s="42">
        <f t="shared" si="15"/>
        <v>5.2050010760074485E-3</v>
      </c>
      <c r="F256" s="38">
        <f t="shared" si="16"/>
        <v>577.33877033704027</v>
      </c>
      <c r="J256" s="49"/>
    </row>
    <row r="257" spans="1:10" x14ac:dyDescent="0.35">
      <c r="A257" s="37">
        <v>35064</v>
      </c>
      <c r="B257" s="38">
        <f t="shared" si="17"/>
        <v>3.165</v>
      </c>
      <c r="C257" s="38">
        <v>3.0960000000000001</v>
      </c>
      <c r="D257" s="38">
        <v>3.165</v>
      </c>
      <c r="E257" s="42">
        <f t="shared" si="15"/>
        <v>-1.7426249145952484E-2</v>
      </c>
      <c r="F257" s="38">
        <f t="shared" si="16"/>
        <v>567.27792108352912</v>
      </c>
      <c r="J257" s="49"/>
    </row>
    <row r="258" spans="1:10" x14ac:dyDescent="0.35">
      <c r="A258" s="37">
        <v>35095</v>
      </c>
      <c r="B258" s="38">
        <f t="shared" si="17"/>
        <v>3.218</v>
      </c>
      <c r="C258" s="38">
        <v>3.1850000000000001</v>
      </c>
      <c r="D258" s="38">
        <v>3.218</v>
      </c>
      <c r="E258" s="42">
        <f t="shared" si="15"/>
        <v>-1.8317933011392099E-3</v>
      </c>
      <c r="F258" s="38">
        <f t="shared" si="16"/>
        <v>566.23878518780407</v>
      </c>
      <c r="J258" s="49"/>
    </row>
    <row r="259" spans="1:10" x14ac:dyDescent="0.35">
      <c r="A259" s="37">
        <v>35124</v>
      </c>
      <c r="B259" s="38">
        <f t="shared" si="17"/>
        <v>3.448</v>
      </c>
      <c r="C259" s="38">
        <v>3.3460000000000001</v>
      </c>
      <c r="D259" s="38">
        <v>3.448</v>
      </c>
      <c r="E259" s="42">
        <f t="shared" ref="E259:E322" si="18">B258/1200+((B258/B259)*(1-(1+B259/200)^(-2*(10-(1/12))))+(1+B259/200)^(-2*(10-(1/12)))-1)</f>
        <v>-1.6497891985329832E-2</v>
      </c>
      <c r="F259" s="38">
        <f t="shared" ref="F259:F322" si="19">F258*(1+E259)</f>
        <v>556.89703887187136</v>
      </c>
      <c r="J259" s="49"/>
    </row>
    <row r="260" spans="1:10" x14ac:dyDescent="0.35">
      <c r="A260" s="37">
        <v>35155</v>
      </c>
      <c r="B260" s="38">
        <f t="shared" si="17"/>
        <v>3.2040000000000002</v>
      </c>
      <c r="C260" s="38">
        <v>3.1259999999999999</v>
      </c>
      <c r="D260" s="38">
        <v>3.2040000000000002</v>
      </c>
      <c r="E260" s="42">
        <f t="shared" si="18"/>
        <v>2.346298155300524E-2</v>
      </c>
      <c r="F260" s="38">
        <f t="shared" si="19"/>
        <v>569.96350382184528</v>
      </c>
      <c r="J260" s="49"/>
    </row>
    <row r="261" spans="1:10" x14ac:dyDescent="0.35">
      <c r="A261" s="37">
        <v>35185</v>
      </c>
      <c r="B261" s="38">
        <f t="shared" si="17"/>
        <v>3.4319999999999999</v>
      </c>
      <c r="C261" s="38">
        <v>3.343</v>
      </c>
      <c r="D261" s="38">
        <v>3.4319999999999999</v>
      </c>
      <c r="E261" s="42">
        <f t="shared" si="18"/>
        <v>-1.6357529478804929E-2</v>
      </c>
      <c r="F261" s="38">
        <f t="shared" si="19"/>
        <v>560.64030900623652</v>
      </c>
      <c r="J261" s="49"/>
    </row>
    <row r="262" spans="1:10" x14ac:dyDescent="0.35">
      <c r="A262" s="37">
        <v>35216</v>
      </c>
      <c r="B262" s="38">
        <f t="shared" si="17"/>
        <v>3.2440000000000002</v>
      </c>
      <c r="C262" s="38">
        <v>3.1440000000000001</v>
      </c>
      <c r="D262" s="38">
        <v>3.2440000000000002</v>
      </c>
      <c r="E262" s="42">
        <f t="shared" si="18"/>
        <v>1.8693289164916888E-2</v>
      </c>
      <c r="F262" s="38">
        <f t="shared" si="19"/>
        <v>571.12052041999846</v>
      </c>
      <c r="J262" s="49"/>
    </row>
    <row r="263" spans="1:10" x14ac:dyDescent="0.35">
      <c r="A263" s="37">
        <v>35246</v>
      </c>
      <c r="B263" s="38">
        <f t="shared" si="17"/>
        <v>3.2629999999999999</v>
      </c>
      <c r="C263" s="38">
        <v>3.1280000000000001</v>
      </c>
      <c r="D263" s="38">
        <v>3.2629999999999999</v>
      </c>
      <c r="E263" s="42">
        <f t="shared" si="18"/>
        <v>1.1046391781575609E-3</v>
      </c>
      <c r="F263" s="38">
        <f t="shared" si="19"/>
        <v>571.75140252230415</v>
      </c>
      <c r="J263" s="49"/>
    </row>
    <row r="264" spans="1:10" x14ac:dyDescent="0.35">
      <c r="A264" s="37">
        <v>35277</v>
      </c>
      <c r="B264" s="38">
        <f t="shared" si="17"/>
        <v>3.306</v>
      </c>
      <c r="C264" s="38">
        <v>3.238</v>
      </c>
      <c r="D264" s="38">
        <v>3.306</v>
      </c>
      <c r="E264" s="42">
        <f t="shared" si="18"/>
        <v>-8.9137332934868287E-4</v>
      </c>
      <c r="F264" s="38">
        <f t="shared" si="19"/>
        <v>571.24175857107809</v>
      </c>
      <c r="J264" s="49"/>
    </row>
    <row r="265" spans="1:10" x14ac:dyDescent="0.35">
      <c r="A265" s="37">
        <v>35308</v>
      </c>
      <c r="B265" s="38">
        <f t="shared" si="17"/>
        <v>3.0089999999999999</v>
      </c>
      <c r="C265" s="38">
        <v>2.931</v>
      </c>
      <c r="D265" s="38">
        <v>3.0089999999999999</v>
      </c>
      <c r="E265" s="42">
        <f t="shared" si="18"/>
        <v>2.8056664265032553E-2</v>
      </c>
      <c r="F265" s="38">
        <f t="shared" si="19"/>
        <v>587.26889680547367</v>
      </c>
      <c r="J265" s="49"/>
    </row>
    <row r="266" spans="1:10" x14ac:dyDescent="0.35">
      <c r="A266" s="37">
        <v>35338</v>
      </c>
      <c r="B266" s="38">
        <f t="shared" si="17"/>
        <v>2.9039999999999999</v>
      </c>
      <c r="C266" s="38">
        <v>2.8290000000000002</v>
      </c>
      <c r="D266" s="38">
        <v>2.9039999999999999</v>
      </c>
      <c r="E266" s="42">
        <f t="shared" si="18"/>
        <v>1.1498639538322645E-2</v>
      </c>
      <c r="F266" s="38">
        <f t="shared" si="19"/>
        <v>594.02169016190828</v>
      </c>
      <c r="J266" s="49"/>
    </row>
    <row r="267" spans="1:10" x14ac:dyDescent="0.35">
      <c r="A267" s="37">
        <v>35369</v>
      </c>
      <c r="B267" s="38">
        <f t="shared" si="17"/>
        <v>2.6389999999999998</v>
      </c>
      <c r="C267" s="38">
        <v>2.5720000000000001</v>
      </c>
      <c r="D267" s="38">
        <v>2.6389999999999998</v>
      </c>
      <c r="E267" s="42">
        <f t="shared" si="18"/>
        <v>2.5409444381984912E-2</v>
      </c>
      <c r="F267" s="38">
        <f t="shared" si="19"/>
        <v>609.11545125977</v>
      </c>
      <c r="J267" s="49"/>
    </row>
    <row r="268" spans="1:10" x14ac:dyDescent="0.35">
      <c r="A268" s="37">
        <v>35399</v>
      </c>
      <c r="B268" s="38">
        <f t="shared" si="17"/>
        <v>2.5939999999999999</v>
      </c>
      <c r="C268" s="38">
        <v>2.5209999999999999</v>
      </c>
      <c r="D268" s="38">
        <v>2.5939999999999999</v>
      </c>
      <c r="E268" s="42">
        <f t="shared" si="18"/>
        <v>6.1117076742313297E-3</v>
      </c>
      <c r="F268" s="38">
        <f t="shared" si="19"/>
        <v>612.83818683772722</v>
      </c>
      <c r="J268" s="49"/>
    </row>
    <row r="269" spans="1:10" x14ac:dyDescent="0.35">
      <c r="A269" s="37">
        <v>35430</v>
      </c>
      <c r="B269" s="38">
        <f t="shared" si="17"/>
        <v>2.778</v>
      </c>
      <c r="C269" s="38">
        <v>2.6739999999999999</v>
      </c>
      <c r="D269" s="38">
        <v>2.778</v>
      </c>
      <c r="E269" s="42">
        <f t="shared" si="18"/>
        <v>-1.3691979005587336E-2</v>
      </c>
      <c r="F269" s="38">
        <f t="shared" si="19"/>
        <v>604.44721924972282</v>
      </c>
      <c r="J269" s="49"/>
    </row>
    <row r="270" spans="1:10" x14ac:dyDescent="0.35">
      <c r="A270" s="37">
        <v>35461</v>
      </c>
      <c r="B270" s="38">
        <f t="shared" si="17"/>
        <v>2.5819999999999999</v>
      </c>
      <c r="C270" s="38">
        <v>2.4820000000000002</v>
      </c>
      <c r="D270" s="38">
        <v>2.5819999999999999</v>
      </c>
      <c r="E270" s="42">
        <f t="shared" si="18"/>
        <v>1.9366383575509728E-2</v>
      </c>
      <c r="F270" s="38">
        <f t="shared" si="19"/>
        <v>616.15317594886324</v>
      </c>
      <c r="J270" s="49"/>
    </row>
    <row r="271" spans="1:10" x14ac:dyDescent="0.35">
      <c r="A271" s="37">
        <v>35489</v>
      </c>
      <c r="B271" s="38">
        <f t="shared" si="17"/>
        <v>2.6019999999999999</v>
      </c>
      <c r="C271" s="38">
        <v>2.512</v>
      </c>
      <c r="D271" s="38">
        <v>2.6019999999999999</v>
      </c>
      <c r="E271" s="42">
        <f t="shared" si="18"/>
        <v>4.1344572586888119E-4</v>
      </c>
      <c r="F271" s="38">
        <f t="shared" si="19"/>
        <v>616.40792184593988</v>
      </c>
      <c r="J271" s="49"/>
    </row>
    <row r="272" spans="1:10" x14ac:dyDescent="0.35">
      <c r="A272" s="37">
        <v>35520</v>
      </c>
      <c r="B272" s="38">
        <f t="shared" ref="B272:B335" si="20">D272</f>
        <v>2.4740000000000002</v>
      </c>
      <c r="C272" s="38">
        <v>2.39</v>
      </c>
      <c r="D272" s="38">
        <v>2.4740000000000002</v>
      </c>
      <c r="E272" s="42">
        <f t="shared" si="18"/>
        <v>1.3363509211078433E-2</v>
      </c>
      <c r="F272" s="38">
        <f t="shared" si="19"/>
        <v>624.64529478730981</v>
      </c>
      <c r="J272" s="49"/>
    </row>
    <row r="273" spans="1:10" x14ac:dyDescent="0.35">
      <c r="A273" s="37">
        <v>35550</v>
      </c>
      <c r="B273" s="38">
        <f t="shared" si="20"/>
        <v>2.5579999999999998</v>
      </c>
      <c r="C273" s="38">
        <v>2.4830000000000001</v>
      </c>
      <c r="D273" s="38">
        <v>2.5579999999999998</v>
      </c>
      <c r="E273" s="42">
        <f t="shared" si="18"/>
        <v>-5.2547319946866962E-3</v>
      </c>
      <c r="F273" s="38">
        <f t="shared" si="19"/>
        <v>621.3629511714604</v>
      </c>
      <c r="J273" s="49"/>
    </row>
    <row r="274" spans="1:10" x14ac:dyDescent="0.35">
      <c r="A274" s="37">
        <v>35581</v>
      </c>
      <c r="B274" s="38">
        <f t="shared" si="20"/>
        <v>2.7589999999999999</v>
      </c>
      <c r="C274" s="38">
        <v>2.66</v>
      </c>
      <c r="D274" s="38">
        <v>2.7589999999999999</v>
      </c>
      <c r="E274" s="42">
        <f t="shared" si="18"/>
        <v>-1.5202901017664836E-2</v>
      </c>
      <c r="F274" s="38">
        <f t="shared" si="19"/>
        <v>611.91643172875661</v>
      </c>
      <c r="J274" s="49"/>
    </row>
    <row r="275" spans="1:10" x14ac:dyDescent="0.35">
      <c r="A275" s="37">
        <v>35611</v>
      </c>
      <c r="B275" s="38">
        <f t="shared" si="20"/>
        <v>2.589</v>
      </c>
      <c r="C275" s="38">
        <v>2.4950000000000001</v>
      </c>
      <c r="D275" s="38">
        <v>2.589</v>
      </c>
      <c r="E275" s="42">
        <f t="shared" si="18"/>
        <v>1.7083524105001947E-2</v>
      </c>
      <c r="F275" s="38">
        <f t="shared" si="19"/>
        <v>622.3701208404417</v>
      </c>
      <c r="J275" s="49"/>
    </row>
    <row r="276" spans="1:10" x14ac:dyDescent="0.35">
      <c r="A276" s="37">
        <v>35642</v>
      </c>
      <c r="B276" s="38">
        <f t="shared" si="20"/>
        <v>2.375</v>
      </c>
      <c r="C276" s="38">
        <v>2.2509999999999999</v>
      </c>
      <c r="D276" s="38">
        <v>2.375</v>
      </c>
      <c r="E276" s="42">
        <f t="shared" si="18"/>
        <v>2.0966410152687152E-2</v>
      </c>
      <c r="F276" s="38">
        <f t="shared" si="19"/>
        <v>635.41898806075994</v>
      </c>
      <c r="J276" s="49"/>
    </row>
    <row r="277" spans="1:10" x14ac:dyDescent="0.35">
      <c r="A277" s="37">
        <v>35673</v>
      </c>
      <c r="B277" s="38">
        <f t="shared" si="20"/>
        <v>2.2559999999999998</v>
      </c>
      <c r="C277" s="38">
        <v>2.1579999999999999</v>
      </c>
      <c r="D277" s="38">
        <v>2.2559999999999998</v>
      </c>
      <c r="E277" s="42">
        <f t="shared" si="18"/>
        <v>1.2500279419736218E-2</v>
      </c>
      <c r="F277" s="38">
        <f t="shared" si="19"/>
        <v>643.36190296012546</v>
      </c>
      <c r="J277" s="49"/>
    </row>
    <row r="278" spans="1:10" x14ac:dyDescent="0.35">
      <c r="A278" s="37">
        <v>35703</v>
      </c>
      <c r="B278" s="38">
        <f t="shared" si="20"/>
        <v>2.1589999999999998</v>
      </c>
      <c r="C278" s="38">
        <v>2.0550000000000002</v>
      </c>
      <c r="D278" s="38">
        <v>2.1589999999999998</v>
      </c>
      <c r="E278" s="42">
        <f t="shared" si="18"/>
        <v>1.0497511518308696E-2</v>
      </c>
      <c r="F278" s="38">
        <f t="shared" si="19"/>
        <v>650.11560194689048</v>
      </c>
      <c r="J278" s="49"/>
    </row>
    <row r="279" spans="1:10" x14ac:dyDescent="0.35">
      <c r="A279" s="37">
        <v>35734</v>
      </c>
      <c r="B279" s="38">
        <f t="shared" si="20"/>
        <v>1.873</v>
      </c>
      <c r="C279" s="38">
        <v>1.79</v>
      </c>
      <c r="D279" s="38">
        <v>1.873</v>
      </c>
      <c r="E279" s="42">
        <f t="shared" si="18"/>
        <v>2.7573017062389443E-2</v>
      </c>
      <c r="F279" s="38">
        <f t="shared" si="19"/>
        <v>668.04125053189762</v>
      </c>
      <c r="J279" s="49"/>
    </row>
    <row r="280" spans="1:10" x14ac:dyDescent="0.35">
      <c r="A280" s="37">
        <v>35764</v>
      </c>
      <c r="B280" s="38">
        <f t="shared" si="20"/>
        <v>2.0169999999999999</v>
      </c>
      <c r="C280" s="38">
        <v>1.9390000000000001</v>
      </c>
      <c r="D280" s="38">
        <v>2.0169999999999999</v>
      </c>
      <c r="E280" s="42">
        <f t="shared" si="18"/>
        <v>-1.1323081905601728E-2</v>
      </c>
      <c r="F280" s="38">
        <f t="shared" si="19"/>
        <v>660.47696473580436</v>
      </c>
      <c r="J280" s="49"/>
    </row>
    <row r="281" spans="1:10" x14ac:dyDescent="0.35">
      <c r="A281" s="37">
        <v>35795</v>
      </c>
      <c r="B281" s="38">
        <f t="shared" si="20"/>
        <v>1.9339999999999999</v>
      </c>
      <c r="C281" s="38">
        <v>1.8520000000000001</v>
      </c>
      <c r="D281" s="38">
        <v>1.9339999999999999</v>
      </c>
      <c r="E281" s="42">
        <f t="shared" si="18"/>
        <v>9.1378514088029453E-3</v>
      </c>
      <c r="F281" s="38">
        <f t="shared" si="19"/>
        <v>666.51230509849734</v>
      </c>
      <c r="J281" s="49"/>
    </row>
    <row r="282" spans="1:10" x14ac:dyDescent="0.35">
      <c r="A282" s="37">
        <v>35826</v>
      </c>
      <c r="B282" s="38">
        <f t="shared" si="20"/>
        <v>2.0089999999999999</v>
      </c>
      <c r="C282" s="38">
        <v>1.95</v>
      </c>
      <c r="D282" s="38">
        <v>2.0089999999999999</v>
      </c>
      <c r="E282" s="42">
        <f t="shared" si="18"/>
        <v>-5.1013875579402181E-3</v>
      </c>
      <c r="F282" s="38">
        <f t="shared" si="19"/>
        <v>663.11216751805387</v>
      </c>
      <c r="J282" s="49"/>
    </row>
    <row r="283" spans="1:10" x14ac:dyDescent="0.35">
      <c r="A283" s="37">
        <v>35854</v>
      </c>
      <c r="B283" s="38">
        <f t="shared" si="20"/>
        <v>1.919</v>
      </c>
      <c r="C283" s="38">
        <v>1.8540000000000001</v>
      </c>
      <c r="D283" s="38">
        <v>1.919</v>
      </c>
      <c r="E283" s="42">
        <f t="shared" si="18"/>
        <v>9.7661608579626934E-3</v>
      </c>
      <c r="F283" s="38">
        <f t="shared" si="19"/>
        <v>669.58822761290742</v>
      </c>
      <c r="J283" s="49"/>
    </row>
    <row r="284" spans="1:10" x14ac:dyDescent="0.35">
      <c r="A284" s="37">
        <v>35885</v>
      </c>
      <c r="B284" s="38">
        <f t="shared" si="20"/>
        <v>1.881</v>
      </c>
      <c r="C284" s="38">
        <v>1.7849999999999999</v>
      </c>
      <c r="D284" s="38">
        <v>1.881</v>
      </c>
      <c r="E284" s="42">
        <f t="shared" si="18"/>
        <v>5.0222923640360229E-3</v>
      </c>
      <c r="F284" s="38">
        <f t="shared" si="19"/>
        <v>672.9510954554961</v>
      </c>
      <c r="J284" s="49"/>
    </row>
    <row r="285" spans="1:10" x14ac:dyDescent="0.35">
      <c r="A285" s="37">
        <v>35915</v>
      </c>
      <c r="B285" s="38">
        <f t="shared" si="20"/>
        <v>1.7589999999999999</v>
      </c>
      <c r="C285" s="38">
        <v>1.6759999999999999</v>
      </c>
      <c r="D285" s="38">
        <v>1.7589999999999999</v>
      </c>
      <c r="E285" s="42">
        <f t="shared" si="18"/>
        <v>1.2624977308942464E-2</v>
      </c>
      <c r="F285" s="38">
        <f t="shared" si="19"/>
        <v>681.44708776564971</v>
      </c>
      <c r="J285" s="49"/>
    </row>
    <row r="286" spans="1:10" x14ac:dyDescent="0.35">
      <c r="A286" s="37">
        <v>35946</v>
      </c>
      <c r="B286" s="38">
        <f t="shared" si="20"/>
        <v>1.5069999999999999</v>
      </c>
      <c r="C286" s="38">
        <v>1.4219999999999999</v>
      </c>
      <c r="D286" s="38">
        <v>1.5069999999999999</v>
      </c>
      <c r="E286" s="42">
        <f t="shared" si="18"/>
        <v>2.4597475630969978E-2</v>
      </c>
      <c r="F286" s="38">
        <f t="shared" si="19"/>
        <v>698.20896590076075</v>
      </c>
      <c r="J286" s="49"/>
    </row>
    <row r="287" spans="1:10" x14ac:dyDescent="0.35">
      <c r="A287" s="37">
        <v>35976</v>
      </c>
      <c r="B287" s="38">
        <f t="shared" si="20"/>
        <v>1.629</v>
      </c>
      <c r="C287" s="38">
        <v>1.5409999999999999</v>
      </c>
      <c r="D287" s="38">
        <v>1.629</v>
      </c>
      <c r="E287" s="42">
        <f t="shared" si="18"/>
        <v>-9.8741557092267961E-3</v>
      </c>
      <c r="F287" s="38">
        <f t="shared" si="19"/>
        <v>691.31474185387844</v>
      </c>
      <c r="J287" s="49"/>
    </row>
    <row r="288" spans="1:10" x14ac:dyDescent="0.35">
      <c r="A288" s="37">
        <v>36007</v>
      </c>
      <c r="B288" s="38">
        <f t="shared" si="20"/>
        <v>1.5720000000000001</v>
      </c>
      <c r="C288" s="38">
        <v>1.476</v>
      </c>
      <c r="D288" s="38">
        <v>1.5720000000000001</v>
      </c>
      <c r="E288" s="42">
        <f t="shared" si="18"/>
        <v>6.572530466418469E-3</v>
      </c>
      <c r="F288" s="38">
        <f t="shared" si="19"/>
        <v>695.85842905659717</v>
      </c>
      <c r="J288" s="49"/>
    </row>
    <row r="289" spans="1:10" x14ac:dyDescent="0.35">
      <c r="A289" s="37">
        <v>36038</v>
      </c>
      <c r="B289" s="38">
        <f t="shared" si="20"/>
        <v>1.3380000000000001</v>
      </c>
      <c r="C289" s="38">
        <v>1.262</v>
      </c>
      <c r="D289" s="38">
        <v>1.3380000000000001</v>
      </c>
      <c r="E289" s="42">
        <f t="shared" si="18"/>
        <v>2.297372193514121E-2</v>
      </c>
      <c r="F289" s="38">
        <f t="shared" si="19"/>
        <v>711.84488711196752</v>
      </c>
      <c r="J289" s="49"/>
    </row>
    <row r="290" spans="1:10" x14ac:dyDescent="0.35">
      <c r="A290" s="37">
        <v>36068</v>
      </c>
      <c r="B290" s="38">
        <f t="shared" si="20"/>
        <v>0.82699999999999996</v>
      </c>
      <c r="C290" s="38">
        <v>0.77300000000000002</v>
      </c>
      <c r="D290" s="38">
        <v>0.82699999999999996</v>
      </c>
      <c r="E290" s="42">
        <f t="shared" si="18"/>
        <v>4.9670646978447162E-2</v>
      </c>
      <c r="F290" s="38">
        <f t="shared" si="19"/>
        <v>747.20268320311857</v>
      </c>
      <c r="J290" s="49"/>
    </row>
    <row r="291" spans="1:10" x14ac:dyDescent="0.35">
      <c r="A291" s="37">
        <v>36099</v>
      </c>
      <c r="B291" s="38">
        <f t="shared" si="20"/>
        <v>0.879</v>
      </c>
      <c r="C291" s="38">
        <v>0.84499999999999997</v>
      </c>
      <c r="D291" s="38">
        <v>0.879</v>
      </c>
      <c r="E291" s="42">
        <f t="shared" si="18"/>
        <v>-4.2387869793663784E-3</v>
      </c>
      <c r="F291" s="38">
        <f t="shared" si="19"/>
        <v>744.03545019860951</v>
      </c>
      <c r="J291" s="49"/>
    </row>
    <row r="292" spans="1:10" x14ac:dyDescent="0.35">
      <c r="A292" s="37">
        <v>36129</v>
      </c>
      <c r="B292" s="38">
        <f t="shared" si="20"/>
        <v>1.1339999999999999</v>
      </c>
      <c r="C292" s="38">
        <v>1.0740000000000001</v>
      </c>
      <c r="D292" s="38">
        <v>1.1339999999999999</v>
      </c>
      <c r="E292" s="42">
        <f t="shared" si="18"/>
        <v>-2.3121145989191374E-2</v>
      </c>
      <c r="F292" s="38">
        <f t="shared" si="19"/>
        <v>726.83249793343373</v>
      </c>
      <c r="J292" s="49"/>
    </row>
    <row r="293" spans="1:10" x14ac:dyDescent="0.35">
      <c r="A293" s="37">
        <v>36160</v>
      </c>
      <c r="B293" s="38">
        <f t="shared" si="20"/>
        <v>2.117</v>
      </c>
      <c r="C293" s="38">
        <v>1.9990000000000001</v>
      </c>
      <c r="D293" s="38">
        <v>2.117</v>
      </c>
      <c r="E293" s="42">
        <f t="shared" si="18"/>
        <v>-8.6567940612532007E-2</v>
      </c>
      <c r="F293" s="38">
        <f t="shared" si="19"/>
        <v>663.91210541707392</v>
      </c>
      <c r="J293" s="49"/>
    </row>
    <row r="294" spans="1:10" x14ac:dyDescent="0.35">
      <c r="A294" s="37">
        <v>36191</v>
      </c>
      <c r="B294" s="38">
        <f t="shared" si="20"/>
        <v>2.0699999999999998</v>
      </c>
      <c r="C294" s="38">
        <v>1.9730000000000001</v>
      </c>
      <c r="D294" s="38">
        <v>2.0699999999999998</v>
      </c>
      <c r="E294" s="42">
        <f t="shared" si="18"/>
        <v>5.9582239426366644E-3</v>
      </c>
      <c r="F294" s="38">
        <f t="shared" si="19"/>
        <v>667.86784241937619</v>
      </c>
      <c r="J294" s="49"/>
    </row>
    <row r="295" spans="1:10" x14ac:dyDescent="0.35">
      <c r="A295" s="37">
        <v>36219</v>
      </c>
      <c r="B295" s="38">
        <f t="shared" si="20"/>
        <v>1.9930000000000001</v>
      </c>
      <c r="C295" s="38">
        <v>1.8620000000000001</v>
      </c>
      <c r="D295" s="38">
        <v>1.9930000000000001</v>
      </c>
      <c r="E295" s="42">
        <f t="shared" si="18"/>
        <v>8.6225801246429222E-3</v>
      </c>
      <c r="F295" s="38">
        <f t="shared" si="19"/>
        <v>673.6265864033096</v>
      </c>
      <c r="J295" s="49"/>
    </row>
    <row r="296" spans="1:10" x14ac:dyDescent="0.35">
      <c r="A296" s="37">
        <v>36250</v>
      </c>
      <c r="B296" s="38">
        <f t="shared" si="20"/>
        <v>1.716</v>
      </c>
      <c r="C296" s="38">
        <v>1.5940000000000001</v>
      </c>
      <c r="D296" s="38">
        <v>1.716</v>
      </c>
      <c r="E296" s="42">
        <f t="shared" si="18"/>
        <v>2.6821033319390231E-2</v>
      </c>
      <c r="F296" s="38">
        <f t="shared" si="19"/>
        <v>691.69394752205994</v>
      </c>
      <c r="J296" s="49"/>
    </row>
    <row r="297" spans="1:10" x14ac:dyDescent="0.35">
      <c r="A297" s="37">
        <v>36280</v>
      </c>
      <c r="B297" s="38">
        <f t="shared" si="20"/>
        <v>1.387</v>
      </c>
      <c r="C297" s="38">
        <v>1.274</v>
      </c>
      <c r="D297" s="38">
        <v>1.387</v>
      </c>
      <c r="E297" s="42">
        <f t="shared" si="18"/>
        <v>3.1813353774903644E-2</v>
      </c>
      <c r="F297" s="38">
        <f t="shared" si="19"/>
        <v>713.69905177853889</v>
      </c>
      <c r="J297" s="49"/>
    </row>
    <row r="298" spans="1:10" x14ac:dyDescent="0.35">
      <c r="A298" s="37">
        <v>36311</v>
      </c>
      <c r="B298" s="38">
        <f t="shared" si="20"/>
        <v>1.448</v>
      </c>
      <c r="C298" s="38">
        <v>1.2929999999999999</v>
      </c>
      <c r="D298" s="38">
        <v>1.448</v>
      </c>
      <c r="E298" s="42">
        <f t="shared" si="18"/>
        <v>-4.4602032822880448E-3</v>
      </c>
      <c r="F298" s="38">
        <f t="shared" si="19"/>
        <v>710.51580892523043</v>
      </c>
      <c r="J298" s="49"/>
    </row>
    <row r="299" spans="1:10" x14ac:dyDescent="0.35">
      <c r="A299" s="37">
        <v>36341</v>
      </c>
      <c r="B299" s="38">
        <f t="shared" si="20"/>
        <v>1.8680000000000001</v>
      </c>
      <c r="C299" s="38">
        <v>1.754</v>
      </c>
      <c r="D299" s="38">
        <v>1.8680000000000001</v>
      </c>
      <c r="E299" s="42">
        <f t="shared" si="18"/>
        <v>-3.6652525074995744E-2</v>
      </c>
      <c r="F299" s="38">
        <f t="shared" si="19"/>
        <v>684.47361042241755</v>
      </c>
      <c r="J299" s="49"/>
    </row>
    <row r="300" spans="1:10" x14ac:dyDescent="0.35">
      <c r="A300" s="37">
        <v>36372</v>
      </c>
      <c r="B300" s="38">
        <f t="shared" si="20"/>
        <v>1.74</v>
      </c>
      <c r="C300" s="38">
        <v>1.653</v>
      </c>
      <c r="D300" s="38">
        <v>1.74</v>
      </c>
      <c r="E300" s="42">
        <f t="shared" si="18"/>
        <v>1.3169029528790526E-2</v>
      </c>
      <c r="F300" s="38">
        <f t="shared" si="19"/>
        <v>693.48746360974826</v>
      </c>
      <c r="J300" s="49"/>
    </row>
    <row r="301" spans="1:10" x14ac:dyDescent="0.35">
      <c r="A301" s="37">
        <v>36403</v>
      </c>
      <c r="B301" s="38">
        <f t="shared" si="20"/>
        <v>1.911</v>
      </c>
      <c r="C301" s="38">
        <v>1.7869999999999999</v>
      </c>
      <c r="D301" s="38">
        <v>1.911</v>
      </c>
      <c r="E301" s="42">
        <f t="shared" si="18"/>
        <v>-1.3930945910922317E-2</v>
      </c>
      <c r="F301" s="38">
        <f t="shared" si="19"/>
        <v>683.82652726429808</v>
      </c>
      <c r="J301" s="49"/>
    </row>
    <row r="302" spans="1:10" x14ac:dyDescent="0.35">
      <c r="A302" s="37">
        <v>36433</v>
      </c>
      <c r="B302" s="38">
        <f t="shared" si="20"/>
        <v>1.619</v>
      </c>
      <c r="C302" s="38">
        <v>1.542</v>
      </c>
      <c r="D302" s="38">
        <v>1.619</v>
      </c>
      <c r="E302" s="42">
        <f t="shared" si="18"/>
        <v>2.8244907051252158E-2</v>
      </c>
      <c r="F302" s="38">
        <f t="shared" si="19"/>
        <v>703.14114396605885</v>
      </c>
      <c r="J302" s="49"/>
    </row>
    <row r="303" spans="1:10" x14ac:dyDescent="0.35">
      <c r="A303" s="37">
        <v>36464</v>
      </c>
      <c r="B303" s="38">
        <f t="shared" si="20"/>
        <v>1.7430000000000001</v>
      </c>
      <c r="C303" s="38">
        <v>1.7110000000000001</v>
      </c>
      <c r="D303" s="38">
        <v>1.7430000000000001</v>
      </c>
      <c r="E303" s="42">
        <f t="shared" si="18"/>
        <v>-9.8986148241286386E-3</v>
      </c>
      <c r="F303" s="38">
        <f t="shared" si="19"/>
        <v>696.18102061494164</v>
      </c>
      <c r="J303" s="49"/>
    </row>
    <row r="304" spans="1:10" x14ac:dyDescent="0.35">
      <c r="A304" s="37">
        <v>36494</v>
      </c>
      <c r="B304" s="38">
        <f t="shared" si="20"/>
        <v>1.8080000000000001</v>
      </c>
      <c r="C304" s="38">
        <v>1.8280000000000001</v>
      </c>
      <c r="D304" s="38">
        <v>1.8080000000000001</v>
      </c>
      <c r="E304" s="42">
        <f t="shared" si="18"/>
        <v>-4.4243096093549939E-3</v>
      </c>
      <c r="F304" s="38">
        <f t="shared" si="19"/>
        <v>693.10090023558439</v>
      </c>
      <c r="J304" s="49"/>
    </row>
    <row r="305" spans="1:10" x14ac:dyDescent="0.35">
      <c r="A305" s="37">
        <v>36525</v>
      </c>
      <c r="B305" s="38">
        <f t="shared" si="20"/>
        <v>1.68</v>
      </c>
      <c r="C305" s="38">
        <v>1.6919999999999999</v>
      </c>
      <c r="D305" s="38">
        <v>1.68</v>
      </c>
      <c r="E305" s="42">
        <f t="shared" si="18"/>
        <v>1.3154102308058479E-2</v>
      </c>
      <c r="F305" s="38">
        <f t="shared" si="19"/>
        <v>702.21802038709075</v>
      </c>
      <c r="J305" s="49"/>
    </row>
    <row r="306" spans="1:10" x14ac:dyDescent="0.35">
      <c r="A306" s="37">
        <v>36556</v>
      </c>
      <c r="B306" s="38">
        <f t="shared" si="20"/>
        <v>1.671</v>
      </c>
      <c r="C306" s="38">
        <v>1.645</v>
      </c>
      <c r="D306" s="38">
        <v>1.671</v>
      </c>
      <c r="E306" s="42">
        <f t="shared" si="18"/>
        <v>2.2193311362088009E-3</v>
      </c>
      <c r="F306" s="38">
        <f t="shared" si="19"/>
        <v>703.77647470414274</v>
      </c>
      <c r="J306" s="49"/>
    </row>
    <row r="307" spans="1:10" x14ac:dyDescent="0.35">
      <c r="A307" s="37">
        <v>36585</v>
      </c>
      <c r="B307" s="38">
        <f t="shared" si="20"/>
        <v>1.827</v>
      </c>
      <c r="C307" s="38">
        <v>1.7370000000000001</v>
      </c>
      <c r="D307" s="38">
        <v>1.827</v>
      </c>
      <c r="E307" s="42">
        <f t="shared" si="18"/>
        <v>-1.2698410288218184E-2</v>
      </c>
      <c r="F307" s="38">
        <f t="shared" si="19"/>
        <v>694.83963227715378</v>
      </c>
      <c r="J307" s="49"/>
    </row>
    <row r="308" spans="1:10" x14ac:dyDescent="0.35">
      <c r="A308" s="37">
        <v>36616</v>
      </c>
      <c r="B308" s="38">
        <f t="shared" si="20"/>
        <v>1.776</v>
      </c>
      <c r="C308" s="38">
        <v>1.6819999999999999</v>
      </c>
      <c r="D308" s="38">
        <v>1.776</v>
      </c>
      <c r="E308" s="42">
        <f t="shared" si="18"/>
        <v>6.1409448379695815E-3</v>
      </c>
      <c r="F308" s="38">
        <f t="shared" si="19"/>
        <v>699.10660413020287</v>
      </c>
      <c r="J308" s="49"/>
    </row>
    <row r="309" spans="1:10" x14ac:dyDescent="0.35">
      <c r="A309" s="37">
        <v>36646</v>
      </c>
      <c r="B309" s="38">
        <f t="shared" si="20"/>
        <v>1.7390000000000001</v>
      </c>
      <c r="C309" s="38">
        <v>1.663</v>
      </c>
      <c r="D309" s="38">
        <v>1.7390000000000001</v>
      </c>
      <c r="E309" s="42">
        <f t="shared" si="18"/>
        <v>4.8368672557084959E-3</v>
      </c>
      <c r="F309" s="38">
        <f t="shared" si="19"/>
        <v>702.48808997196977</v>
      </c>
      <c r="J309" s="49"/>
    </row>
    <row r="310" spans="1:10" x14ac:dyDescent="0.35">
      <c r="A310" s="37">
        <v>36677</v>
      </c>
      <c r="B310" s="38">
        <f t="shared" si="20"/>
        <v>1.6479999999999999</v>
      </c>
      <c r="C310" s="38">
        <v>1.587</v>
      </c>
      <c r="D310" s="38">
        <v>1.6479999999999999</v>
      </c>
      <c r="E310" s="42">
        <f t="shared" si="18"/>
        <v>9.7431074938926759E-3</v>
      </c>
      <c r="F310" s="38">
        <f t="shared" si="19"/>
        <v>709.3325069457461</v>
      </c>
      <c r="J310" s="49"/>
    </row>
    <row r="311" spans="1:10" x14ac:dyDescent="0.35">
      <c r="A311" s="37">
        <v>36707</v>
      </c>
      <c r="B311" s="38">
        <f t="shared" si="20"/>
        <v>1.712</v>
      </c>
      <c r="C311" s="38">
        <v>1.6519999999999999</v>
      </c>
      <c r="D311" s="38">
        <v>1.712</v>
      </c>
      <c r="E311" s="42">
        <f t="shared" si="18"/>
        <v>-4.4410224258167917E-3</v>
      </c>
      <c r="F311" s="38">
        <f t="shared" si="19"/>
        <v>706.18234537503918</v>
      </c>
      <c r="J311" s="49"/>
    </row>
    <row r="312" spans="1:10" x14ac:dyDescent="0.35">
      <c r="A312" s="37">
        <v>36738</v>
      </c>
      <c r="B312" s="38">
        <f t="shared" si="20"/>
        <v>1.649</v>
      </c>
      <c r="C312" s="38">
        <v>1.5820000000000001</v>
      </c>
      <c r="D312" s="38">
        <v>1.649</v>
      </c>
      <c r="E312" s="42">
        <f t="shared" si="18"/>
        <v>7.1683367319445926E-3</v>
      </c>
      <c r="F312" s="38">
        <f t="shared" si="19"/>
        <v>711.24449822084182</v>
      </c>
      <c r="J312" s="49"/>
    </row>
    <row r="313" spans="1:10" x14ac:dyDescent="0.35">
      <c r="A313" s="37">
        <v>36769</v>
      </c>
      <c r="B313" s="38">
        <f t="shared" si="20"/>
        <v>1.863</v>
      </c>
      <c r="C313" s="38">
        <v>1.7909999999999999</v>
      </c>
      <c r="D313" s="38">
        <v>1.863</v>
      </c>
      <c r="E313" s="42">
        <f t="shared" si="18"/>
        <v>-1.7920825635215475E-2</v>
      </c>
      <c r="F313" s="38">
        <f t="shared" si="19"/>
        <v>698.49840958421976</v>
      </c>
      <c r="J313" s="49"/>
    </row>
    <row r="314" spans="1:10" x14ac:dyDescent="0.35">
      <c r="A314" s="37">
        <v>36799</v>
      </c>
      <c r="B314" s="38">
        <f t="shared" si="20"/>
        <v>1.8240000000000001</v>
      </c>
      <c r="C314" s="38">
        <v>1.732</v>
      </c>
      <c r="D314" s="38">
        <v>1.8240000000000001</v>
      </c>
      <c r="E314" s="42">
        <f t="shared" si="18"/>
        <v>5.0757575116559418E-3</v>
      </c>
      <c r="F314" s="38">
        <f t="shared" si="19"/>
        <v>702.04381813354667</v>
      </c>
      <c r="J314" s="49"/>
    </row>
    <row r="315" spans="1:10" x14ac:dyDescent="0.35">
      <c r="A315" s="37">
        <v>36830</v>
      </c>
      <c r="B315" s="38">
        <f t="shared" si="20"/>
        <v>1.7989999999999999</v>
      </c>
      <c r="C315" s="38">
        <v>1.6890000000000001</v>
      </c>
      <c r="D315" s="38">
        <v>1.7989999999999999</v>
      </c>
      <c r="E315" s="42">
        <f t="shared" si="18"/>
        <v>3.7813320979447683E-3</v>
      </c>
      <c r="F315" s="38">
        <f t="shared" si="19"/>
        <v>704.69847895721875</v>
      </c>
      <c r="J315" s="49"/>
    </row>
    <row r="316" spans="1:10" x14ac:dyDescent="0.35">
      <c r="A316" s="37">
        <v>36860</v>
      </c>
      <c r="B316" s="38">
        <f t="shared" si="20"/>
        <v>1.61</v>
      </c>
      <c r="C316" s="38">
        <v>1.5009999999999999</v>
      </c>
      <c r="D316" s="38">
        <v>1.61</v>
      </c>
      <c r="E316" s="42">
        <f t="shared" si="18"/>
        <v>1.8758032044533805E-2</v>
      </c>
      <c r="F316" s="38">
        <f t="shared" si="19"/>
        <v>717.91723560723244</v>
      </c>
      <c r="J316" s="49"/>
    </row>
    <row r="317" spans="1:10" x14ac:dyDescent="0.35">
      <c r="A317" s="37">
        <v>36891</v>
      </c>
      <c r="B317" s="38">
        <f t="shared" si="20"/>
        <v>1.65</v>
      </c>
      <c r="C317" s="38">
        <v>1.544</v>
      </c>
      <c r="D317" s="38">
        <v>1.65</v>
      </c>
      <c r="E317" s="42">
        <f t="shared" si="18"/>
        <v>-2.3036546774023634E-3</v>
      </c>
      <c r="F317" s="38">
        <f t="shared" si="19"/>
        <v>716.26340220943803</v>
      </c>
      <c r="J317" s="49"/>
    </row>
    <row r="318" spans="1:10" x14ac:dyDescent="0.35">
      <c r="A318" s="37">
        <v>36922</v>
      </c>
      <c r="B318" s="38">
        <f t="shared" si="20"/>
        <v>1.4550000000000001</v>
      </c>
      <c r="C318" s="38">
        <v>1.3480000000000001</v>
      </c>
      <c r="D318" s="38">
        <v>1.4550000000000001</v>
      </c>
      <c r="E318" s="42">
        <f t="shared" si="18"/>
        <v>1.9321554335410038E-2</v>
      </c>
      <c r="F318" s="38">
        <f t="shared" si="19"/>
        <v>730.10272445369321</v>
      </c>
      <c r="J318" s="49"/>
    </row>
    <row r="319" spans="1:10" x14ac:dyDescent="0.35">
      <c r="A319" s="37">
        <v>36950</v>
      </c>
      <c r="B319" s="38">
        <f t="shared" si="20"/>
        <v>1.323</v>
      </c>
      <c r="C319" s="38">
        <v>1.2070000000000001</v>
      </c>
      <c r="D319" s="38">
        <v>1.323</v>
      </c>
      <c r="E319" s="42">
        <f t="shared" si="18"/>
        <v>1.3442351509372836E-2</v>
      </c>
      <c r="F319" s="38">
        <f t="shared" si="19"/>
        <v>739.91702191375055</v>
      </c>
      <c r="J319" s="49"/>
    </row>
    <row r="320" spans="1:10" x14ac:dyDescent="0.35">
      <c r="A320" s="37">
        <v>36981</v>
      </c>
      <c r="B320" s="38">
        <f t="shared" si="20"/>
        <v>1.24</v>
      </c>
      <c r="C320" s="38">
        <v>1.123</v>
      </c>
      <c r="D320" s="38">
        <v>1.24</v>
      </c>
      <c r="E320" s="42">
        <f t="shared" si="18"/>
        <v>8.8249200701089256E-3</v>
      </c>
      <c r="F320" s="38">
        <f t="shared" si="19"/>
        <v>746.44673049065239</v>
      </c>
      <c r="J320" s="49"/>
    </row>
    <row r="321" spans="1:10" x14ac:dyDescent="0.35">
      <c r="A321" s="37">
        <v>37011</v>
      </c>
      <c r="B321" s="38">
        <f t="shared" si="20"/>
        <v>1.325</v>
      </c>
      <c r="C321" s="38">
        <v>1.1679999999999999</v>
      </c>
      <c r="D321" s="38">
        <v>1.325</v>
      </c>
      <c r="E321" s="42">
        <f t="shared" si="18"/>
        <v>-6.8411518024836778E-3</v>
      </c>
      <c r="F321" s="38">
        <f t="shared" si="19"/>
        <v>741.3401750948982</v>
      </c>
      <c r="J321" s="49"/>
    </row>
    <row r="322" spans="1:10" x14ac:dyDescent="0.35">
      <c r="A322" s="37">
        <v>37042</v>
      </c>
      <c r="B322" s="38">
        <f t="shared" si="20"/>
        <v>1.216</v>
      </c>
      <c r="C322" s="38">
        <v>1.0660000000000001</v>
      </c>
      <c r="D322" s="38">
        <v>1.216</v>
      </c>
      <c r="E322" s="42">
        <f t="shared" si="18"/>
        <v>1.1258023093959828E-2</v>
      </c>
      <c r="F322" s="38">
        <f t="shared" si="19"/>
        <v>749.68619990659681</v>
      </c>
      <c r="J322" s="49"/>
    </row>
    <row r="323" spans="1:10" x14ac:dyDescent="0.35">
      <c r="A323" s="37">
        <v>37072</v>
      </c>
      <c r="B323" s="38">
        <f t="shared" si="20"/>
        <v>1.1830000000000001</v>
      </c>
      <c r="C323" s="38">
        <v>1.028</v>
      </c>
      <c r="D323" s="38">
        <v>1.1830000000000001</v>
      </c>
      <c r="E323" s="42">
        <f t="shared" ref="E323:E386" si="21">B322/1200+((B322/B323)*(1-(1+B323/200)^(-2*(10-(1/12))))+(1+B323/200)^(-2*(10-(1/12)))-1)</f>
        <v>4.0925945380405841E-3</v>
      </c>
      <c r="F323" s="38">
        <f t="shared" ref="F323:F386" si="22">F322*(1+E323)</f>
        <v>752.75436155357897</v>
      </c>
      <c r="J323" s="49"/>
    </row>
    <row r="324" spans="1:10" x14ac:dyDescent="0.35">
      <c r="A324" s="37">
        <v>37103</v>
      </c>
      <c r="B324" s="38">
        <f t="shared" si="20"/>
        <v>1.333</v>
      </c>
      <c r="C324" s="38">
        <v>1.1779999999999999</v>
      </c>
      <c r="D324" s="38">
        <v>1.333</v>
      </c>
      <c r="E324" s="42">
        <f t="shared" si="21"/>
        <v>-1.2904685746121932E-2</v>
      </c>
      <c r="F324" s="38">
        <f t="shared" si="22"/>
        <v>743.04030307370738</v>
      </c>
      <c r="J324" s="49"/>
    </row>
    <row r="325" spans="1:10" x14ac:dyDescent="0.35">
      <c r="A325" s="37">
        <v>37134</v>
      </c>
      <c r="B325" s="38">
        <f t="shared" si="20"/>
        <v>1.3280000000000001</v>
      </c>
      <c r="C325" s="38">
        <v>1.202</v>
      </c>
      <c r="D325" s="38">
        <v>1.3280000000000001</v>
      </c>
      <c r="E325" s="42">
        <f t="shared" si="21"/>
        <v>1.5739679392303087E-3</v>
      </c>
      <c r="F325" s="38">
        <f t="shared" si="22"/>
        <v>744.20982468830141</v>
      </c>
      <c r="J325" s="49"/>
    </row>
    <row r="326" spans="1:10" x14ac:dyDescent="0.35">
      <c r="A326" s="37">
        <v>37164</v>
      </c>
      <c r="B326" s="38">
        <f t="shared" si="20"/>
        <v>1.409</v>
      </c>
      <c r="C326" s="38">
        <v>1.26</v>
      </c>
      <c r="D326" s="38">
        <v>1.409</v>
      </c>
      <c r="E326" s="42">
        <f t="shared" si="21"/>
        <v>-6.3654123868159048E-3</v>
      </c>
      <c r="F326" s="38">
        <f t="shared" si="22"/>
        <v>739.47262225184045</v>
      </c>
      <c r="J326" s="49"/>
    </row>
    <row r="327" spans="1:10" x14ac:dyDescent="0.35">
      <c r="A327" s="37">
        <v>37195</v>
      </c>
      <c r="B327" s="38">
        <f t="shared" si="20"/>
        <v>1.3260000000000001</v>
      </c>
      <c r="C327" s="38">
        <v>1.17</v>
      </c>
      <c r="D327" s="38">
        <v>1.3260000000000001</v>
      </c>
      <c r="E327" s="42">
        <f t="shared" si="21"/>
        <v>8.8629802131745226E-3</v>
      </c>
      <c r="F327" s="38">
        <f t="shared" si="22"/>
        <v>746.0265534710428</v>
      </c>
      <c r="J327" s="49"/>
    </row>
    <row r="328" spans="1:10" x14ac:dyDescent="0.35">
      <c r="A328" s="37">
        <v>37225</v>
      </c>
      <c r="B328" s="38">
        <f t="shared" si="20"/>
        <v>1.355</v>
      </c>
      <c r="C328" s="38">
        <v>1.248</v>
      </c>
      <c r="D328" s="38">
        <v>1.355</v>
      </c>
      <c r="E328" s="42">
        <f t="shared" si="21"/>
        <v>-1.5775096655433977E-3</v>
      </c>
      <c r="F328" s="38">
        <f t="shared" si="22"/>
        <v>744.84968937219026</v>
      </c>
      <c r="J328" s="49"/>
    </row>
    <row r="329" spans="1:10" x14ac:dyDescent="0.35">
      <c r="A329" s="37">
        <v>37256</v>
      </c>
      <c r="B329" s="38">
        <f t="shared" si="20"/>
        <v>1.369</v>
      </c>
      <c r="C329" s="38">
        <v>1.254</v>
      </c>
      <c r="D329" s="38">
        <v>1.369</v>
      </c>
      <c r="E329" s="42">
        <f t="shared" si="21"/>
        <v>-1.6492041158718061E-4</v>
      </c>
      <c r="F329" s="38">
        <f t="shared" si="22"/>
        <v>744.72684845484832</v>
      </c>
      <c r="J329" s="49"/>
    </row>
    <row r="330" spans="1:10" x14ac:dyDescent="0.35">
      <c r="A330" s="37">
        <v>37287</v>
      </c>
      <c r="B330" s="38">
        <f t="shared" si="20"/>
        <v>1.486</v>
      </c>
      <c r="C330" s="38">
        <v>1.448</v>
      </c>
      <c r="D330" s="38">
        <v>1.486</v>
      </c>
      <c r="E330" s="42">
        <f t="shared" si="21"/>
        <v>-9.6102503484532323E-3</v>
      </c>
      <c r="F330" s="38">
        <f t="shared" si="22"/>
        <v>737.56983699998261</v>
      </c>
      <c r="J330" s="49"/>
    </row>
    <row r="331" spans="1:10" x14ac:dyDescent="0.35">
      <c r="A331" s="37">
        <v>37315</v>
      </c>
      <c r="B331" s="38">
        <f t="shared" si="20"/>
        <v>1.5109999999999999</v>
      </c>
      <c r="C331" s="38">
        <v>1.43</v>
      </c>
      <c r="D331" s="38">
        <v>1.5109999999999999</v>
      </c>
      <c r="E331" s="42">
        <f t="shared" si="21"/>
        <v>-1.0560091838380883E-3</v>
      </c>
      <c r="F331" s="38">
        <f t="shared" si="22"/>
        <v>736.79095647838869</v>
      </c>
      <c r="J331" s="49"/>
    </row>
    <row r="332" spans="1:10" x14ac:dyDescent="0.35">
      <c r="A332" s="37">
        <v>37346</v>
      </c>
      <c r="B332" s="38">
        <f t="shared" si="20"/>
        <v>1.399</v>
      </c>
      <c r="C332" s="38">
        <v>1.302</v>
      </c>
      <c r="D332" s="38">
        <v>1.399</v>
      </c>
      <c r="E332" s="42">
        <f t="shared" si="21"/>
        <v>1.1596157935522234E-2</v>
      </c>
      <c r="F332" s="38">
        <f t="shared" si="22"/>
        <v>745.33490077517649</v>
      </c>
      <c r="J332" s="49"/>
    </row>
    <row r="333" spans="1:10" x14ac:dyDescent="0.35">
      <c r="A333" s="37">
        <v>37376</v>
      </c>
      <c r="B333" s="38">
        <f t="shared" si="20"/>
        <v>1.375</v>
      </c>
      <c r="C333" s="38">
        <v>1.27</v>
      </c>
      <c r="D333" s="38">
        <v>1.375</v>
      </c>
      <c r="E333" s="42">
        <f t="shared" si="21"/>
        <v>3.3835946603306918E-3</v>
      </c>
      <c r="F333" s="38">
        <f t="shared" si="22"/>
        <v>747.85681196559744</v>
      </c>
      <c r="J333" s="49"/>
    </row>
    <row r="334" spans="1:10" x14ac:dyDescent="0.35">
      <c r="A334" s="37">
        <v>37407</v>
      </c>
      <c r="B334" s="38">
        <f t="shared" si="20"/>
        <v>1.371</v>
      </c>
      <c r="C334" s="38">
        <v>1.2589999999999999</v>
      </c>
      <c r="D334" s="38">
        <v>1.371</v>
      </c>
      <c r="E334" s="42">
        <f t="shared" si="21"/>
        <v>1.5155350674024722E-3</v>
      </c>
      <c r="F334" s="38">
        <f t="shared" si="22"/>
        <v>748.99021518952713</v>
      </c>
      <c r="J334" s="49"/>
    </row>
    <row r="335" spans="1:10" x14ac:dyDescent="0.35">
      <c r="A335" s="37">
        <v>37437</v>
      </c>
      <c r="B335" s="38">
        <f t="shared" si="20"/>
        <v>1.3049999999999999</v>
      </c>
      <c r="C335" s="38">
        <v>1.1839999999999999</v>
      </c>
      <c r="D335" s="38">
        <v>1.3049999999999999</v>
      </c>
      <c r="E335" s="42">
        <f t="shared" si="21"/>
        <v>7.2630065897687042E-3</v>
      </c>
      <c r="F335" s="38">
        <f t="shared" si="22"/>
        <v>754.43013605812098</v>
      </c>
      <c r="J335" s="49"/>
    </row>
    <row r="336" spans="1:10" x14ac:dyDescent="0.35">
      <c r="A336" s="37">
        <v>37468</v>
      </c>
      <c r="B336" s="38">
        <f t="shared" ref="B336:B399" si="23">D336</f>
        <v>1.3140000000000001</v>
      </c>
      <c r="C336" s="38">
        <v>1.1910000000000001</v>
      </c>
      <c r="D336" s="38">
        <v>1.3140000000000001</v>
      </c>
      <c r="E336" s="42">
        <f t="shared" si="21"/>
        <v>2.5326609903495757E-4</v>
      </c>
      <c r="F336" s="38">
        <f t="shared" si="22"/>
        <v>754.62120763567475</v>
      </c>
      <c r="J336" s="49"/>
    </row>
    <row r="337" spans="1:10" x14ac:dyDescent="0.35">
      <c r="A337" s="37">
        <v>37499</v>
      </c>
      <c r="B337" s="38">
        <f t="shared" si="23"/>
        <v>1.1439999999999999</v>
      </c>
      <c r="C337" s="38">
        <v>1.014</v>
      </c>
      <c r="D337" s="38">
        <v>1.1439999999999999</v>
      </c>
      <c r="E337" s="42">
        <f t="shared" si="21"/>
        <v>1.6989343873048332E-2</v>
      </c>
      <c r="F337" s="38">
        <f t="shared" si="22"/>
        <v>767.44172682609224</v>
      </c>
      <c r="J337" s="49"/>
    </row>
    <row r="338" spans="1:10" x14ac:dyDescent="0.35">
      <c r="A338" s="37">
        <v>37529</v>
      </c>
      <c r="B338" s="38">
        <f t="shared" si="23"/>
        <v>1.165</v>
      </c>
      <c r="C338" s="38">
        <v>1.024</v>
      </c>
      <c r="D338" s="38">
        <v>1.165</v>
      </c>
      <c r="E338" s="42">
        <f t="shared" si="21"/>
        <v>-1.0079901383572014E-3</v>
      </c>
      <c r="F338" s="38">
        <f t="shared" si="22"/>
        <v>766.66815313368772</v>
      </c>
      <c r="J338" s="49"/>
    </row>
    <row r="339" spans="1:10" x14ac:dyDescent="0.35">
      <c r="A339" s="37">
        <v>37560</v>
      </c>
      <c r="B339" s="38">
        <f t="shared" si="23"/>
        <v>0.98799999999999999</v>
      </c>
      <c r="C339" s="38">
        <v>0.86299999999999999</v>
      </c>
      <c r="D339" s="38">
        <v>0.98799999999999999</v>
      </c>
      <c r="E339" s="42">
        <f t="shared" si="21"/>
        <v>1.7651689211921364E-2</v>
      </c>
      <c r="F339" s="38">
        <f t="shared" si="22"/>
        <v>780.20114110148131</v>
      </c>
      <c r="J339" s="49"/>
    </row>
    <row r="340" spans="1:10" x14ac:dyDescent="0.35">
      <c r="A340" s="37">
        <v>37590</v>
      </c>
      <c r="B340" s="38">
        <f t="shared" si="23"/>
        <v>0.97299999999999998</v>
      </c>
      <c r="C340" s="38">
        <v>0.84899999999999998</v>
      </c>
      <c r="D340" s="38">
        <v>0.97299999999999998</v>
      </c>
      <c r="E340" s="42">
        <f t="shared" si="21"/>
        <v>2.2380477456666512E-3</v>
      </c>
      <c r="F340" s="38">
        <f t="shared" si="22"/>
        <v>781.9472685064901</v>
      </c>
      <c r="J340" s="49"/>
    </row>
    <row r="341" spans="1:10" x14ac:dyDescent="0.35">
      <c r="A341" s="37">
        <v>37621</v>
      </c>
      <c r="B341" s="38">
        <f t="shared" si="23"/>
        <v>0.90600000000000003</v>
      </c>
      <c r="C341" s="38">
        <v>0.79</v>
      </c>
      <c r="D341" s="38">
        <v>0.90600000000000003</v>
      </c>
      <c r="E341" s="42">
        <f t="shared" si="21"/>
        <v>7.1515530521239108E-3</v>
      </c>
      <c r="F341" s="38">
        <f t="shared" si="22"/>
        <v>787.53940588117769</v>
      </c>
      <c r="J341" s="49"/>
    </row>
    <row r="342" spans="1:10" x14ac:dyDescent="0.35">
      <c r="A342" s="37">
        <v>37652</v>
      </c>
      <c r="B342" s="38">
        <f t="shared" si="23"/>
        <v>0.81</v>
      </c>
      <c r="C342" s="38">
        <v>0.71799999999999997</v>
      </c>
      <c r="D342" s="38">
        <v>0.81</v>
      </c>
      <c r="E342" s="42">
        <f t="shared" si="21"/>
        <v>9.8849444155825698E-3</v>
      </c>
      <c r="F342" s="38">
        <f t="shared" si="22"/>
        <v>795.32418913339404</v>
      </c>
      <c r="J342" s="49"/>
    </row>
    <row r="343" spans="1:10" x14ac:dyDescent="0.35">
      <c r="A343" s="37">
        <v>37680</v>
      </c>
      <c r="B343" s="38">
        <f t="shared" si="23"/>
        <v>0.78600000000000003</v>
      </c>
      <c r="C343" s="38">
        <v>0.69099999999999995</v>
      </c>
      <c r="D343" s="38">
        <v>0.78600000000000003</v>
      </c>
      <c r="E343" s="42">
        <f t="shared" si="21"/>
        <v>2.9602940824276138E-3</v>
      </c>
      <c r="F343" s="38">
        <f t="shared" si="22"/>
        <v>797.6785826240972</v>
      </c>
      <c r="J343" s="49"/>
    </row>
    <row r="344" spans="1:10" x14ac:dyDescent="0.35">
      <c r="A344" s="37">
        <v>37711</v>
      </c>
      <c r="B344" s="38">
        <f t="shared" si="23"/>
        <v>0.70499999999999996</v>
      </c>
      <c r="C344" s="38">
        <v>0.61299999999999999</v>
      </c>
      <c r="D344" s="38">
        <v>0.70499999999999996</v>
      </c>
      <c r="E344" s="42">
        <f t="shared" si="21"/>
        <v>8.3999734354135817E-3</v>
      </c>
      <c r="F344" s="38">
        <f t="shared" si="22"/>
        <v>804.37906152813798</v>
      </c>
      <c r="J344" s="49"/>
    </row>
    <row r="345" spans="1:10" x14ac:dyDescent="0.35">
      <c r="A345" s="37">
        <v>37741</v>
      </c>
      <c r="B345" s="38">
        <f t="shared" si="23"/>
        <v>0.61199999999999999</v>
      </c>
      <c r="C345" s="38">
        <v>0.54300000000000004</v>
      </c>
      <c r="D345" s="38">
        <v>0.61199999999999999</v>
      </c>
      <c r="E345" s="42">
        <f t="shared" si="21"/>
        <v>9.5224667552427453E-3</v>
      </c>
      <c r="F345" s="38">
        <f t="shared" si="22"/>
        <v>812.03873440015298</v>
      </c>
      <c r="J345" s="49"/>
    </row>
    <row r="346" spans="1:10" x14ac:dyDescent="0.35">
      <c r="A346" s="37">
        <v>37772</v>
      </c>
      <c r="B346" s="38">
        <f t="shared" si="23"/>
        <v>0.53800000000000003</v>
      </c>
      <c r="C346" s="38">
        <v>0.46300000000000002</v>
      </c>
      <c r="D346" s="38">
        <v>0.53800000000000003</v>
      </c>
      <c r="E346" s="42">
        <f t="shared" si="21"/>
        <v>7.6466716774232675E-3</v>
      </c>
      <c r="F346" s="38">
        <f t="shared" si="22"/>
        <v>818.24812799146127</v>
      </c>
      <c r="J346" s="49"/>
    </row>
    <row r="347" spans="1:10" x14ac:dyDescent="0.35">
      <c r="A347" s="37">
        <v>37802</v>
      </c>
      <c r="B347" s="38">
        <f t="shared" si="23"/>
        <v>0.82099999999999995</v>
      </c>
      <c r="C347" s="38">
        <v>0.76500000000000001</v>
      </c>
      <c r="D347" s="38">
        <v>0.82099999999999995</v>
      </c>
      <c r="E347" s="42">
        <f t="shared" si="21"/>
        <v>-2.6450825333916236E-2</v>
      </c>
      <c r="F347" s="38">
        <f t="shared" si="22"/>
        <v>796.60478967815527</v>
      </c>
      <c r="J347" s="49"/>
    </row>
    <row r="348" spans="1:10" x14ac:dyDescent="0.35">
      <c r="A348" s="37">
        <v>37833</v>
      </c>
      <c r="B348" s="38">
        <f t="shared" si="23"/>
        <v>0.93799999999999994</v>
      </c>
      <c r="C348" s="38">
        <v>0.83699999999999997</v>
      </c>
      <c r="D348" s="38">
        <v>0.93799999999999994</v>
      </c>
      <c r="E348" s="42">
        <f t="shared" si="21"/>
        <v>-1.0370343748852526E-2</v>
      </c>
      <c r="F348" s="38">
        <f t="shared" si="22"/>
        <v>788.34372417721045</v>
      </c>
      <c r="J348" s="49"/>
    </row>
    <row r="349" spans="1:10" x14ac:dyDescent="0.35">
      <c r="A349" s="37">
        <v>37864</v>
      </c>
      <c r="B349" s="38">
        <f t="shared" si="23"/>
        <v>1.4319999999999999</v>
      </c>
      <c r="C349" s="38">
        <v>1.369</v>
      </c>
      <c r="D349" s="38">
        <v>1.4319999999999999</v>
      </c>
      <c r="E349" s="42">
        <f t="shared" si="21"/>
        <v>-4.4735820725663858E-2</v>
      </c>
      <c r="F349" s="38">
        <f t="shared" si="22"/>
        <v>753.07652066221658</v>
      </c>
      <c r="J349" s="49"/>
    </row>
    <row r="350" spans="1:10" x14ac:dyDescent="0.35">
      <c r="A350" s="37">
        <v>37894</v>
      </c>
      <c r="B350" s="38">
        <f t="shared" si="23"/>
        <v>1.3979999999999999</v>
      </c>
      <c r="C350" s="38">
        <v>1.33</v>
      </c>
      <c r="D350" s="38">
        <v>1.3979999999999999</v>
      </c>
      <c r="E350" s="42">
        <f t="shared" si="21"/>
        <v>4.3315072985358844E-3</v>
      </c>
      <c r="F350" s="38">
        <f t="shared" si="22"/>
        <v>756.33847710782106</v>
      </c>
      <c r="J350" s="49"/>
    </row>
    <row r="351" spans="1:10" x14ac:dyDescent="0.35">
      <c r="A351" s="37">
        <v>37925</v>
      </c>
      <c r="B351" s="38">
        <f t="shared" si="23"/>
        <v>1.4630000000000001</v>
      </c>
      <c r="C351" s="38">
        <v>1.367</v>
      </c>
      <c r="D351" s="38">
        <v>1.4630000000000001</v>
      </c>
      <c r="E351" s="42">
        <f t="shared" si="21"/>
        <v>-4.814767178679207E-3</v>
      </c>
      <c r="F351" s="38">
        <f t="shared" si="22"/>
        <v>752.69688343227006</v>
      </c>
      <c r="J351" s="49"/>
    </row>
    <row r="352" spans="1:10" x14ac:dyDescent="0.35">
      <c r="A352" s="37">
        <v>37955</v>
      </c>
      <c r="B352" s="38">
        <f t="shared" si="23"/>
        <v>1.3149999999999999</v>
      </c>
      <c r="C352" s="38">
        <v>1.2270000000000001</v>
      </c>
      <c r="D352" s="38">
        <v>1.3149999999999999</v>
      </c>
      <c r="E352" s="42">
        <f t="shared" si="21"/>
        <v>1.4936984474139277E-2</v>
      </c>
      <c r="F352" s="38">
        <f t="shared" si="22"/>
        <v>763.93990509383093</v>
      </c>
      <c r="J352" s="49"/>
    </row>
    <row r="353" spans="1:10" x14ac:dyDescent="0.35">
      <c r="A353" s="37">
        <v>37986</v>
      </c>
      <c r="B353" s="38">
        <f t="shared" si="23"/>
        <v>1.363</v>
      </c>
      <c r="C353" s="38">
        <v>1.27</v>
      </c>
      <c r="D353" s="38">
        <v>1.363</v>
      </c>
      <c r="E353" s="42">
        <f t="shared" si="21"/>
        <v>-3.3423845559857517E-3</v>
      </c>
      <c r="F353" s="38">
        <f t="shared" si="22"/>
        <v>761.38652415334411</v>
      </c>
      <c r="J353" s="49"/>
    </row>
    <row r="354" spans="1:10" x14ac:dyDescent="0.35">
      <c r="A354" s="37">
        <v>38017</v>
      </c>
      <c r="B354" s="38">
        <f t="shared" si="23"/>
        <v>1.3220000000000001</v>
      </c>
      <c r="C354" s="38">
        <v>1.214</v>
      </c>
      <c r="D354" s="38">
        <v>1.3220000000000001</v>
      </c>
      <c r="E354" s="42">
        <f t="shared" si="21"/>
        <v>4.9346918199184549E-3</v>
      </c>
      <c r="F354" s="38">
        <f t="shared" si="22"/>
        <v>765.14373200587977</v>
      </c>
      <c r="J354" s="49"/>
    </row>
    <row r="355" spans="1:10" x14ac:dyDescent="0.35">
      <c r="A355" s="37">
        <v>38046</v>
      </c>
      <c r="B355" s="38">
        <f t="shared" si="23"/>
        <v>1.2430000000000001</v>
      </c>
      <c r="C355" s="38">
        <v>1.133</v>
      </c>
      <c r="D355" s="38">
        <v>1.2430000000000001</v>
      </c>
      <c r="E355" s="42">
        <f t="shared" si="21"/>
        <v>8.4508027724478074E-3</v>
      </c>
      <c r="F355" s="38">
        <f t="shared" si="22"/>
        <v>771.6098107776362</v>
      </c>
      <c r="J355" s="49"/>
    </row>
    <row r="356" spans="1:10" x14ac:dyDescent="0.35">
      <c r="A356" s="37">
        <v>38077</v>
      </c>
      <c r="B356" s="38">
        <f t="shared" si="23"/>
        <v>1.4339999999999999</v>
      </c>
      <c r="C356" s="38">
        <v>1.3520000000000001</v>
      </c>
      <c r="D356" s="38">
        <v>1.4339999999999999</v>
      </c>
      <c r="E356" s="42">
        <f t="shared" si="21"/>
        <v>-1.6561253942104295E-2</v>
      </c>
      <c r="F356" s="38">
        <f t="shared" si="22"/>
        <v>758.8309847571287</v>
      </c>
      <c r="J356" s="49"/>
    </row>
    <row r="357" spans="1:10" x14ac:dyDescent="0.35">
      <c r="A357" s="37">
        <v>38107</v>
      </c>
      <c r="B357" s="38">
        <f t="shared" si="23"/>
        <v>1.5349999999999999</v>
      </c>
      <c r="C357" s="38">
        <v>1.4359999999999999</v>
      </c>
      <c r="D357" s="38">
        <v>1.5349999999999999</v>
      </c>
      <c r="E357" s="42">
        <f t="shared" si="21"/>
        <v>-8.0629254061682105E-3</v>
      </c>
      <c r="F357" s="38">
        <f t="shared" si="22"/>
        <v>752.71258713114275</v>
      </c>
      <c r="J357" s="49"/>
    </row>
    <row r="358" spans="1:10" x14ac:dyDescent="0.35">
      <c r="A358" s="37">
        <v>38138</v>
      </c>
      <c r="B358" s="38">
        <f t="shared" si="23"/>
        <v>1.5349999999999999</v>
      </c>
      <c r="C358" s="38">
        <v>1.421</v>
      </c>
      <c r="D358" s="38">
        <v>1.5349999999999999</v>
      </c>
      <c r="E358" s="42">
        <f t="shared" si="21"/>
        <v>1.2791666666666665E-3</v>
      </c>
      <c r="F358" s="38">
        <f t="shared" si="22"/>
        <v>753.67543198218141</v>
      </c>
      <c r="J358" s="49"/>
    </row>
    <row r="359" spans="1:10" x14ac:dyDescent="0.35">
      <c r="A359" s="37">
        <v>38168</v>
      </c>
      <c r="B359" s="38">
        <f t="shared" si="23"/>
        <v>1.766</v>
      </c>
      <c r="C359" s="38">
        <v>1.673</v>
      </c>
      <c r="D359" s="38">
        <v>1.766</v>
      </c>
      <c r="E359" s="42">
        <f t="shared" si="21"/>
        <v>-1.9650175251509857E-2</v>
      </c>
      <c r="F359" s="38">
        <f t="shared" si="22"/>
        <v>738.86557766097417</v>
      </c>
      <c r="J359" s="49"/>
    </row>
    <row r="360" spans="1:10" x14ac:dyDescent="0.35">
      <c r="A360" s="37">
        <v>38199</v>
      </c>
      <c r="B360" s="38">
        <f t="shared" si="23"/>
        <v>1.8540000000000001</v>
      </c>
      <c r="C360" s="38">
        <v>1.744</v>
      </c>
      <c r="D360" s="38">
        <v>1.8540000000000001</v>
      </c>
      <c r="E360" s="42">
        <f t="shared" si="21"/>
        <v>-6.4663015719902232E-3</v>
      </c>
      <c r="F360" s="38">
        <f t="shared" si="22"/>
        <v>734.08785001465549</v>
      </c>
      <c r="J360" s="49"/>
    </row>
    <row r="361" spans="1:10" x14ac:dyDescent="0.35">
      <c r="A361" s="37">
        <v>38230</v>
      </c>
      <c r="B361" s="38">
        <f t="shared" si="23"/>
        <v>1.5680000000000001</v>
      </c>
      <c r="C361" s="38">
        <v>1.4630000000000001</v>
      </c>
      <c r="D361" s="38">
        <v>1.5680000000000001</v>
      </c>
      <c r="E361" s="42">
        <f t="shared" si="21"/>
        <v>2.7716920847096298E-2</v>
      </c>
      <c r="F361" s="38">
        <f t="shared" si="22"/>
        <v>754.4345048483267</v>
      </c>
      <c r="J361" s="49"/>
    </row>
    <row r="362" spans="1:10" x14ac:dyDescent="0.35">
      <c r="A362" s="37">
        <v>38260</v>
      </c>
      <c r="B362" s="38">
        <f t="shared" si="23"/>
        <v>1.4510000000000001</v>
      </c>
      <c r="C362" s="38">
        <v>1.329</v>
      </c>
      <c r="D362" s="38">
        <v>1.4510000000000001</v>
      </c>
      <c r="E362" s="42">
        <f t="shared" si="21"/>
        <v>1.2076776040305647E-2</v>
      </c>
      <c r="F362" s="38">
        <f t="shared" si="22"/>
        <v>763.54564140045875</v>
      </c>
      <c r="J362" s="49"/>
    </row>
    <row r="363" spans="1:10" x14ac:dyDescent="0.35">
      <c r="A363" s="37">
        <v>38291</v>
      </c>
      <c r="B363" s="38">
        <f t="shared" si="23"/>
        <v>1.4990000000000001</v>
      </c>
      <c r="C363" s="38">
        <v>1.3640000000000001</v>
      </c>
      <c r="D363" s="38">
        <v>1.4990000000000001</v>
      </c>
      <c r="E363" s="42">
        <f t="shared" si="21"/>
        <v>-3.1986401423455381E-3</v>
      </c>
      <c r="F363" s="38">
        <f t="shared" si="22"/>
        <v>761.10333366136229</v>
      </c>
      <c r="J363" s="49"/>
    </row>
    <row r="364" spans="1:10" x14ac:dyDescent="0.35">
      <c r="A364" s="37">
        <v>38321</v>
      </c>
      <c r="B364" s="38">
        <f t="shared" si="23"/>
        <v>1.4630000000000001</v>
      </c>
      <c r="C364" s="38">
        <v>1.333</v>
      </c>
      <c r="D364" s="38">
        <v>1.4630000000000001</v>
      </c>
      <c r="E364" s="42">
        <f t="shared" si="21"/>
        <v>4.5610377194735029E-3</v>
      </c>
      <c r="F364" s="38">
        <f t="shared" si="22"/>
        <v>764.57475467460881</v>
      </c>
      <c r="J364" s="49"/>
    </row>
    <row r="365" spans="1:10" x14ac:dyDescent="0.35">
      <c r="A365" s="37">
        <v>38352</v>
      </c>
      <c r="B365" s="38">
        <f t="shared" si="23"/>
        <v>1.4370000000000001</v>
      </c>
      <c r="C365" s="38">
        <v>1.3049999999999999</v>
      </c>
      <c r="D365" s="38">
        <v>1.4370000000000001</v>
      </c>
      <c r="E365" s="42">
        <f t="shared" si="21"/>
        <v>3.6142184392550306E-3</v>
      </c>
      <c r="F365" s="38">
        <f t="shared" si="22"/>
        <v>767.33809485114273</v>
      </c>
      <c r="J365" s="49"/>
    </row>
    <row r="366" spans="1:10" x14ac:dyDescent="0.35">
      <c r="A366" s="37">
        <v>38383</v>
      </c>
      <c r="B366" s="38">
        <f t="shared" si="23"/>
        <v>1.333</v>
      </c>
      <c r="C366" s="38">
        <v>1.194</v>
      </c>
      <c r="D366" s="38">
        <v>1.333</v>
      </c>
      <c r="E366" s="42">
        <f t="shared" si="21"/>
        <v>1.0828259895089103E-2</v>
      </c>
      <c r="F366" s="38">
        <f t="shared" si="22"/>
        <v>775.64703116959345</v>
      </c>
      <c r="J366" s="49"/>
    </row>
    <row r="367" spans="1:10" x14ac:dyDescent="0.35">
      <c r="A367" s="37">
        <v>38411</v>
      </c>
      <c r="B367" s="38">
        <f t="shared" si="23"/>
        <v>1.4690000000000001</v>
      </c>
      <c r="C367" s="38">
        <v>1.3460000000000001</v>
      </c>
      <c r="D367" s="38">
        <v>1.4690000000000001</v>
      </c>
      <c r="E367" s="42">
        <f t="shared" si="21"/>
        <v>-1.1396887656931648E-2</v>
      </c>
      <c r="F367" s="38">
        <f t="shared" si="22"/>
        <v>766.80706909392097</v>
      </c>
      <c r="J367" s="49"/>
    </row>
    <row r="368" spans="1:10" x14ac:dyDescent="0.35">
      <c r="A368" s="37">
        <v>38442</v>
      </c>
      <c r="B368" s="38">
        <f t="shared" si="23"/>
        <v>1.333</v>
      </c>
      <c r="C368" s="38">
        <v>1.198</v>
      </c>
      <c r="D368" s="38">
        <v>1.333</v>
      </c>
      <c r="E368" s="42">
        <f t="shared" si="21"/>
        <v>1.3818237298706211E-2</v>
      </c>
      <c r="F368" s="38">
        <f t="shared" si="22"/>
        <v>777.40299113698609</v>
      </c>
      <c r="J368" s="49"/>
    </row>
    <row r="369" spans="1:10" x14ac:dyDescent="0.35">
      <c r="A369" s="37">
        <v>38472</v>
      </c>
      <c r="B369" s="38">
        <f t="shared" si="23"/>
        <v>1.2470000000000001</v>
      </c>
      <c r="C369" s="38">
        <v>1.1080000000000001</v>
      </c>
      <c r="D369" s="38">
        <v>1.2470000000000001</v>
      </c>
      <c r="E369" s="42">
        <f t="shared" si="21"/>
        <v>9.1095347132747421E-3</v>
      </c>
      <c r="F369" s="38">
        <f t="shared" si="22"/>
        <v>784.48477067095212</v>
      </c>
      <c r="J369" s="49"/>
    </row>
    <row r="370" spans="1:10" x14ac:dyDescent="0.35">
      <c r="A370" s="37">
        <v>38503</v>
      </c>
      <c r="B370" s="38">
        <f t="shared" si="23"/>
        <v>1.262</v>
      </c>
      <c r="C370" s="38">
        <v>1.115</v>
      </c>
      <c r="D370" s="38">
        <v>1.262</v>
      </c>
      <c r="E370" s="42">
        <f t="shared" si="21"/>
        <v>-3.5489417940740768E-4</v>
      </c>
      <c r="F370" s="38">
        <f t="shared" si="22"/>
        <v>784.20636159200728</v>
      </c>
      <c r="J370" s="49"/>
    </row>
    <row r="371" spans="1:10" x14ac:dyDescent="0.35">
      <c r="A371" s="37">
        <v>38533</v>
      </c>
      <c r="B371" s="38">
        <f t="shared" si="23"/>
        <v>1.1739999999999999</v>
      </c>
      <c r="C371" s="38">
        <v>1.0229999999999999</v>
      </c>
      <c r="D371" s="38">
        <v>1.1739999999999999</v>
      </c>
      <c r="E371" s="42">
        <f t="shared" si="21"/>
        <v>9.2667867156630487E-3</v>
      </c>
      <c r="F371" s="38">
        <f t="shared" si="22"/>
        <v>791.47343468594659</v>
      </c>
      <c r="J371" s="49"/>
    </row>
    <row r="372" spans="1:10" x14ac:dyDescent="0.35">
      <c r="A372" s="37">
        <v>38564</v>
      </c>
      <c r="B372" s="38">
        <f t="shared" si="23"/>
        <v>1.3069999999999999</v>
      </c>
      <c r="C372" s="38">
        <v>1.1639999999999999</v>
      </c>
      <c r="D372" s="38">
        <v>1.3069999999999999</v>
      </c>
      <c r="E372" s="42">
        <f t="shared" si="21"/>
        <v>-1.1354164498182244E-2</v>
      </c>
      <c r="F372" s="38">
        <f t="shared" si="22"/>
        <v>782.48691511258107</v>
      </c>
      <c r="J372" s="49"/>
    </row>
    <row r="373" spans="1:10" x14ac:dyDescent="0.35">
      <c r="A373" s="37">
        <v>38595</v>
      </c>
      <c r="B373" s="38">
        <f t="shared" si="23"/>
        <v>1.347</v>
      </c>
      <c r="C373" s="38">
        <v>1.2230000000000001</v>
      </c>
      <c r="D373" s="38">
        <v>1.347</v>
      </c>
      <c r="E373" s="42">
        <f t="shared" si="21"/>
        <v>-2.6123459466598519E-3</v>
      </c>
      <c r="F373" s="38">
        <f t="shared" si="22"/>
        <v>780.44278859157237</v>
      </c>
      <c r="J373" s="49"/>
    </row>
    <row r="374" spans="1:10" x14ac:dyDescent="0.35">
      <c r="A374" s="37">
        <v>38625</v>
      </c>
      <c r="B374" s="38">
        <f t="shared" si="23"/>
        <v>1.472</v>
      </c>
      <c r="C374" s="38">
        <v>1.365</v>
      </c>
      <c r="D374" s="38">
        <v>1.472</v>
      </c>
      <c r="E374" s="42">
        <f t="shared" si="21"/>
        <v>-1.0371825056509269E-2</v>
      </c>
      <c r="F374" s="38">
        <f t="shared" si="22"/>
        <v>772.34817252168637</v>
      </c>
      <c r="J374" s="49"/>
    </row>
    <row r="375" spans="1:10" x14ac:dyDescent="0.35">
      <c r="A375" s="37">
        <v>38656</v>
      </c>
      <c r="B375" s="38">
        <f t="shared" si="23"/>
        <v>1.5489999999999999</v>
      </c>
      <c r="C375" s="38">
        <v>1.4550000000000001</v>
      </c>
      <c r="D375" s="38">
        <v>1.5489999999999999</v>
      </c>
      <c r="E375" s="42">
        <f t="shared" si="21"/>
        <v>-5.8263734074188037E-3</v>
      </c>
      <c r="F375" s="38">
        <f t="shared" si="22"/>
        <v>767.84818366803756</v>
      </c>
      <c r="J375" s="49"/>
    </row>
    <row r="376" spans="1:10" x14ac:dyDescent="0.35">
      <c r="A376" s="37">
        <v>38686</v>
      </c>
      <c r="B376" s="38">
        <f t="shared" si="23"/>
        <v>1.4450000000000001</v>
      </c>
      <c r="C376" s="38">
        <v>1.351</v>
      </c>
      <c r="D376" s="38">
        <v>1.4450000000000001</v>
      </c>
      <c r="E376" s="42">
        <f t="shared" si="21"/>
        <v>1.0867167287595606E-2</v>
      </c>
      <c r="F376" s="38">
        <f t="shared" si="22"/>
        <v>776.19251833143448</v>
      </c>
      <c r="J376" s="49"/>
    </row>
    <row r="377" spans="1:10" x14ac:dyDescent="0.35">
      <c r="A377" s="37">
        <v>38717</v>
      </c>
      <c r="B377" s="38">
        <f t="shared" si="23"/>
        <v>1.4730000000000001</v>
      </c>
      <c r="C377" s="38">
        <v>1.407</v>
      </c>
      <c r="D377" s="38">
        <v>1.4730000000000001</v>
      </c>
      <c r="E377" s="42">
        <f t="shared" si="21"/>
        <v>-1.3704320929832708E-3</v>
      </c>
      <c r="F377" s="38">
        <f t="shared" si="22"/>
        <v>775.1287991939796</v>
      </c>
      <c r="J377" s="49"/>
    </row>
    <row r="378" spans="1:10" x14ac:dyDescent="0.35">
      <c r="A378" s="37">
        <v>38748</v>
      </c>
      <c r="B378" s="38">
        <f t="shared" si="23"/>
        <v>1.5549999999999999</v>
      </c>
      <c r="C378" s="38">
        <v>1.49</v>
      </c>
      <c r="D378" s="38">
        <v>1.5549999999999999</v>
      </c>
      <c r="E378" s="42">
        <f t="shared" si="21"/>
        <v>-6.2812574013666944E-3</v>
      </c>
      <c r="F378" s="38">
        <f t="shared" si="22"/>
        <v>770.26001568702998</v>
      </c>
      <c r="J378" s="49"/>
    </row>
    <row r="379" spans="1:10" x14ac:dyDescent="0.35">
      <c r="A379" s="37">
        <v>38776</v>
      </c>
      <c r="B379" s="38">
        <f t="shared" si="23"/>
        <v>1.5860000000000001</v>
      </c>
      <c r="C379" s="38">
        <v>1.55</v>
      </c>
      <c r="D379" s="38">
        <v>1.5860000000000001</v>
      </c>
      <c r="E379" s="42">
        <f t="shared" si="21"/>
        <v>-1.5384107456908841E-3</v>
      </c>
      <c r="F379" s="38">
        <f t="shared" si="22"/>
        <v>769.07503940192112</v>
      </c>
      <c r="J379" s="49"/>
    </row>
    <row r="380" spans="1:10" x14ac:dyDescent="0.35">
      <c r="A380" s="37">
        <v>38807</v>
      </c>
      <c r="B380" s="38">
        <f t="shared" si="23"/>
        <v>1.754</v>
      </c>
      <c r="C380" s="38">
        <v>1.732</v>
      </c>
      <c r="D380" s="38">
        <v>1.754</v>
      </c>
      <c r="E380" s="42">
        <f t="shared" si="21"/>
        <v>-1.3908846806797491E-2</v>
      </c>
      <c r="F380" s="38">
        <f t="shared" si="22"/>
        <v>758.37809249594807</v>
      </c>
      <c r="J380" s="49"/>
    </row>
    <row r="381" spans="1:10" x14ac:dyDescent="0.35">
      <c r="A381" s="37">
        <v>38837</v>
      </c>
      <c r="B381" s="38">
        <f t="shared" si="23"/>
        <v>1.913</v>
      </c>
      <c r="C381" s="38">
        <v>1.889</v>
      </c>
      <c r="D381" s="38">
        <v>1.913</v>
      </c>
      <c r="E381" s="42">
        <f t="shared" si="21"/>
        <v>-1.2838483093836422E-2</v>
      </c>
      <c r="F381" s="38">
        <f t="shared" si="22"/>
        <v>748.64166817670298</v>
      </c>
      <c r="J381" s="49"/>
    </row>
    <row r="382" spans="1:10" x14ac:dyDescent="0.35">
      <c r="A382" s="37">
        <v>38868</v>
      </c>
      <c r="B382" s="38">
        <f t="shared" si="23"/>
        <v>1.831</v>
      </c>
      <c r="C382" s="38">
        <v>1.792</v>
      </c>
      <c r="D382" s="38">
        <v>1.831</v>
      </c>
      <c r="E382" s="42">
        <f t="shared" si="21"/>
        <v>8.9994419296724956E-3</v>
      </c>
      <c r="F382" s="38">
        <f t="shared" si="22"/>
        <v>755.37902539559229</v>
      </c>
      <c r="J382" s="49"/>
    </row>
    <row r="383" spans="1:10" x14ac:dyDescent="0.35">
      <c r="A383" s="37">
        <v>38898</v>
      </c>
      <c r="B383" s="38">
        <f t="shared" si="23"/>
        <v>1.9139999999999999</v>
      </c>
      <c r="C383" s="38">
        <v>1.8680000000000001</v>
      </c>
      <c r="D383" s="38">
        <v>1.9139999999999999</v>
      </c>
      <c r="E383" s="42">
        <f t="shared" si="21"/>
        <v>-5.9386511204839775E-3</v>
      </c>
      <c r="F383" s="38">
        <f t="shared" si="22"/>
        <v>750.89309290003666</v>
      </c>
      <c r="J383" s="49"/>
    </row>
    <row r="384" spans="1:10" x14ac:dyDescent="0.35">
      <c r="A384" s="37">
        <v>38929</v>
      </c>
      <c r="B384" s="38">
        <f t="shared" si="23"/>
        <v>1.9319999999999999</v>
      </c>
      <c r="C384" s="38">
        <v>1.879</v>
      </c>
      <c r="D384" s="38">
        <v>1.9319999999999999</v>
      </c>
      <c r="E384" s="42">
        <f t="shared" si="21"/>
        <v>-2.2346460904833958E-5</v>
      </c>
      <c r="F384" s="38">
        <f t="shared" si="22"/>
        <v>750.87631309689243</v>
      </c>
      <c r="J384" s="49"/>
    </row>
    <row r="385" spans="1:10" x14ac:dyDescent="0.35">
      <c r="A385" s="37">
        <v>38960</v>
      </c>
      <c r="B385" s="38">
        <f t="shared" si="23"/>
        <v>1.6439999999999999</v>
      </c>
      <c r="C385" s="38">
        <v>1.5840000000000001</v>
      </c>
      <c r="D385" s="38">
        <v>1.6439999999999999</v>
      </c>
      <c r="E385" s="42">
        <f t="shared" si="21"/>
        <v>2.7864240530056539E-2</v>
      </c>
      <c r="F385" s="38">
        <f t="shared" si="22"/>
        <v>771.79891129334624</v>
      </c>
      <c r="J385" s="49"/>
    </row>
    <row r="386" spans="1:10" x14ac:dyDescent="0.35">
      <c r="A386" s="37">
        <v>38990</v>
      </c>
      <c r="B386" s="38">
        <f t="shared" si="23"/>
        <v>1.671</v>
      </c>
      <c r="C386" s="38">
        <v>1.5860000000000001</v>
      </c>
      <c r="D386" s="38">
        <v>1.671</v>
      </c>
      <c r="E386" s="42">
        <f t="shared" si="21"/>
        <v>-1.0879934086262912E-3</v>
      </c>
      <c r="F386" s="38">
        <f t="shared" si="22"/>
        <v>770.9591991650741</v>
      </c>
      <c r="J386" s="49"/>
    </row>
    <row r="387" spans="1:10" x14ac:dyDescent="0.35">
      <c r="A387" s="37">
        <v>39021</v>
      </c>
      <c r="B387" s="38">
        <f t="shared" si="23"/>
        <v>1.722</v>
      </c>
      <c r="C387" s="38">
        <v>1.635</v>
      </c>
      <c r="D387" s="38">
        <v>1.722</v>
      </c>
      <c r="E387" s="42">
        <f t="shared" ref="E387:E450" si="24">B386/1200+((B386/B387)*(1-(1+B387/200)^(-2*(10-(1/12))))+(1+B387/200)^(-2*(10-(1/12)))-1)</f>
        <v>-3.2384868560830968E-3</v>
      </c>
      <c r="F387" s="38">
        <f t="shared" ref="F387:F450" si="25">F386*(1+E387)</f>
        <v>768.46245793200171</v>
      </c>
      <c r="J387" s="49"/>
    </row>
    <row r="388" spans="1:10" x14ac:dyDescent="0.35">
      <c r="A388" s="37">
        <v>39051</v>
      </c>
      <c r="B388" s="38">
        <f t="shared" si="23"/>
        <v>1.67</v>
      </c>
      <c r="C388" s="38">
        <v>1.5820000000000001</v>
      </c>
      <c r="D388" s="38">
        <v>1.67</v>
      </c>
      <c r="E388" s="42">
        <f t="shared" si="24"/>
        <v>6.1691513720007283E-3</v>
      </c>
      <c r="F388" s="38">
        <f t="shared" si="25"/>
        <v>773.20321915868408</v>
      </c>
      <c r="J388" s="49"/>
    </row>
    <row r="389" spans="1:10" x14ac:dyDescent="0.35">
      <c r="A389" s="37">
        <v>39082</v>
      </c>
      <c r="B389" s="38">
        <f t="shared" si="23"/>
        <v>1.6779999999999999</v>
      </c>
      <c r="C389" s="38">
        <v>1.61</v>
      </c>
      <c r="D389" s="38">
        <v>1.6779999999999999</v>
      </c>
      <c r="E389" s="42">
        <f t="shared" si="24"/>
        <v>6.6362870940082984E-4</v>
      </c>
      <c r="F389" s="38">
        <f t="shared" si="25"/>
        <v>773.71633901311895</v>
      </c>
      <c r="J389" s="49"/>
    </row>
    <row r="390" spans="1:10" x14ac:dyDescent="0.35">
      <c r="A390" s="37">
        <v>39113</v>
      </c>
      <c r="B390" s="38">
        <f t="shared" si="23"/>
        <v>1.704</v>
      </c>
      <c r="C390" s="38">
        <v>1.611</v>
      </c>
      <c r="D390" s="38">
        <v>1.704</v>
      </c>
      <c r="E390" s="42">
        <f t="shared" si="24"/>
        <v>-9.646987160024116E-4</v>
      </c>
      <c r="F390" s="38">
        <f t="shared" si="25"/>
        <v>772.9699358543229</v>
      </c>
      <c r="J390" s="49"/>
    </row>
    <row r="391" spans="1:10" x14ac:dyDescent="0.35">
      <c r="A391" s="37">
        <v>39141</v>
      </c>
      <c r="B391" s="38">
        <f t="shared" si="23"/>
        <v>1.6439999999999999</v>
      </c>
      <c r="C391" s="38">
        <v>1.5629999999999999</v>
      </c>
      <c r="D391" s="38">
        <v>1.6439999999999999</v>
      </c>
      <c r="E391" s="42">
        <f t="shared" si="24"/>
        <v>6.8896334437618346E-3</v>
      </c>
      <c r="F391" s="38">
        <f t="shared" si="25"/>
        <v>778.29541537540729</v>
      </c>
      <c r="J391" s="49"/>
    </row>
    <row r="392" spans="1:10" x14ac:dyDescent="0.35">
      <c r="A392" s="37">
        <v>39172</v>
      </c>
      <c r="B392" s="38">
        <f t="shared" si="23"/>
        <v>1.655</v>
      </c>
      <c r="C392" s="38">
        <v>1.5680000000000001</v>
      </c>
      <c r="D392" s="38">
        <v>1.655</v>
      </c>
      <c r="E392" s="42">
        <f t="shared" si="24"/>
        <v>3.6778883298862011E-4</v>
      </c>
      <c r="F392" s="38">
        <f t="shared" si="25"/>
        <v>778.5816637379487</v>
      </c>
      <c r="J392" s="49"/>
    </row>
    <row r="393" spans="1:10" x14ac:dyDescent="0.35">
      <c r="A393" s="37">
        <v>39202</v>
      </c>
      <c r="B393" s="38">
        <f t="shared" si="23"/>
        <v>1.631</v>
      </c>
      <c r="C393" s="38">
        <v>1.554</v>
      </c>
      <c r="D393" s="38">
        <v>1.631</v>
      </c>
      <c r="E393" s="42">
        <f t="shared" si="24"/>
        <v>3.5684522505989432E-3</v>
      </c>
      <c r="F393" s="38">
        <f t="shared" si="25"/>
        <v>781.35999522818952</v>
      </c>
      <c r="J393" s="49"/>
    </row>
    <row r="394" spans="1:10" x14ac:dyDescent="0.35">
      <c r="A394" s="37">
        <v>39233</v>
      </c>
      <c r="B394" s="38">
        <f t="shared" si="23"/>
        <v>1.7509999999999999</v>
      </c>
      <c r="C394" s="38">
        <v>1.6870000000000001</v>
      </c>
      <c r="D394" s="38">
        <v>1.7509999999999999</v>
      </c>
      <c r="E394" s="42">
        <f t="shared" si="24"/>
        <v>-9.5214105987595724E-3</v>
      </c>
      <c r="F394" s="38">
        <f t="shared" si="25"/>
        <v>773.92034588817717</v>
      </c>
      <c r="J394" s="49"/>
    </row>
    <row r="395" spans="1:10" x14ac:dyDescent="0.35">
      <c r="A395" s="37">
        <v>39263</v>
      </c>
      <c r="B395" s="38">
        <f t="shared" si="23"/>
        <v>1.8660000000000001</v>
      </c>
      <c r="C395" s="38">
        <v>1.825</v>
      </c>
      <c r="D395" s="38">
        <v>1.8660000000000001</v>
      </c>
      <c r="E395" s="42">
        <f t="shared" si="24"/>
        <v>-8.9080792899467586E-3</v>
      </c>
      <c r="F395" s="38">
        <f t="shared" si="25"/>
        <v>767.02620208290227</v>
      </c>
      <c r="J395" s="49"/>
    </row>
    <row r="396" spans="1:10" x14ac:dyDescent="0.35">
      <c r="A396" s="37">
        <v>39294</v>
      </c>
      <c r="B396" s="38">
        <f t="shared" si="23"/>
        <v>1.8009999999999999</v>
      </c>
      <c r="C396" s="38">
        <v>1.732</v>
      </c>
      <c r="D396" s="38">
        <v>1.8009999999999999</v>
      </c>
      <c r="E396" s="42">
        <f t="shared" si="24"/>
        <v>7.4338735644901279E-3</v>
      </c>
      <c r="F396" s="38">
        <f t="shared" si="25"/>
        <v>772.72817788983764</v>
      </c>
      <c r="J396" s="49"/>
    </row>
    <row r="397" spans="1:10" x14ac:dyDescent="0.35">
      <c r="A397" s="37">
        <v>39325</v>
      </c>
      <c r="B397" s="38">
        <f t="shared" si="23"/>
        <v>1.6160000000000001</v>
      </c>
      <c r="C397" s="38">
        <v>1.546</v>
      </c>
      <c r="D397" s="38">
        <v>1.6160000000000001</v>
      </c>
      <c r="E397" s="42">
        <f t="shared" si="24"/>
        <v>1.8389327465338438E-2</v>
      </c>
      <c r="F397" s="38">
        <f t="shared" si="25"/>
        <v>786.9381293947481</v>
      </c>
      <c r="J397" s="49"/>
    </row>
    <row r="398" spans="1:10" x14ac:dyDescent="0.35">
      <c r="A398" s="37">
        <v>39355</v>
      </c>
      <c r="B398" s="38">
        <f t="shared" si="23"/>
        <v>1.679</v>
      </c>
      <c r="C398" s="38">
        <v>1.5760000000000001</v>
      </c>
      <c r="D398" s="38">
        <v>1.679</v>
      </c>
      <c r="E398" s="42">
        <f t="shared" si="24"/>
        <v>-4.386343894674234E-3</v>
      </c>
      <c r="F398" s="38">
        <f t="shared" si="25"/>
        <v>783.48634813539115</v>
      </c>
      <c r="J398" s="49"/>
    </row>
    <row r="399" spans="1:10" x14ac:dyDescent="0.35">
      <c r="A399" s="37">
        <v>39386</v>
      </c>
      <c r="B399" s="38">
        <f t="shared" si="23"/>
        <v>1.615</v>
      </c>
      <c r="C399" s="38">
        <v>1.5049999999999999</v>
      </c>
      <c r="D399" s="38">
        <v>1.615</v>
      </c>
      <c r="E399" s="42">
        <f t="shared" si="24"/>
        <v>7.2419669916424165E-3</v>
      </c>
      <c r="F399" s="38">
        <f t="shared" si="25"/>
        <v>789.16033040699006</v>
      </c>
      <c r="J399" s="49"/>
    </row>
    <row r="400" spans="1:10" x14ac:dyDescent="0.35">
      <c r="A400" s="37">
        <v>39416</v>
      </c>
      <c r="B400" s="38">
        <f t="shared" ref="B400:B463" si="26">D400</f>
        <v>1.4990000000000001</v>
      </c>
      <c r="C400" s="38">
        <v>1.389</v>
      </c>
      <c r="D400" s="38">
        <v>1.4990000000000001</v>
      </c>
      <c r="E400" s="42">
        <f t="shared" si="24"/>
        <v>1.1998033121779449E-2</v>
      </c>
      <c r="F400" s="38">
        <f t="shared" si="25"/>
        <v>798.62870218960757</v>
      </c>
      <c r="J400" s="49"/>
    </row>
    <row r="401" spans="1:10" x14ac:dyDescent="0.35">
      <c r="A401" s="37">
        <v>39447</v>
      </c>
      <c r="B401" s="38">
        <f t="shared" si="26"/>
        <v>1.502</v>
      </c>
      <c r="C401" s="38">
        <v>1.3859999999999999</v>
      </c>
      <c r="D401" s="38">
        <v>1.502</v>
      </c>
      <c r="E401" s="42">
        <f t="shared" si="24"/>
        <v>9.7372046037583638E-4</v>
      </c>
      <c r="F401" s="38">
        <f t="shared" si="25"/>
        <v>799.40634329717307</v>
      </c>
      <c r="J401" s="49"/>
    </row>
    <row r="402" spans="1:10" x14ac:dyDescent="0.35">
      <c r="A402" s="37">
        <v>39478</v>
      </c>
      <c r="B402" s="38">
        <f t="shared" si="26"/>
        <v>1.4430000000000001</v>
      </c>
      <c r="C402" s="38">
        <v>1.3240000000000001</v>
      </c>
      <c r="D402" s="38">
        <v>1.4430000000000001</v>
      </c>
      <c r="E402" s="42">
        <f t="shared" si="24"/>
        <v>6.6849437802867385E-3</v>
      </c>
      <c r="F402" s="38">
        <f t="shared" si="25"/>
        <v>804.75032975971931</v>
      </c>
      <c r="J402" s="49"/>
    </row>
    <row r="403" spans="1:10" x14ac:dyDescent="0.35">
      <c r="A403" s="37">
        <v>39507</v>
      </c>
      <c r="B403" s="38">
        <f t="shared" si="26"/>
        <v>1.373</v>
      </c>
      <c r="C403" s="38">
        <v>1.2629999999999999</v>
      </c>
      <c r="D403" s="38">
        <v>1.373</v>
      </c>
      <c r="E403" s="42">
        <f t="shared" si="24"/>
        <v>7.6716253948192533E-3</v>
      </c>
      <c r="F403" s="38">
        <f t="shared" si="25"/>
        <v>810.92407282599311</v>
      </c>
      <c r="J403" s="49"/>
    </row>
    <row r="404" spans="1:10" x14ac:dyDescent="0.35">
      <c r="A404" s="37">
        <v>39538</v>
      </c>
      <c r="B404" s="38">
        <f t="shared" si="26"/>
        <v>1.2849999999999999</v>
      </c>
      <c r="C404" s="38">
        <v>1.135</v>
      </c>
      <c r="D404" s="38">
        <v>1.2849999999999999</v>
      </c>
      <c r="E404" s="42">
        <f t="shared" si="24"/>
        <v>9.3131212730028206E-3</v>
      </c>
      <c r="F404" s="38">
        <f t="shared" si="25"/>
        <v>818.47630705941901</v>
      </c>
      <c r="J404" s="49"/>
    </row>
    <row r="405" spans="1:10" x14ac:dyDescent="0.35">
      <c r="A405" s="37">
        <v>39568</v>
      </c>
      <c r="B405" s="38">
        <f t="shared" si="26"/>
        <v>1.5640000000000001</v>
      </c>
      <c r="C405" s="38">
        <v>1.5</v>
      </c>
      <c r="D405" s="38">
        <v>1.5640000000000001</v>
      </c>
      <c r="E405" s="42">
        <f t="shared" si="24"/>
        <v>-2.4465665094311494E-2</v>
      </c>
      <c r="F405" s="38">
        <f t="shared" si="25"/>
        <v>798.45173984327448</v>
      </c>
      <c r="J405" s="49"/>
    </row>
    <row r="406" spans="1:10" x14ac:dyDescent="0.35">
      <c r="A406" s="37">
        <v>39599</v>
      </c>
      <c r="B406" s="38">
        <f t="shared" si="26"/>
        <v>1.758</v>
      </c>
      <c r="C406" s="38">
        <v>1.7150000000000001</v>
      </c>
      <c r="D406" s="38">
        <v>1.758</v>
      </c>
      <c r="E406" s="42">
        <f t="shared" si="24"/>
        <v>-1.6280751188787902E-2</v>
      </c>
      <c r="F406" s="38">
        <f t="shared" si="25"/>
        <v>785.45234573063135</v>
      </c>
      <c r="J406" s="49"/>
    </row>
    <row r="407" spans="1:10" x14ac:dyDescent="0.35">
      <c r="A407" s="37">
        <v>39629</v>
      </c>
      <c r="B407" s="38">
        <f t="shared" si="26"/>
        <v>1.6060000000000001</v>
      </c>
      <c r="C407" s="38">
        <v>1.516</v>
      </c>
      <c r="D407" s="38">
        <v>1.6060000000000001</v>
      </c>
      <c r="E407" s="42">
        <f t="shared" si="24"/>
        <v>1.5347942540780707E-2</v>
      </c>
      <c r="F407" s="38">
        <f t="shared" si="25"/>
        <v>797.50742320142649</v>
      </c>
      <c r="J407" s="49"/>
    </row>
    <row r="408" spans="1:10" x14ac:dyDescent="0.35">
      <c r="A408" s="37">
        <v>39660</v>
      </c>
      <c r="B408" s="38">
        <f t="shared" si="26"/>
        <v>1.5449999999999999</v>
      </c>
      <c r="C408" s="38">
        <v>1.4670000000000001</v>
      </c>
      <c r="D408" s="38">
        <v>1.5449999999999999</v>
      </c>
      <c r="E408" s="42">
        <f t="shared" si="24"/>
        <v>6.9269339477974236E-3</v>
      </c>
      <c r="F408" s="38">
        <f t="shared" si="25"/>
        <v>803.031704444821</v>
      </c>
      <c r="J408" s="49"/>
    </row>
    <row r="409" spans="1:10" x14ac:dyDescent="0.35">
      <c r="A409" s="37">
        <v>39691</v>
      </c>
      <c r="B409" s="38">
        <f t="shared" si="26"/>
        <v>1.421</v>
      </c>
      <c r="C409" s="38">
        <v>1.319</v>
      </c>
      <c r="D409" s="38">
        <v>1.421</v>
      </c>
      <c r="E409" s="42">
        <f t="shared" si="24"/>
        <v>1.2719298469352828E-2</v>
      </c>
      <c r="F409" s="38">
        <f t="shared" si="25"/>
        <v>813.24570437400791</v>
      </c>
      <c r="J409" s="49"/>
    </row>
    <row r="410" spans="1:10" x14ac:dyDescent="0.35">
      <c r="A410" s="37">
        <v>39721</v>
      </c>
      <c r="B410" s="38">
        <f t="shared" si="26"/>
        <v>1.4650000000000001</v>
      </c>
      <c r="C410" s="38">
        <v>1.4219999999999999</v>
      </c>
      <c r="D410" s="38">
        <v>1.4650000000000001</v>
      </c>
      <c r="E410" s="42">
        <f t="shared" si="24"/>
        <v>-2.8632667450096821E-3</v>
      </c>
      <c r="F410" s="38">
        <f t="shared" si="25"/>
        <v>810.9171649931518</v>
      </c>
      <c r="J410" s="49"/>
    </row>
    <row r="411" spans="1:10" x14ac:dyDescent="0.35">
      <c r="A411" s="37">
        <v>39752</v>
      </c>
      <c r="B411" s="38">
        <f t="shared" si="26"/>
        <v>1.4730000000000001</v>
      </c>
      <c r="C411" s="38">
        <v>1.429</v>
      </c>
      <c r="D411" s="38">
        <v>1.4730000000000001</v>
      </c>
      <c r="E411" s="42">
        <f t="shared" si="24"/>
        <v>4.8523368771912889E-4</v>
      </c>
      <c r="F411" s="38">
        <f t="shared" si="25"/>
        <v>811.31064931955609</v>
      </c>
      <c r="J411" s="49"/>
    </row>
    <row r="412" spans="1:10" x14ac:dyDescent="0.35">
      <c r="A412" s="37">
        <v>39782</v>
      </c>
      <c r="B412" s="38">
        <f t="shared" si="26"/>
        <v>1.419</v>
      </c>
      <c r="C412" s="38">
        <v>1.3029999999999999</v>
      </c>
      <c r="D412" s="38">
        <v>1.419</v>
      </c>
      <c r="E412" s="42">
        <f t="shared" si="24"/>
        <v>6.2063673672908071E-3</v>
      </c>
      <c r="F412" s="38">
        <f t="shared" si="25"/>
        <v>816.34594125822844</v>
      </c>
      <c r="J412" s="49"/>
    </row>
    <row r="413" spans="1:10" x14ac:dyDescent="0.35">
      <c r="A413" s="37">
        <v>39813</v>
      </c>
      <c r="B413" s="38">
        <f t="shared" si="26"/>
        <v>1.177</v>
      </c>
      <c r="C413" s="38">
        <v>1.1180000000000001</v>
      </c>
      <c r="D413" s="38">
        <v>1.177</v>
      </c>
      <c r="E413" s="42">
        <f t="shared" si="24"/>
        <v>2.3770635627430894E-2</v>
      </c>
      <c r="F413" s="38">
        <f t="shared" si="25"/>
        <v>835.75100317380998</v>
      </c>
      <c r="J413" s="49"/>
    </row>
    <row r="414" spans="1:10" x14ac:dyDescent="0.35">
      <c r="A414" s="37">
        <v>39844</v>
      </c>
      <c r="B414" s="38">
        <f t="shared" si="26"/>
        <v>1.3029999999999999</v>
      </c>
      <c r="C414" s="38">
        <v>1.214</v>
      </c>
      <c r="D414" s="38">
        <v>1.3029999999999999</v>
      </c>
      <c r="E414" s="42">
        <f t="shared" si="24"/>
        <v>-1.0704954817045795E-2</v>
      </c>
      <c r="F414" s="38">
        <f t="shared" si="25"/>
        <v>826.80432644653365</v>
      </c>
      <c r="J414" s="49"/>
    </row>
    <row r="415" spans="1:10" x14ac:dyDescent="0.35">
      <c r="A415" s="37">
        <v>39872</v>
      </c>
      <c r="B415" s="38">
        <f t="shared" si="26"/>
        <v>1.2949999999999999</v>
      </c>
      <c r="C415" s="38">
        <v>1.1739999999999999</v>
      </c>
      <c r="D415" s="38">
        <v>1.2949999999999999</v>
      </c>
      <c r="E415" s="42">
        <f t="shared" si="24"/>
        <v>1.8280891104530601E-3</v>
      </c>
      <c r="F415" s="38">
        <f t="shared" si="25"/>
        <v>828.31579843218594</v>
      </c>
      <c r="J415" s="49"/>
    </row>
    <row r="416" spans="1:10" x14ac:dyDescent="0.35">
      <c r="A416" s="37">
        <v>39903</v>
      </c>
      <c r="B416" s="38">
        <f t="shared" si="26"/>
        <v>1.3420000000000001</v>
      </c>
      <c r="C416" s="38">
        <v>1.2549999999999999</v>
      </c>
      <c r="D416" s="38">
        <v>1.3420000000000001</v>
      </c>
      <c r="E416" s="42">
        <f t="shared" si="24"/>
        <v>-3.271212200844773E-3</v>
      </c>
      <c r="F416" s="38">
        <f t="shared" si="25"/>
        <v>825.6062016862021</v>
      </c>
      <c r="J416" s="49"/>
    </row>
    <row r="417" spans="1:10" x14ac:dyDescent="0.35">
      <c r="A417" s="37">
        <v>39933</v>
      </c>
      <c r="B417" s="38">
        <f t="shared" si="26"/>
        <v>1.4219999999999999</v>
      </c>
      <c r="C417" s="38">
        <v>1.339</v>
      </c>
      <c r="D417" s="38">
        <v>1.4219999999999999</v>
      </c>
      <c r="E417" s="42">
        <f t="shared" si="24"/>
        <v>-6.2566475817370506E-3</v>
      </c>
      <c r="F417" s="38">
        <f t="shared" si="25"/>
        <v>820.44067464095497</v>
      </c>
      <c r="J417" s="49"/>
    </row>
    <row r="418" spans="1:10" x14ac:dyDescent="0.35">
      <c r="A418" s="37">
        <v>39964</v>
      </c>
      <c r="B418" s="38">
        <f t="shared" si="26"/>
        <v>1.496</v>
      </c>
      <c r="C418" s="38">
        <v>1.4259999999999999</v>
      </c>
      <c r="D418" s="38">
        <v>1.496</v>
      </c>
      <c r="E418" s="42">
        <f t="shared" si="24"/>
        <v>-5.6113981263391424E-3</v>
      </c>
      <c r="F418" s="38">
        <f t="shared" si="25"/>
        <v>815.83685537650229</v>
      </c>
      <c r="J418" s="49"/>
    </row>
    <row r="419" spans="1:10" x14ac:dyDescent="0.35">
      <c r="A419" s="37">
        <v>39994</v>
      </c>
      <c r="B419" s="38">
        <f t="shared" si="26"/>
        <v>1.3620000000000001</v>
      </c>
      <c r="C419" s="38">
        <v>1.24</v>
      </c>
      <c r="D419" s="38">
        <v>1.3620000000000001</v>
      </c>
      <c r="E419" s="42">
        <f t="shared" si="24"/>
        <v>1.3637318915705125E-2</v>
      </c>
      <c r="F419" s="38">
        <f t="shared" si="25"/>
        <v>826.96268275645764</v>
      </c>
      <c r="J419" s="49"/>
    </row>
    <row r="420" spans="1:10" x14ac:dyDescent="0.35">
      <c r="A420" s="37">
        <v>40025</v>
      </c>
      <c r="B420" s="38">
        <f t="shared" si="26"/>
        <v>1.421</v>
      </c>
      <c r="C420" s="38">
        <v>1.2869999999999999</v>
      </c>
      <c r="D420" s="38">
        <v>1.421</v>
      </c>
      <c r="E420" s="42">
        <f t="shared" si="24"/>
        <v>-4.3043234652565508E-3</v>
      </c>
      <c r="F420" s="38">
        <f t="shared" si="25"/>
        <v>823.40316787617746</v>
      </c>
      <c r="J420" s="49"/>
    </row>
    <row r="421" spans="1:10" x14ac:dyDescent="0.35">
      <c r="A421" s="37">
        <v>40056</v>
      </c>
      <c r="B421" s="38">
        <f t="shared" si="26"/>
        <v>1.33</v>
      </c>
      <c r="C421" s="38">
        <v>1.1830000000000001</v>
      </c>
      <c r="D421" s="38">
        <v>1.33</v>
      </c>
      <c r="E421" s="42">
        <f t="shared" si="24"/>
        <v>9.6123624347063258E-3</v>
      </c>
      <c r="F421" s="38">
        <f t="shared" si="25"/>
        <v>831.3180175556887</v>
      </c>
      <c r="J421" s="49"/>
    </row>
    <row r="422" spans="1:10" x14ac:dyDescent="0.35">
      <c r="A422" s="37">
        <v>40086</v>
      </c>
      <c r="B422" s="38">
        <f t="shared" si="26"/>
        <v>1.3</v>
      </c>
      <c r="C422" s="38">
        <v>1.1599999999999999</v>
      </c>
      <c r="D422" s="38">
        <v>1.3</v>
      </c>
      <c r="E422" s="42">
        <f t="shared" si="24"/>
        <v>3.8910870141809053E-3</v>
      </c>
      <c r="F422" s="38">
        <f t="shared" si="25"/>
        <v>834.55274829845416</v>
      </c>
      <c r="J422" s="49"/>
    </row>
    <row r="423" spans="1:10" x14ac:dyDescent="0.35">
      <c r="A423" s="37">
        <v>40117</v>
      </c>
      <c r="B423" s="38">
        <f t="shared" si="26"/>
        <v>1.411</v>
      </c>
      <c r="C423" s="38">
        <v>1.292</v>
      </c>
      <c r="D423" s="38">
        <v>1.411</v>
      </c>
      <c r="E423" s="42">
        <f t="shared" si="24"/>
        <v>-9.1551466580747001E-3</v>
      </c>
      <c r="F423" s="38">
        <f t="shared" si="25"/>
        <v>826.91229549388254</v>
      </c>
      <c r="J423" s="49"/>
    </row>
    <row r="424" spans="1:10" x14ac:dyDescent="0.35">
      <c r="A424" s="37">
        <v>40147</v>
      </c>
      <c r="B424" s="38">
        <f t="shared" si="26"/>
        <v>1.29</v>
      </c>
      <c r="C424" s="38">
        <v>1.1519999999999999</v>
      </c>
      <c r="D424" s="38">
        <v>1.29</v>
      </c>
      <c r="E424" s="42">
        <f t="shared" si="24"/>
        <v>1.240529843022338E-2</v>
      </c>
      <c r="F424" s="38">
        <f t="shared" si="25"/>
        <v>837.17038929510522</v>
      </c>
      <c r="J424" s="49"/>
    </row>
    <row r="425" spans="1:10" x14ac:dyDescent="0.35">
      <c r="A425" s="37">
        <v>40178</v>
      </c>
      <c r="B425" s="38">
        <f t="shared" si="26"/>
        <v>1.2889999999999999</v>
      </c>
      <c r="C425" s="38">
        <v>1.1519999999999999</v>
      </c>
      <c r="D425" s="38">
        <v>1.2889999999999999</v>
      </c>
      <c r="E425" s="42">
        <f t="shared" si="24"/>
        <v>1.167810202584559E-3</v>
      </c>
      <c r="F425" s="38">
        <f t="shared" si="25"/>
        <v>838.14804541702563</v>
      </c>
      <c r="J425" s="49"/>
    </row>
    <row r="426" spans="1:10" x14ac:dyDescent="0.35">
      <c r="A426" s="37">
        <v>40209</v>
      </c>
      <c r="B426" s="38">
        <f t="shared" si="26"/>
        <v>1.33</v>
      </c>
      <c r="C426" s="38">
        <v>1.1739999999999999</v>
      </c>
      <c r="D426" s="38">
        <v>1.33</v>
      </c>
      <c r="E426" s="42">
        <f t="shared" si="24"/>
        <v>-2.7231523057467547E-3</v>
      </c>
      <c r="F426" s="38">
        <f t="shared" si="25"/>
        <v>835.86564063459116</v>
      </c>
      <c r="J426" s="49"/>
    </row>
    <row r="427" spans="1:10" x14ac:dyDescent="0.35">
      <c r="A427" s="37">
        <v>40237</v>
      </c>
      <c r="B427" s="38">
        <f t="shared" si="26"/>
        <v>1.3180000000000001</v>
      </c>
      <c r="C427" s="38">
        <v>1.1599999999999999</v>
      </c>
      <c r="D427" s="38">
        <v>1.3180000000000001</v>
      </c>
      <c r="E427" s="42">
        <f t="shared" si="24"/>
        <v>2.2204197452840415E-3</v>
      </c>
      <c r="F427" s="38">
        <f t="shared" si="25"/>
        <v>837.72161320746068</v>
      </c>
      <c r="J427" s="49"/>
    </row>
    <row r="428" spans="1:10" x14ac:dyDescent="0.35">
      <c r="A428" s="37">
        <v>40268</v>
      </c>
      <c r="B428" s="38">
        <f t="shared" si="26"/>
        <v>1.395</v>
      </c>
      <c r="C428" s="38">
        <v>1.2529999999999999</v>
      </c>
      <c r="D428" s="38">
        <v>1.395</v>
      </c>
      <c r="E428" s="42">
        <f t="shared" si="24"/>
        <v>-6.0097864842206597E-3</v>
      </c>
      <c r="F428" s="38">
        <f t="shared" si="25"/>
        <v>832.68708517886694</v>
      </c>
      <c r="J428" s="49"/>
    </row>
    <row r="429" spans="1:10" x14ac:dyDescent="0.35">
      <c r="A429" s="37">
        <v>40298</v>
      </c>
      <c r="B429" s="38">
        <f t="shared" si="26"/>
        <v>1.3009999999999999</v>
      </c>
      <c r="C429" s="38">
        <v>1.131</v>
      </c>
      <c r="D429" s="38">
        <v>1.3009999999999999</v>
      </c>
      <c r="E429" s="42">
        <f t="shared" si="24"/>
        <v>9.8813528586685802E-3</v>
      </c>
      <c r="F429" s="38">
        <f t="shared" si="25"/>
        <v>840.9151600883755</v>
      </c>
      <c r="J429" s="49"/>
    </row>
    <row r="430" spans="1:10" x14ac:dyDescent="0.35">
      <c r="A430" s="37">
        <v>40329</v>
      </c>
      <c r="B430" s="38">
        <f t="shared" si="26"/>
        <v>1.284</v>
      </c>
      <c r="C430" s="38">
        <v>1.1160000000000001</v>
      </c>
      <c r="D430" s="38">
        <v>1.284</v>
      </c>
      <c r="E430" s="42">
        <f t="shared" si="24"/>
        <v>2.6623401993727284E-3</v>
      </c>
      <c r="F430" s="38">
        <f t="shared" si="25"/>
        <v>843.15396232334081</v>
      </c>
      <c r="J430" s="49"/>
    </row>
    <row r="431" spans="1:10" x14ac:dyDescent="0.35">
      <c r="A431" s="37">
        <v>40359</v>
      </c>
      <c r="B431" s="38">
        <f t="shared" si="26"/>
        <v>1.095</v>
      </c>
      <c r="C431" s="38">
        <v>0.93500000000000005</v>
      </c>
      <c r="D431" s="38">
        <v>1.095</v>
      </c>
      <c r="E431" s="42">
        <f t="shared" si="24"/>
        <v>1.8784886183610947E-2</v>
      </c>
      <c r="F431" s="38">
        <f t="shared" si="25"/>
        <v>858.99251354084527</v>
      </c>
      <c r="J431" s="49"/>
    </row>
    <row r="432" spans="1:10" x14ac:dyDescent="0.35">
      <c r="A432" s="37">
        <v>40390</v>
      </c>
      <c r="B432" s="38">
        <f t="shared" si="26"/>
        <v>1.081</v>
      </c>
      <c r="C432" s="38">
        <v>0.92400000000000004</v>
      </c>
      <c r="D432" s="38">
        <v>1.081</v>
      </c>
      <c r="E432" s="42">
        <f t="shared" si="24"/>
        <v>2.2256495677876083E-3</v>
      </c>
      <c r="F432" s="38">
        <f t="shared" si="25"/>
        <v>860.90432985734037</v>
      </c>
      <c r="J432" s="49"/>
    </row>
    <row r="433" spans="1:10" x14ac:dyDescent="0.35">
      <c r="A433" s="37">
        <v>40421</v>
      </c>
      <c r="B433" s="38">
        <f t="shared" si="26"/>
        <v>0.99199999999999999</v>
      </c>
      <c r="C433" s="38">
        <v>0.83399999999999996</v>
      </c>
      <c r="D433" s="38">
        <v>0.99199999999999999</v>
      </c>
      <c r="E433" s="42">
        <f t="shared" si="24"/>
        <v>9.2866706557474914E-3</v>
      </c>
      <c r="F433" s="38">
        <f t="shared" si="25"/>
        <v>868.89926483483248</v>
      </c>
      <c r="J433" s="49"/>
    </row>
    <row r="434" spans="1:10" x14ac:dyDescent="0.35">
      <c r="A434" s="37">
        <v>40451</v>
      </c>
      <c r="B434" s="38">
        <f t="shared" si="26"/>
        <v>0.93700000000000006</v>
      </c>
      <c r="C434" s="38">
        <v>0.78200000000000003</v>
      </c>
      <c r="D434" s="38">
        <v>0.93700000000000006</v>
      </c>
      <c r="E434" s="42">
        <f t="shared" si="24"/>
        <v>6.023496836453781E-3</v>
      </c>
      <c r="F434" s="38">
        <f t="shared" si="25"/>
        <v>874.13307680776222</v>
      </c>
      <c r="J434" s="49"/>
    </row>
    <row r="435" spans="1:10" x14ac:dyDescent="0.35">
      <c r="A435" s="37">
        <v>40482</v>
      </c>
      <c r="B435" s="38">
        <f t="shared" si="26"/>
        <v>0.93700000000000006</v>
      </c>
      <c r="C435" s="38">
        <v>0.79400000000000004</v>
      </c>
      <c r="D435" s="38">
        <v>0.93700000000000006</v>
      </c>
      <c r="E435" s="42">
        <f t="shared" si="24"/>
        <v>7.8083333333333336E-4</v>
      </c>
      <c r="F435" s="38">
        <f t="shared" si="25"/>
        <v>874.81562905190287</v>
      </c>
      <c r="J435" s="49"/>
    </row>
    <row r="436" spans="1:10" x14ac:dyDescent="0.35">
      <c r="A436" s="37">
        <v>40512</v>
      </c>
      <c r="B436" s="38">
        <f t="shared" si="26"/>
        <v>1.19</v>
      </c>
      <c r="C436" s="38">
        <v>1.081</v>
      </c>
      <c r="D436" s="38">
        <v>1.19</v>
      </c>
      <c r="E436" s="42">
        <f t="shared" si="24"/>
        <v>-2.2818440014715898E-2</v>
      </c>
      <c r="F436" s="38">
        <f t="shared" si="25"/>
        <v>854.85370109644612</v>
      </c>
      <c r="J436" s="49"/>
    </row>
    <row r="437" spans="1:10" x14ac:dyDescent="0.35">
      <c r="A437" s="37">
        <v>40543</v>
      </c>
      <c r="B437" s="38">
        <f t="shared" si="26"/>
        <v>1.127</v>
      </c>
      <c r="C437" s="38">
        <v>1.0049999999999999</v>
      </c>
      <c r="D437" s="38">
        <v>1.127</v>
      </c>
      <c r="E437" s="42">
        <f t="shared" si="24"/>
        <v>6.8870194684006996E-3</v>
      </c>
      <c r="F437" s="38">
        <f t="shared" si="25"/>
        <v>860.74109517853174</v>
      </c>
      <c r="J437" s="49"/>
    </row>
    <row r="438" spans="1:10" x14ac:dyDescent="0.35">
      <c r="A438" s="37">
        <v>40574</v>
      </c>
      <c r="B438" s="38">
        <f t="shared" si="26"/>
        <v>1.22</v>
      </c>
      <c r="C438" s="38">
        <v>1.091</v>
      </c>
      <c r="D438" s="38">
        <v>1.22</v>
      </c>
      <c r="E438" s="42">
        <f t="shared" si="24"/>
        <v>-7.7224558357488673E-3</v>
      </c>
      <c r="F438" s="38">
        <f t="shared" si="25"/>
        <v>854.0940600850015</v>
      </c>
      <c r="J438" s="49"/>
    </row>
    <row r="439" spans="1:10" x14ac:dyDescent="0.35">
      <c r="A439" s="37">
        <v>40602</v>
      </c>
      <c r="B439" s="38">
        <f t="shared" si="26"/>
        <v>1.266</v>
      </c>
      <c r="C439" s="38">
        <v>1.1539999999999999</v>
      </c>
      <c r="D439" s="38">
        <v>1.266</v>
      </c>
      <c r="E439" s="42">
        <f t="shared" si="24"/>
        <v>-3.2575857906264041E-3</v>
      </c>
      <c r="F439" s="38">
        <f t="shared" si="25"/>
        <v>851.31177541101022</v>
      </c>
      <c r="J439" s="49"/>
    </row>
    <row r="440" spans="1:10" x14ac:dyDescent="0.35">
      <c r="A440" s="37">
        <v>40633</v>
      </c>
      <c r="B440" s="38">
        <f t="shared" si="26"/>
        <v>1.2549999999999999</v>
      </c>
      <c r="C440" s="38">
        <v>1.1120000000000001</v>
      </c>
      <c r="D440" s="38">
        <v>1.2549999999999999</v>
      </c>
      <c r="E440" s="42">
        <f t="shared" si="24"/>
        <v>2.0776744477290772E-3</v>
      </c>
      <c r="F440" s="38">
        <f t="shared" si="25"/>
        <v>853.08052413383257</v>
      </c>
      <c r="J440" s="49"/>
    </row>
    <row r="441" spans="1:10" x14ac:dyDescent="0.35">
      <c r="A441" s="37">
        <v>40663</v>
      </c>
      <c r="B441" s="38">
        <f t="shared" si="26"/>
        <v>1.2170000000000001</v>
      </c>
      <c r="C441" s="38">
        <v>1.077</v>
      </c>
      <c r="D441" s="38">
        <v>1.2170000000000001</v>
      </c>
      <c r="E441" s="42">
        <f t="shared" si="24"/>
        <v>4.5855301239007594E-3</v>
      </c>
      <c r="F441" s="38">
        <f t="shared" si="25"/>
        <v>856.99235057536134</v>
      </c>
      <c r="J441" s="49"/>
    </row>
    <row r="442" spans="1:10" x14ac:dyDescent="0.35">
      <c r="A442" s="37">
        <v>40694</v>
      </c>
      <c r="B442" s="38">
        <f t="shared" si="26"/>
        <v>1.169</v>
      </c>
      <c r="C442" s="38">
        <v>1.038</v>
      </c>
      <c r="D442" s="38">
        <v>1.169</v>
      </c>
      <c r="E442" s="42">
        <f t="shared" si="24"/>
        <v>5.496280245499325E-3</v>
      </c>
      <c r="F442" s="38">
        <f t="shared" si="25"/>
        <v>861.70262070237277</v>
      </c>
      <c r="J442" s="49"/>
    </row>
    <row r="443" spans="1:10" x14ac:dyDescent="0.35">
      <c r="A443" s="37">
        <v>40724</v>
      </c>
      <c r="B443" s="38">
        <f t="shared" si="26"/>
        <v>1.1379999999999999</v>
      </c>
      <c r="C443" s="38">
        <v>0.997</v>
      </c>
      <c r="D443" s="38">
        <v>1.1379999999999999</v>
      </c>
      <c r="E443" s="42">
        <f t="shared" si="24"/>
        <v>3.8734316826491439E-3</v>
      </c>
      <c r="F443" s="38">
        <f t="shared" si="25"/>
        <v>865.04036693442322</v>
      </c>
      <c r="J443" s="49"/>
    </row>
    <row r="444" spans="1:10" x14ac:dyDescent="0.35">
      <c r="A444" s="37">
        <v>40755</v>
      </c>
      <c r="B444" s="38">
        <f t="shared" si="26"/>
        <v>1.095</v>
      </c>
      <c r="C444" s="38">
        <v>0.94499999999999995</v>
      </c>
      <c r="D444" s="38">
        <v>1.095</v>
      </c>
      <c r="E444" s="42">
        <f t="shared" si="24"/>
        <v>4.9787042639961631E-3</v>
      </c>
      <c r="F444" s="38">
        <f t="shared" si="25"/>
        <v>869.34714709780849</v>
      </c>
      <c r="J444" s="49"/>
    </row>
    <row r="445" spans="1:10" x14ac:dyDescent="0.35">
      <c r="A445" s="37">
        <v>40786</v>
      </c>
      <c r="B445" s="38">
        <f t="shared" si="26"/>
        <v>1.056</v>
      </c>
      <c r="C445" s="38">
        <v>0.91400000000000003</v>
      </c>
      <c r="D445" s="38">
        <v>1.056</v>
      </c>
      <c r="E445" s="42">
        <f t="shared" si="24"/>
        <v>4.5752210404933664E-3</v>
      </c>
      <c r="F445" s="38">
        <f t="shared" si="25"/>
        <v>873.32460245670336</v>
      </c>
      <c r="J445" s="49"/>
    </row>
    <row r="446" spans="1:10" x14ac:dyDescent="0.35">
      <c r="A446" s="37">
        <v>40816</v>
      </c>
      <c r="B446" s="38">
        <f t="shared" si="26"/>
        <v>1.032</v>
      </c>
      <c r="C446" s="38">
        <v>0.90300000000000002</v>
      </c>
      <c r="D446" s="38">
        <v>1.032</v>
      </c>
      <c r="E446" s="42">
        <f t="shared" si="24"/>
        <v>3.1367409154952146E-3</v>
      </c>
      <c r="F446" s="38">
        <f t="shared" si="25"/>
        <v>876.06399546973785</v>
      </c>
      <c r="J446" s="49"/>
    </row>
    <row r="447" spans="1:10" x14ac:dyDescent="0.35">
      <c r="A447" s="37">
        <v>40847</v>
      </c>
      <c r="B447" s="38">
        <f t="shared" si="26"/>
        <v>1.056</v>
      </c>
      <c r="C447" s="38">
        <v>0.92800000000000005</v>
      </c>
      <c r="D447" s="38">
        <v>1.056</v>
      </c>
      <c r="E447" s="42">
        <f t="shared" si="24"/>
        <v>-1.393982178765157E-3</v>
      </c>
      <c r="F447" s="38">
        <f t="shared" si="25"/>
        <v>874.84277787259521</v>
      </c>
      <c r="J447" s="49"/>
    </row>
    <row r="448" spans="1:10" x14ac:dyDescent="0.35">
      <c r="A448" s="37">
        <v>40877</v>
      </c>
      <c r="B448" s="38">
        <f t="shared" si="26"/>
        <v>1.0820000000000001</v>
      </c>
      <c r="C448" s="38">
        <v>0.96599999999999997</v>
      </c>
      <c r="D448" s="38">
        <v>1.0820000000000001</v>
      </c>
      <c r="E448" s="42">
        <f t="shared" si="24"/>
        <v>-1.5585821486583302E-3</v>
      </c>
      <c r="F448" s="38">
        <f t="shared" si="25"/>
        <v>873.47926353612036</v>
      </c>
      <c r="J448" s="49"/>
    </row>
    <row r="449" spans="1:10" x14ac:dyDescent="0.35">
      <c r="A449" s="37">
        <v>40908</v>
      </c>
      <c r="B449" s="38">
        <f t="shared" si="26"/>
        <v>0.98699999999999999</v>
      </c>
      <c r="C449" s="38">
        <v>0.871</v>
      </c>
      <c r="D449" s="38">
        <v>0.98699999999999999</v>
      </c>
      <c r="E449" s="42">
        <f t="shared" si="24"/>
        <v>9.855125259658681E-3</v>
      </c>
      <c r="F449" s="38">
        <f t="shared" si="25"/>
        <v>882.0875110899832</v>
      </c>
      <c r="J449" s="49"/>
    </row>
    <row r="450" spans="1:10" x14ac:dyDescent="0.35">
      <c r="A450" s="37">
        <v>40939</v>
      </c>
      <c r="B450" s="38">
        <f t="shared" si="26"/>
        <v>0.97399999999999998</v>
      </c>
      <c r="C450" s="38">
        <v>0.85099999999999998</v>
      </c>
      <c r="D450" s="38">
        <v>0.97399999999999998</v>
      </c>
      <c r="E450" s="42">
        <f t="shared" si="24"/>
        <v>2.0485232447440787E-3</v>
      </c>
      <c r="F450" s="38">
        <f t="shared" si="25"/>
        <v>883.89448786034939</v>
      </c>
      <c r="J450" s="49"/>
    </row>
    <row r="451" spans="1:10" x14ac:dyDescent="0.35">
      <c r="A451" s="37">
        <v>40968</v>
      </c>
      <c r="B451" s="38">
        <f t="shared" si="26"/>
        <v>0.97699999999999998</v>
      </c>
      <c r="C451" s="38">
        <v>0.85199999999999998</v>
      </c>
      <c r="D451" s="38">
        <v>0.97699999999999998</v>
      </c>
      <c r="E451" s="42">
        <f t="shared" ref="E451:E514" si="27">B450/1200+((B450/B451)*(1-(1+B451/200)^(-2*(10-(1/12))))+(1+B451/200)^(-2*(10-(1/12)))-1)</f>
        <v>5.2878154346059974E-4</v>
      </c>
      <c r="F451" s="38">
        <f t="shared" ref="F451:F514" si="28">F450*(1+E451)</f>
        <v>884.36187495189654</v>
      </c>
      <c r="J451" s="49"/>
    </row>
    <row r="452" spans="1:10" x14ac:dyDescent="0.35">
      <c r="A452" s="37">
        <v>40999</v>
      </c>
      <c r="B452" s="38">
        <f t="shared" si="26"/>
        <v>0.98799999999999999</v>
      </c>
      <c r="C452" s="38">
        <v>0.874</v>
      </c>
      <c r="D452" s="38">
        <v>0.98799999999999999</v>
      </c>
      <c r="E452" s="42">
        <f t="shared" si="27"/>
        <v>-2.2249669301955188E-4</v>
      </c>
      <c r="F452" s="38">
        <f t="shared" si="28"/>
        <v>884.16510735928716</v>
      </c>
      <c r="J452" s="49"/>
    </row>
    <row r="453" spans="1:10" x14ac:dyDescent="0.35">
      <c r="A453" s="37">
        <v>41029</v>
      </c>
      <c r="B453" s="38">
        <f t="shared" si="26"/>
        <v>0.90200000000000002</v>
      </c>
      <c r="C453" s="38">
        <v>0.77400000000000002</v>
      </c>
      <c r="D453" s="38">
        <v>0.90200000000000002</v>
      </c>
      <c r="E453" s="42">
        <f t="shared" si="27"/>
        <v>8.9638318390032248E-3</v>
      </c>
      <c r="F453" s="38">
        <f t="shared" si="28"/>
        <v>892.0906146995701</v>
      </c>
      <c r="J453" s="49"/>
    </row>
    <row r="454" spans="1:10" x14ac:dyDescent="0.35">
      <c r="A454" s="37">
        <v>41060</v>
      </c>
      <c r="B454" s="38">
        <f t="shared" si="26"/>
        <v>0.84799999999999998</v>
      </c>
      <c r="C454" s="38">
        <v>0.73099999999999998</v>
      </c>
      <c r="D454" s="38">
        <v>0.84799999999999998</v>
      </c>
      <c r="E454" s="42">
        <f t="shared" si="27"/>
        <v>5.877279283220199E-3</v>
      </c>
      <c r="F454" s="38">
        <f t="shared" si="28"/>
        <v>897.33368038809908</v>
      </c>
      <c r="J454" s="49"/>
    </row>
    <row r="455" spans="1:10" x14ac:dyDescent="0.35">
      <c r="A455" s="37">
        <v>41090</v>
      </c>
      <c r="B455" s="38">
        <f t="shared" si="26"/>
        <v>0.83899999999999997</v>
      </c>
      <c r="C455" s="38">
        <v>0.71699999999999997</v>
      </c>
      <c r="D455" s="38">
        <v>0.83899999999999997</v>
      </c>
      <c r="E455" s="42">
        <f t="shared" si="27"/>
        <v>1.5613290163263628E-3</v>
      </c>
      <c r="F455" s="38">
        <f t="shared" si="28"/>
        <v>898.73471350061595</v>
      </c>
      <c r="J455" s="49"/>
    </row>
    <row r="456" spans="1:10" x14ac:dyDescent="0.35">
      <c r="A456" s="37">
        <v>41121</v>
      </c>
      <c r="B456" s="38">
        <f t="shared" si="26"/>
        <v>0.80200000000000005</v>
      </c>
      <c r="C456" s="38">
        <v>0.68400000000000005</v>
      </c>
      <c r="D456" s="38">
        <v>0.80200000000000005</v>
      </c>
      <c r="E456" s="42">
        <f t="shared" si="27"/>
        <v>4.2194415676908006E-3</v>
      </c>
      <c r="F456" s="38">
        <f t="shared" si="28"/>
        <v>902.52687210908721</v>
      </c>
      <c r="J456" s="49"/>
    </row>
    <row r="457" spans="1:10" x14ac:dyDescent="0.35">
      <c r="A457" s="37">
        <v>41152</v>
      </c>
      <c r="B457" s="38">
        <f t="shared" si="26"/>
        <v>0.81699999999999995</v>
      </c>
      <c r="C457" s="38">
        <v>0.69399999999999995</v>
      </c>
      <c r="D457" s="38">
        <v>0.81699999999999995</v>
      </c>
      <c r="E457" s="42">
        <f t="shared" si="27"/>
        <v>-7.5770918171807328E-4</v>
      </c>
      <c r="F457" s="38">
        <f t="shared" si="28"/>
        <v>901.84301921134295</v>
      </c>
      <c r="J457" s="49"/>
    </row>
    <row r="458" spans="1:10" x14ac:dyDescent="0.35">
      <c r="A458" s="37">
        <v>41182</v>
      </c>
      <c r="B458" s="38">
        <f t="shared" si="26"/>
        <v>0.77400000000000002</v>
      </c>
      <c r="C458" s="38">
        <v>0.65500000000000003</v>
      </c>
      <c r="D458" s="38">
        <v>0.77400000000000002</v>
      </c>
      <c r="E458" s="42">
        <f t="shared" si="27"/>
        <v>4.777837308897229E-3</v>
      </c>
      <c r="F458" s="38">
        <f t="shared" si="28"/>
        <v>906.1518784352993</v>
      </c>
      <c r="J458" s="49"/>
    </row>
    <row r="459" spans="1:10" x14ac:dyDescent="0.35">
      <c r="A459" s="37">
        <v>41213</v>
      </c>
      <c r="B459" s="38">
        <f t="shared" si="26"/>
        <v>0.78400000000000003</v>
      </c>
      <c r="C459" s="38">
        <v>0.66500000000000004</v>
      </c>
      <c r="D459" s="38">
        <v>0.78400000000000003</v>
      </c>
      <c r="E459" s="42">
        <f t="shared" si="27"/>
        <v>-3.0730345827013168E-4</v>
      </c>
      <c r="F459" s="38">
        <f t="shared" si="28"/>
        <v>905.87341482933812</v>
      </c>
      <c r="J459" s="49"/>
    </row>
    <row r="460" spans="1:10" x14ac:dyDescent="0.35">
      <c r="A460" s="37">
        <v>41243</v>
      </c>
      <c r="B460" s="38">
        <f t="shared" si="26"/>
        <v>0.73</v>
      </c>
      <c r="C460" s="38">
        <v>0.61099999999999999</v>
      </c>
      <c r="D460" s="38">
        <v>0.73</v>
      </c>
      <c r="E460" s="42">
        <f t="shared" si="27"/>
        <v>5.810029464169802E-3</v>
      </c>
      <c r="F460" s="38">
        <f t="shared" si="28"/>
        <v>911.13656606030474</v>
      </c>
      <c r="J460" s="49"/>
    </row>
    <row r="461" spans="1:10" x14ac:dyDescent="0.35">
      <c r="A461" s="37">
        <v>41274</v>
      </c>
      <c r="B461" s="38">
        <f t="shared" si="26"/>
        <v>0.79400000000000004</v>
      </c>
      <c r="C461" s="38">
        <v>0.69899999999999995</v>
      </c>
      <c r="D461" s="38">
        <v>0.79400000000000004</v>
      </c>
      <c r="E461" s="42">
        <f t="shared" si="27"/>
        <v>-5.483286800380893E-3</v>
      </c>
      <c r="F461" s="38">
        <f t="shared" si="28"/>
        <v>906.14054295428184</v>
      </c>
      <c r="J461" s="49"/>
    </row>
    <row r="462" spans="1:10" x14ac:dyDescent="0.35">
      <c r="A462" s="37">
        <v>41305</v>
      </c>
      <c r="B462" s="38">
        <f t="shared" si="26"/>
        <v>0.76300000000000001</v>
      </c>
      <c r="C462" s="38">
        <v>0.64700000000000002</v>
      </c>
      <c r="D462" s="38">
        <v>0.76300000000000001</v>
      </c>
      <c r="E462" s="42">
        <f t="shared" si="27"/>
        <v>3.6169865945704324E-3</v>
      </c>
      <c r="F462" s="38">
        <f t="shared" si="28"/>
        <v>909.41804115094419</v>
      </c>
      <c r="J462" s="49"/>
    </row>
    <row r="463" spans="1:10" x14ac:dyDescent="0.35">
      <c r="A463" s="37">
        <v>41333</v>
      </c>
      <c r="B463" s="38">
        <f t="shared" si="26"/>
        <v>0.68100000000000005</v>
      </c>
      <c r="C463" s="38">
        <v>0.57199999999999995</v>
      </c>
      <c r="D463" s="38">
        <v>0.68100000000000005</v>
      </c>
      <c r="E463" s="42">
        <f t="shared" si="27"/>
        <v>8.4860905395653368E-3</v>
      </c>
      <c r="F463" s="38">
        <f t="shared" si="28"/>
        <v>917.13544498646536</v>
      </c>
      <c r="J463" s="49"/>
    </row>
    <row r="464" spans="1:10" x14ac:dyDescent="0.35">
      <c r="A464" s="37">
        <v>41364</v>
      </c>
      <c r="B464" s="38">
        <f t="shared" ref="B464:B527" si="29">D464</f>
        <v>0.56399999999999995</v>
      </c>
      <c r="C464" s="38">
        <v>0.49099999999999999</v>
      </c>
      <c r="D464" s="38">
        <v>0.56399999999999995</v>
      </c>
      <c r="E464" s="42">
        <f t="shared" si="27"/>
        <v>1.1836060292267749E-2</v>
      </c>
      <c r="F464" s="38">
        <f t="shared" si="28"/>
        <v>927.99071540950104</v>
      </c>
      <c r="J464" s="49"/>
    </row>
    <row r="465" spans="1:10" x14ac:dyDescent="0.35">
      <c r="A465" s="37">
        <v>41394</v>
      </c>
      <c r="B465" s="38">
        <f t="shared" si="29"/>
        <v>0.61099999999999999</v>
      </c>
      <c r="C465" s="38">
        <v>0.54900000000000004</v>
      </c>
      <c r="D465" s="38">
        <v>0.61099999999999999</v>
      </c>
      <c r="E465" s="42">
        <f t="shared" si="27"/>
        <v>-4.0457530591212192E-3</v>
      </c>
      <c r="F465" s="38">
        <f t="shared" si="28"/>
        <v>924.23629413379695</v>
      </c>
      <c r="J465" s="49"/>
    </row>
    <row r="466" spans="1:10" x14ac:dyDescent="0.35">
      <c r="A466" s="37">
        <v>41425</v>
      </c>
      <c r="B466" s="38">
        <f t="shared" si="29"/>
        <v>0.86499999999999999</v>
      </c>
      <c r="C466" s="38">
        <v>0.82099999999999995</v>
      </c>
      <c r="D466" s="38">
        <v>0.86499999999999999</v>
      </c>
      <c r="E466" s="42">
        <f t="shared" si="27"/>
        <v>-2.3579234777728945E-2</v>
      </c>
      <c r="F466" s="38">
        <f t="shared" si="28"/>
        <v>902.44350956431799</v>
      </c>
      <c r="J466" s="49"/>
    </row>
    <row r="467" spans="1:10" x14ac:dyDescent="0.35">
      <c r="A467" s="37">
        <v>41455</v>
      </c>
      <c r="B467" s="38">
        <f t="shared" si="29"/>
        <v>0.84499999999999997</v>
      </c>
      <c r="C467" s="38">
        <v>0.78900000000000003</v>
      </c>
      <c r="D467" s="38">
        <v>0.84499999999999997</v>
      </c>
      <c r="E467" s="42">
        <f t="shared" si="27"/>
        <v>2.6194998544533626E-3</v>
      </c>
      <c r="F467" s="38">
        <f t="shared" si="28"/>
        <v>904.80746020627407</v>
      </c>
      <c r="J467" s="49"/>
    </row>
    <row r="468" spans="1:10" x14ac:dyDescent="0.35">
      <c r="A468" s="37">
        <v>41486</v>
      </c>
      <c r="B468" s="38">
        <f t="shared" si="29"/>
        <v>0.79700000000000004</v>
      </c>
      <c r="C468" s="38">
        <v>0.73499999999999999</v>
      </c>
      <c r="D468" s="38">
        <v>0.79700000000000004</v>
      </c>
      <c r="E468" s="42">
        <f t="shared" si="27"/>
        <v>5.2721796459901877E-3</v>
      </c>
      <c r="F468" s="38">
        <f t="shared" si="28"/>
        <v>909.57776768151371</v>
      </c>
      <c r="J468" s="49"/>
    </row>
    <row r="469" spans="1:10" x14ac:dyDescent="0.35">
      <c r="A469" s="37">
        <v>41517</v>
      </c>
      <c r="B469" s="38">
        <f t="shared" si="29"/>
        <v>0.73499999999999999</v>
      </c>
      <c r="C469" s="38">
        <v>0.66800000000000004</v>
      </c>
      <c r="D469" s="38">
        <v>0.73499999999999999</v>
      </c>
      <c r="E469" s="42">
        <f t="shared" si="27"/>
        <v>6.5832993914591645E-3</v>
      </c>
      <c r="F469" s="38">
        <f t="shared" si="28"/>
        <v>915.56579044597618</v>
      </c>
      <c r="J469" s="49"/>
    </row>
    <row r="470" spans="1:10" x14ac:dyDescent="0.35">
      <c r="A470" s="37">
        <v>41547</v>
      </c>
      <c r="B470" s="38">
        <f t="shared" si="29"/>
        <v>0.68500000000000005</v>
      </c>
      <c r="C470" s="38">
        <v>0.622</v>
      </c>
      <c r="D470" s="38">
        <v>0.68500000000000005</v>
      </c>
      <c r="E470" s="42">
        <f t="shared" si="27"/>
        <v>5.3982590902664617E-3</v>
      </c>
      <c r="F470" s="38">
        <f t="shared" si="28"/>
        <v>920.50825179698813</v>
      </c>
      <c r="J470" s="49"/>
    </row>
    <row r="471" spans="1:10" x14ac:dyDescent="0.35">
      <c r="A471" s="37">
        <v>41578</v>
      </c>
      <c r="B471" s="38">
        <f t="shared" si="29"/>
        <v>0.60299999999999998</v>
      </c>
      <c r="C471" s="38">
        <v>0.53200000000000003</v>
      </c>
      <c r="D471" s="38">
        <v>0.60299999999999998</v>
      </c>
      <c r="E471" s="42">
        <f t="shared" si="27"/>
        <v>8.4526235567829247E-3</v>
      </c>
      <c r="F471" s="38">
        <f t="shared" si="28"/>
        <v>928.28896153034054</v>
      </c>
      <c r="J471" s="49"/>
    </row>
    <row r="472" spans="1:10" x14ac:dyDescent="0.35">
      <c r="A472" s="37">
        <v>41608</v>
      </c>
      <c r="B472" s="38">
        <f t="shared" si="29"/>
        <v>0.61099999999999999</v>
      </c>
      <c r="C472" s="38">
        <v>0.54100000000000004</v>
      </c>
      <c r="D472" s="38">
        <v>0.61099999999999999</v>
      </c>
      <c r="E472" s="42">
        <f t="shared" si="27"/>
        <v>-2.6613881857380799E-4</v>
      </c>
      <c r="F472" s="38">
        <f t="shared" si="28"/>
        <v>928.04190780282374</v>
      </c>
      <c r="J472" s="49"/>
    </row>
    <row r="473" spans="1:10" x14ac:dyDescent="0.35">
      <c r="A473" s="37">
        <v>41639</v>
      </c>
      <c r="B473" s="38">
        <f t="shared" si="29"/>
        <v>0.73599999999999999</v>
      </c>
      <c r="C473" s="38">
        <v>0.67</v>
      </c>
      <c r="D473" s="38">
        <v>0.73599999999999999</v>
      </c>
      <c r="E473" s="42">
        <f t="shared" si="27"/>
        <v>-1.1423956544598829E-2</v>
      </c>
      <c r="F473" s="38">
        <f t="shared" si="28"/>
        <v>917.43999737651768</v>
      </c>
      <c r="J473" s="49"/>
    </row>
    <row r="474" spans="1:10" x14ac:dyDescent="0.35">
      <c r="A474" s="37">
        <v>41670</v>
      </c>
      <c r="B474" s="38">
        <f t="shared" si="29"/>
        <v>0.627</v>
      </c>
      <c r="C474" s="38">
        <v>0.55200000000000005</v>
      </c>
      <c r="D474" s="38">
        <v>0.627</v>
      </c>
      <c r="E474" s="42">
        <f t="shared" si="27"/>
        <v>1.107742484047456E-2</v>
      </c>
      <c r="F474" s="38">
        <f t="shared" si="28"/>
        <v>927.60286999310131</v>
      </c>
      <c r="J474" s="49"/>
    </row>
    <row r="475" spans="1:10" x14ac:dyDescent="0.35">
      <c r="A475" s="37">
        <v>41698</v>
      </c>
      <c r="B475" s="38">
        <f t="shared" si="29"/>
        <v>0.59399999999999997</v>
      </c>
      <c r="C475" s="38">
        <v>0.51800000000000002</v>
      </c>
      <c r="D475" s="38">
        <v>0.59399999999999997</v>
      </c>
      <c r="E475" s="42">
        <f t="shared" si="27"/>
        <v>3.6959088158490436E-3</v>
      </c>
      <c r="F475" s="38">
        <f t="shared" si="28"/>
        <v>931.0312056179157</v>
      </c>
      <c r="J475" s="49"/>
    </row>
    <row r="476" spans="1:10" x14ac:dyDescent="0.35">
      <c r="A476" s="37">
        <v>41729</v>
      </c>
      <c r="B476" s="38">
        <f t="shared" si="29"/>
        <v>0.64100000000000001</v>
      </c>
      <c r="C476" s="38">
        <v>0.56299999999999994</v>
      </c>
      <c r="D476" s="38">
        <v>0.64100000000000001</v>
      </c>
      <c r="E476" s="42">
        <f t="shared" si="27"/>
        <v>-4.0137935724338337E-3</v>
      </c>
      <c r="F476" s="38">
        <f t="shared" si="28"/>
        <v>927.29423854907122</v>
      </c>
      <c r="J476" s="49"/>
    </row>
    <row r="477" spans="1:10" x14ac:dyDescent="0.35">
      <c r="A477" s="37">
        <v>41759</v>
      </c>
      <c r="B477" s="38">
        <f t="shared" si="29"/>
        <v>0.623</v>
      </c>
      <c r="C477" s="38">
        <v>0.54600000000000004</v>
      </c>
      <c r="D477" s="38">
        <v>0.623</v>
      </c>
      <c r="E477" s="42">
        <f t="shared" si="27"/>
        <v>2.2625371815578311E-3</v>
      </c>
      <c r="F477" s="38">
        <f t="shared" si="28"/>
        <v>929.39227624203295</v>
      </c>
      <c r="J477" s="49"/>
    </row>
    <row r="478" spans="1:10" x14ac:dyDescent="0.35">
      <c r="A478" s="37">
        <v>41790</v>
      </c>
      <c r="B478" s="38">
        <f t="shared" si="29"/>
        <v>0.58899999999999997</v>
      </c>
      <c r="C478" s="38">
        <v>0.50800000000000001</v>
      </c>
      <c r="D478" s="38">
        <v>0.58899999999999997</v>
      </c>
      <c r="E478" s="42">
        <f t="shared" si="27"/>
        <v>3.7895805658463696E-3</v>
      </c>
      <c r="F478" s="38">
        <f t="shared" si="28"/>
        <v>932.9142831501274</v>
      </c>
      <c r="J478" s="49"/>
    </row>
    <row r="479" spans="1:10" x14ac:dyDescent="0.35">
      <c r="A479" s="37">
        <v>41820</v>
      </c>
      <c r="B479" s="38">
        <f t="shared" si="29"/>
        <v>0.56399999999999995</v>
      </c>
      <c r="C479" s="38">
        <v>0.48399999999999999</v>
      </c>
      <c r="D479" s="38">
        <v>0.56399999999999995</v>
      </c>
      <c r="E479" s="42">
        <f t="shared" si="27"/>
        <v>2.8986453615955686E-3</v>
      </c>
      <c r="F479" s="38">
        <f t="shared" si="28"/>
        <v>935.61847080974678</v>
      </c>
      <c r="J479" s="49"/>
    </row>
    <row r="480" spans="1:10" x14ac:dyDescent="0.35">
      <c r="A480" s="37">
        <v>41851</v>
      </c>
      <c r="B480" s="38">
        <f t="shared" si="29"/>
        <v>0.54200000000000004</v>
      </c>
      <c r="C480" s="38">
        <v>0.46100000000000002</v>
      </c>
      <c r="D480" s="38">
        <v>0.54200000000000004</v>
      </c>
      <c r="E480" s="42">
        <f t="shared" si="27"/>
        <v>2.591276143933537E-3</v>
      </c>
      <c r="F480" s="38">
        <f t="shared" si="28"/>
        <v>938.04291663297965</v>
      </c>
      <c r="J480" s="49"/>
    </row>
    <row r="481" spans="1:10" x14ac:dyDescent="0.35">
      <c r="A481" s="37">
        <v>41882</v>
      </c>
      <c r="B481" s="38">
        <f t="shared" si="29"/>
        <v>0.50800000000000001</v>
      </c>
      <c r="C481" s="38">
        <v>0.432</v>
      </c>
      <c r="D481" s="38">
        <v>0.50800000000000001</v>
      </c>
      <c r="E481" s="42">
        <f t="shared" si="27"/>
        <v>3.7357501011014258E-3</v>
      </c>
      <c r="F481" s="38">
        <f t="shared" si="28"/>
        <v>941.54721055362882</v>
      </c>
      <c r="J481" s="49"/>
    </row>
    <row r="482" spans="1:10" x14ac:dyDescent="0.35">
      <c r="A482" s="37">
        <v>41912</v>
      </c>
      <c r="B482" s="38">
        <f t="shared" si="29"/>
        <v>0.52200000000000002</v>
      </c>
      <c r="C482" s="38">
        <v>0.439</v>
      </c>
      <c r="D482" s="38">
        <v>0.52200000000000002</v>
      </c>
      <c r="E482" s="42">
        <f t="shared" si="27"/>
        <v>-9.2796110919390667E-4</v>
      </c>
      <c r="F482" s="38">
        <f t="shared" si="28"/>
        <v>940.67349135976508</v>
      </c>
      <c r="J482" s="49"/>
    </row>
    <row r="483" spans="1:10" x14ac:dyDescent="0.35">
      <c r="A483" s="37">
        <v>41943</v>
      </c>
      <c r="B483" s="38">
        <f t="shared" si="29"/>
        <v>0.46600000000000003</v>
      </c>
      <c r="C483" s="38">
        <v>0.38200000000000001</v>
      </c>
      <c r="D483" s="38">
        <v>0.46600000000000003</v>
      </c>
      <c r="E483" s="42">
        <f t="shared" si="27"/>
        <v>5.8558048037227559E-3</v>
      </c>
      <c r="F483" s="38">
        <f t="shared" si="28"/>
        <v>946.18189170920425</v>
      </c>
      <c r="J483" s="49"/>
    </row>
    <row r="484" spans="1:10" x14ac:dyDescent="0.35">
      <c r="A484" s="37">
        <v>41973</v>
      </c>
      <c r="B484" s="38">
        <f t="shared" si="29"/>
        <v>0.43099999999999999</v>
      </c>
      <c r="C484" s="38">
        <v>0.35299999999999998</v>
      </c>
      <c r="D484" s="38">
        <v>0.43099999999999999</v>
      </c>
      <c r="E484" s="42">
        <f t="shared" si="27"/>
        <v>3.7824607672666362E-3</v>
      </c>
      <c r="F484" s="38">
        <f t="shared" si="28"/>
        <v>949.76078759329255</v>
      </c>
      <c r="J484" s="49"/>
    </row>
    <row r="485" spans="1:10" x14ac:dyDescent="0.35">
      <c r="A485" s="37">
        <v>42004</v>
      </c>
      <c r="B485" s="38">
        <f t="shared" si="29"/>
        <v>0.32500000000000001</v>
      </c>
      <c r="C485" s="38">
        <v>0.246</v>
      </c>
      <c r="D485" s="38">
        <v>0.32500000000000001</v>
      </c>
      <c r="E485" s="42">
        <f t="shared" si="27"/>
        <v>1.0694986397728347E-2</v>
      </c>
      <c r="F485" s="38">
        <f t="shared" si="28"/>
        <v>959.91846629769861</v>
      </c>
      <c r="J485" s="49"/>
    </row>
    <row r="486" spans="1:10" x14ac:dyDescent="0.35">
      <c r="A486" s="37">
        <v>42035</v>
      </c>
      <c r="B486" s="38">
        <f t="shared" si="29"/>
        <v>0.28799999999999998</v>
      </c>
      <c r="C486" s="38">
        <v>0.22500000000000001</v>
      </c>
      <c r="D486" s="38">
        <v>0.28799999999999998</v>
      </c>
      <c r="E486" s="42">
        <f t="shared" si="27"/>
        <v>3.8855345841127841E-3</v>
      </c>
      <c r="F486" s="38">
        <f t="shared" si="28"/>
        <v>963.64826269642697</v>
      </c>
      <c r="J486" s="49"/>
    </row>
    <row r="487" spans="1:10" x14ac:dyDescent="0.35">
      <c r="A487" s="37">
        <v>42063</v>
      </c>
      <c r="B487" s="38">
        <f t="shared" si="29"/>
        <v>0.34899999999999998</v>
      </c>
      <c r="C487" s="38">
        <v>0.27400000000000002</v>
      </c>
      <c r="D487" s="38">
        <v>0.34899999999999998</v>
      </c>
      <c r="E487" s="42">
        <f t="shared" si="27"/>
        <v>-5.7005930784879326E-3</v>
      </c>
      <c r="F487" s="38">
        <f t="shared" si="28"/>
        <v>958.1548960800028</v>
      </c>
      <c r="J487" s="49"/>
    </row>
    <row r="488" spans="1:10" x14ac:dyDescent="0.35">
      <c r="A488" s="37">
        <v>42094</v>
      </c>
      <c r="B488" s="38">
        <f t="shared" si="29"/>
        <v>0.39800000000000002</v>
      </c>
      <c r="C488" s="38">
        <v>0.32600000000000001</v>
      </c>
      <c r="D488" s="38">
        <v>0.39800000000000002</v>
      </c>
      <c r="E488" s="42">
        <f t="shared" si="27"/>
        <v>-4.4690492413569554E-3</v>
      </c>
      <c r="F488" s="38">
        <f t="shared" si="28"/>
        <v>953.87285466857406</v>
      </c>
      <c r="J488" s="49"/>
    </row>
    <row r="489" spans="1:10" x14ac:dyDescent="0.35">
      <c r="A489" s="37">
        <v>42124</v>
      </c>
      <c r="B489" s="38">
        <f t="shared" si="29"/>
        <v>0.33600000000000002</v>
      </c>
      <c r="C489" s="38">
        <v>0.27</v>
      </c>
      <c r="D489" s="38">
        <v>0.33600000000000002</v>
      </c>
      <c r="E489" s="42">
        <f t="shared" si="27"/>
        <v>6.3737071893730712E-3</v>
      </c>
      <c r="F489" s="38">
        <f t="shared" si="28"/>
        <v>959.95256094012291</v>
      </c>
      <c r="J489" s="49"/>
    </row>
    <row r="490" spans="1:10" x14ac:dyDescent="0.35">
      <c r="A490" s="37">
        <v>42155</v>
      </c>
      <c r="B490" s="38">
        <f t="shared" si="29"/>
        <v>0.40600000000000003</v>
      </c>
      <c r="C490" s="38">
        <v>0.33500000000000002</v>
      </c>
      <c r="D490" s="38">
        <v>0.40600000000000003</v>
      </c>
      <c r="E490" s="42">
        <f t="shared" si="27"/>
        <v>-6.5170230712806058E-3</v>
      </c>
      <c r="F490" s="38">
        <f t="shared" si="28"/>
        <v>953.69652795314119</v>
      </c>
      <c r="J490" s="49"/>
    </row>
    <row r="491" spans="1:10" x14ac:dyDescent="0.35">
      <c r="A491" s="37">
        <v>42185</v>
      </c>
      <c r="B491" s="38">
        <f t="shared" si="29"/>
        <v>0.45100000000000001</v>
      </c>
      <c r="C491" s="38">
        <v>0.38100000000000001</v>
      </c>
      <c r="D491" s="38">
        <v>0.45100000000000001</v>
      </c>
      <c r="E491" s="42">
        <f t="shared" si="27"/>
        <v>-4.0210427718925202E-3</v>
      </c>
      <c r="F491" s="38">
        <f t="shared" si="28"/>
        <v>949.86167342283625</v>
      </c>
      <c r="J491" s="49"/>
    </row>
    <row r="492" spans="1:10" x14ac:dyDescent="0.35">
      <c r="A492" s="37">
        <v>42216</v>
      </c>
      <c r="B492" s="38">
        <f t="shared" si="29"/>
        <v>0.41399999999999998</v>
      </c>
      <c r="C492" s="38">
        <v>0.34</v>
      </c>
      <c r="D492" s="38">
        <v>0.41399999999999998</v>
      </c>
      <c r="E492" s="42">
        <f t="shared" si="27"/>
        <v>3.9670615365377882E-3</v>
      </c>
      <c r="F492" s="38">
        <f t="shared" si="28"/>
        <v>953.62983313250334</v>
      </c>
      <c r="J492" s="49"/>
    </row>
    <row r="493" spans="1:10" x14ac:dyDescent="0.35">
      <c r="A493" s="37">
        <v>42247</v>
      </c>
      <c r="B493" s="38">
        <f t="shared" si="29"/>
        <v>0.39200000000000002</v>
      </c>
      <c r="C493" s="38">
        <v>0.314</v>
      </c>
      <c r="D493" s="38">
        <v>0.39200000000000002</v>
      </c>
      <c r="E493" s="42">
        <f t="shared" si="27"/>
        <v>2.4827526347166052E-3</v>
      </c>
      <c r="F493" s="38">
        <f t="shared" si="28"/>
        <v>955.99746011325749</v>
      </c>
      <c r="J493" s="49"/>
    </row>
    <row r="494" spans="1:10" x14ac:dyDescent="0.35">
      <c r="A494" s="37">
        <v>42277</v>
      </c>
      <c r="B494" s="38">
        <f t="shared" si="29"/>
        <v>0.34799999999999998</v>
      </c>
      <c r="C494" s="38">
        <v>0.26500000000000001</v>
      </c>
      <c r="D494" s="38">
        <v>0.34799999999999998</v>
      </c>
      <c r="E494" s="42">
        <f t="shared" si="27"/>
        <v>4.6119062029890941E-3</v>
      </c>
      <c r="F494" s="38">
        <f t="shared" si="28"/>
        <v>960.40643072959551</v>
      </c>
      <c r="J494" s="49"/>
    </row>
    <row r="495" spans="1:10" x14ac:dyDescent="0.35">
      <c r="A495" s="37">
        <v>42308</v>
      </c>
      <c r="B495" s="38">
        <f t="shared" si="29"/>
        <v>0.30599999999999999</v>
      </c>
      <c r="C495" s="38">
        <v>0.22700000000000001</v>
      </c>
      <c r="D495" s="38">
        <v>0.30599999999999999</v>
      </c>
      <c r="E495" s="42">
        <f t="shared" si="27"/>
        <v>4.3893530416586491E-3</v>
      </c>
      <c r="F495" s="38">
        <f t="shared" si="28"/>
        <v>964.62199361754688</v>
      </c>
      <c r="J495" s="49"/>
    </row>
    <row r="496" spans="1:10" x14ac:dyDescent="0.35">
      <c r="A496" s="37">
        <v>42338</v>
      </c>
      <c r="B496" s="38">
        <f t="shared" si="29"/>
        <v>0.317</v>
      </c>
      <c r="C496" s="38">
        <v>0.23799999999999999</v>
      </c>
      <c r="D496" s="38">
        <v>0.317</v>
      </c>
      <c r="E496" s="42">
        <f t="shared" si="27"/>
        <v>-8.1802910657280924E-4</v>
      </c>
      <c r="F496" s="38">
        <f t="shared" si="28"/>
        <v>963.83290474992748</v>
      </c>
      <c r="J496" s="49"/>
    </row>
    <row r="497" spans="1:10" x14ac:dyDescent="0.35">
      <c r="A497" s="37">
        <v>42369</v>
      </c>
      <c r="B497" s="38">
        <f t="shared" si="29"/>
        <v>0.26700000000000002</v>
      </c>
      <c r="C497" s="38">
        <v>0.19</v>
      </c>
      <c r="D497" s="38">
        <v>0.26700000000000002</v>
      </c>
      <c r="E497" s="42">
        <f t="shared" si="27"/>
        <v>5.154213028568823E-3</v>
      </c>
      <c r="F497" s="38">
        <f t="shared" si="28"/>
        <v>968.80070486495299</v>
      </c>
      <c r="J497" s="49"/>
    </row>
    <row r="498" spans="1:10" x14ac:dyDescent="0.35">
      <c r="A498" s="37">
        <v>42400</v>
      </c>
      <c r="B498" s="38">
        <f t="shared" si="29"/>
        <v>0.104</v>
      </c>
      <c r="C498" s="38">
        <v>4.2999999999999997E-2</v>
      </c>
      <c r="D498" s="38">
        <v>0.104</v>
      </c>
      <c r="E498" s="42">
        <f t="shared" si="27"/>
        <v>1.6299441133215339E-2</v>
      </c>
      <c r="F498" s="38">
        <f t="shared" si="28"/>
        <v>984.59161492371686</v>
      </c>
      <c r="J498" s="49"/>
    </row>
    <row r="499" spans="1:10" x14ac:dyDescent="0.35">
      <c r="A499" s="37">
        <v>42429</v>
      </c>
      <c r="B499" s="38">
        <f t="shared" si="29"/>
        <v>-5.5E-2</v>
      </c>
      <c r="C499" s="38">
        <v>-0.115</v>
      </c>
      <c r="D499" s="38">
        <v>-5.5E-2</v>
      </c>
      <c r="E499" s="42">
        <f t="shared" si="27"/>
        <v>1.5899424523835179E-2</v>
      </c>
      <c r="F499" s="38">
        <f t="shared" si="28"/>
        <v>1000.2460549919974</v>
      </c>
      <c r="J499" s="49"/>
    </row>
    <row r="500" spans="1:10" x14ac:dyDescent="0.35">
      <c r="A500" s="37">
        <v>42460</v>
      </c>
      <c r="B500" s="38">
        <f t="shared" si="29"/>
        <v>-4.9000000000000002E-2</v>
      </c>
      <c r="C500" s="38">
        <v>-0.104</v>
      </c>
      <c r="D500" s="38">
        <v>-4.9000000000000002E-2</v>
      </c>
      <c r="E500" s="42">
        <f t="shared" si="27"/>
        <v>-6.4235453425912591E-4</v>
      </c>
      <c r="F500" s="38">
        <f t="shared" si="28"/>
        <v>999.6035424031985</v>
      </c>
      <c r="J500" s="49"/>
    </row>
    <row r="501" spans="1:10" x14ac:dyDescent="0.35">
      <c r="A501" s="37">
        <v>42490</v>
      </c>
      <c r="B501" s="38">
        <f t="shared" si="29"/>
        <v>-8.2000000000000003E-2</v>
      </c>
      <c r="C501" s="38">
        <v>-0.125</v>
      </c>
      <c r="D501" s="38">
        <v>-8.2000000000000003E-2</v>
      </c>
      <c r="E501" s="42">
        <f t="shared" si="27"/>
        <v>3.2456847702779135E-3</v>
      </c>
      <c r="F501" s="38">
        <f t="shared" si="28"/>
        <v>1002.8479403970924</v>
      </c>
      <c r="J501" s="49"/>
    </row>
    <row r="502" spans="1:10" x14ac:dyDescent="0.35">
      <c r="A502" s="37">
        <v>42521</v>
      </c>
      <c r="B502" s="38">
        <f t="shared" si="29"/>
        <v>-0.112</v>
      </c>
      <c r="C502" s="38">
        <v>-0.16</v>
      </c>
      <c r="D502" s="38">
        <v>-0.112</v>
      </c>
      <c r="E502" s="42">
        <f t="shared" si="27"/>
        <v>2.9240917879020979E-3</v>
      </c>
      <c r="F502" s="38">
        <f t="shared" si="28"/>
        <v>1005.7803598241221</v>
      </c>
      <c r="J502" s="49"/>
    </row>
    <row r="503" spans="1:10" x14ac:dyDescent="0.35">
      <c r="A503" s="37">
        <v>42551</v>
      </c>
      <c r="B503" s="38">
        <f t="shared" si="29"/>
        <v>-0.23699999999999999</v>
      </c>
      <c r="C503" s="38">
        <v>-0.28100000000000003</v>
      </c>
      <c r="D503" s="38">
        <v>-0.23699999999999999</v>
      </c>
      <c r="E503" s="42">
        <f t="shared" si="27"/>
        <v>1.2456839637547679E-2</v>
      </c>
      <c r="F503" s="38">
        <f t="shared" si="28"/>
        <v>1018.3092044770463</v>
      </c>
      <c r="J503" s="49"/>
    </row>
    <row r="504" spans="1:10" x14ac:dyDescent="0.35">
      <c r="A504" s="37">
        <v>42582</v>
      </c>
      <c r="B504" s="38">
        <f t="shared" si="29"/>
        <v>-0.17799999999999999</v>
      </c>
      <c r="C504" s="38">
        <v>-0.22800000000000001</v>
      </c>
      <c r="D504" s="38">
        <v>-0.17799999999999999</v>
      </c>
      <c r="E504" s="42">
        <f t="shared" si="27"/>
        <v>-6.1029285647118785E-3</v>
      </c>
      <c r="F504" s="38">
        <f t="shared" si="28"/>
        <v>1012.0945361453342</v>
      </c>
      <c r="J504" s="49"/>
    </row>
    <row r="505" spans="1:10" x14ac:dyDescent="0.35">
      <c r="A505" s="37">
        <v>42613</v>
      </c>
      <c r="B505" s="38">
        <f t="shared" si="29"/>
        <v>-5.8000000000000003E-2</v>
      </c>
      <c r="C505" s="38">
        <v>-0.108</v>
      </c>
      <c r="D505" s="38">
        <v>-5.8000000000000003E-2</v>
      </c>
      <c r="E505" s="42">
        <f t="shared" si="27"/>
        <v>-1.2084357245846472E-2</v>
      </c>
      <c r="F505" s="38">
        <f t="shared" si="28"/>
        <v>999.86402420398474</v>
      </c>
      <c r="J505" s="49"/>
    </row>
    <row r="506" spans="1:10" x14ac:dyDescent="0.35">
      <c r="A506" s="37">
        <v>42643</v>
      </c>
      <c r="B506" s="38">
        <f t="shared" si="29"/>
        <v>-8.4000000000000005E-2</v>
      </c>
      <c r="C506" s="38">
        <v>-0.14499999999999999</v>
      </c>
      <c r="D506" s="38">
        <v>-8.4000000000000005E-2</v>
      </c>
      <c r="E506" s="42">
        <f t="shared" si="27"/>
        <v>2.5413147710012631E-3</v>
      </c>
      <c r="F506" s="38">
        <f t="shared" si="28"/>
        <v>1002.404993417687</v>
      </c>
      <c r="J506" s="49"/>
    </row>
    <row r="507" spans="1:10" x14ac:dyDescent="0.35">
      <c r="A507" s="37">
        <v>42674</v>
      </c>
      <c r="B507" s="38">
        <f t="shared" si="29"/>
        <v>-4.9000000000000002E-2</v>
      </c>
      <c r="C507" s="38">
        <v>-0.10299999999999999</v>
      </c>
      <c r="D507" s="38">
        <v>-4.9000000000000002E-2</v>
      </c>
      <c r="E507" s="42">
        <f t="shared" si="27"/>
        <v>-3.5497070054004566E-3</v>
      </c>
      <c r="F507" s="38">
        <f t="shared" si="28"/>
        <v>998.8467493903039</v>
      </c>
      <c r="J507" s="49"/>
    </row>
    <row r="508" spans="1:10" x14ac:dyDescent="0.35">
      <c r="A508" s="37">
        <v>42704</v>
      </c>
      <c r="B508" s="38">
        <f t="shared" si="29"/>
        <v>2.1000000000000001E-2</v>
      </c>
      <c r="C508" s="38">
        <v>-6.0000000000000001E-3</v>
      </c>
      <c r="D508" s="38">
        <v>2.1000000000000001E-2</v>
      </c>
      <c r="E508" s="42">
        <f t="shared" si="27"/>
        <v>-6.9749133505046627E-3</v>
      </c>
      <c r="F508" s="38">
        <f t="shared" si="28"/>
        <v>991.87987986287328</v>
      </c>
      <c r="J508" s="49"/>
    </row>
    <row r="509" spans="1:10" x14ac:dyDescent="0.35">
      <c r="A509" s="37">
        <v>42735</v>
      </c>
      <c r="B509" s="38">
        <f t="shared" si="29"/>
        <v>4.2999999999999997E-2</v>
      </c>
      <c r="C509" s="38">
        <v>6.0000000000000001E-3</v>
      </c>
      <c r="D509" s="38">
        <v>4.2999999999999997E-2</v>
      </c>
      <c r="E509" s="42">
        <f t="shared" si="27"/>
        <v>-2.1592882782594004E-3</v>
      </c>
      <c r="F509" s="38">
        <f t="shared" si="28"/>
        <v>989.73812526484403</v>
      </c>
      <c r="J509" s="49"/>
    </row>
    <row r="510" spans="1:10" x14ac:dyDescent="0.35">
      <c r="A510" s="37">
        <v>42766</v>
      </c>
      <c r="B510" s="38">
        <f t="shared" si="29"/>
        <v>8.6999999999999994E-2</v>
      </c>
      <c r="C510" s="38">
        <v>5.8000000000000003E-2</v>
      </c>
      <c r="D510" s="38">
        <v>8.6999999999999994E-2</v>
      </c>
      <c r="E510" s="42">
        <f t="shared" si="27"/>
        <v>-4.3077910835408592E-3</v>
      </c>
      <c r="F510" s="38">
        <f t="shared" si="28"/>
        <v>985.47454019378767</v>
      </c>
      <c r="J510" s="49"/>
    </row>
    <row r="511" spans="1:10" x14ac:dyDescent="0.35">
      <c r="A511" s="37">
        <v>42794</v>
      </c>
      <c r="B511" s="38">
        <f t="shared" si="29"/>
        <v>5.8999999999999997E-2</v>
      </c>
      <c r="C511" s="38">
        <v>2.4E-2</v>
      </c>
      <c r="D511" s="38">
        <v>5.8999999999999997E-2</v>
      </c>
      <c r="E511" s="42">
        <f t="shared" si="27"/>
        <v>2.8406524893126142E-3</v>
      </c>
      <c r="F511" s="38">
        <f t="shared" si="28"/>
        <v>988.2739308995433</v>
      </c>
      <c r="J511" s="49"/>
    </row>
    <row r="512" spans="1:10" x14ac:dyDescent="0.35">
      <c r="A512" s="37">
        <v>42825</v>
      </c>
      <c r="B512" s="38">
        <f t="shared" si="29"/>
        <v>6.7000000000000004E-2</v>
      </c>
      <c r="C512" s="38">
        <v>2.5999999999999999E-2</v>
      </c>
      <c r="D512" s="38">
        <v>6.7000000000000004E-2</v>
      </c>
      <c r="E512" s="42">
        <f t="shared" si="27"/>
        <v>-7.4140500052209972E-4</v>
      </c>
      <c r="F512" s="38">
        <f t="shared" si="28"/>
        <v>987.54121966528874</v>
      </c>
      <c r="J512" s="49"/>
    </row>
    <row r="513" spans="1:10" x14ac:dyDescent="0.35">
      <c r="A513" s="37">
        <v>42855</v>
      </c>
      <c r="B513" s="38">
        <f t="shared" si="29"/>
        <v>1.6E-2</v>
      </c>
      <c r="C513" s="38">
        <v>-2.5000000000000001E-2</v>
      </c>
      <c r="D513" s="38">
        <v>1.6E-2</v>
      </c>
      <c r="E513" s="42">
        <f t="shared" si="27"/>
        <v>5.1091212027087555E-3</v>
      </c>
      <c r="F513" s="38">
        <f t="shared" si="28"/>
        <v>992.58668744922954</v>
      </c>
      <c r="J513" s="49"/>
    </row>
    <row r="514" spans="1:10" x14ac:dyDescent="0.35">
      <c r="A514" s="37">
        <v>42886</v>
      </c>
      <c r="B514" s="38">
        <f t="shared" si="29"/>
        <v>0.05</v>
      </c>
      <c r="C514" s="38">
        <v>8.9999999999999993E-3</v>
      </c>
      <c r="D514" s="38">
        <v>0.05</v>
      </c>
      <c r="E514" s="42">
        <f t="shared" si="27"/>
        <v>-3.3495689040360138E-3</v>
      </c>
      <c r="F514" s="38">
        <f t="shared" si="28"/>
        <v>989.26194994638945</v>
      </c>
      <c r="J514" s="49"/>
    </row>
    <row r="515" spans="1:10" x14ac:dyDescent="0.35">
      <c r="A515" s="37">
        <v>42916</v>
      </c>
      <c r="B515" s="38">
        <f t="shared" si="29"/>
        <v>8.5999999999999993E-2</v>
      </c>
      <c r="C515" s="38">
        <v>4.5999999999999999E-2</v>
      </c>
      <c r="D515" s="38">
        <v>8.5999999999999993E-2</v>
      </c>
      <c r="E515" s="42">
        <f t="shared" ref="E515:E581" si="30">B514/1200+((B514/B515)*(1-(1+B515/200)^(-2*(10-(1/12))))+(1+B515/200)^(-2*(10-(1/12)))-1)</f>
        <v>-3.512392627524947E-3</v>
      </c>
      <c r="F515" s="38">
        <f t="shared" ref="F515:F578" si="31">F514*(1+E515)</f>
        <v>985.78727356670686</v>
      </c>
      <c r="J515" s="49"/>
    </row>
    <row r="516" spans="1:10" x14ac:dyDescent="0.35">
      <c r="A516" s="37">
        <v>42947</v>
      </c>
      <c r="B516" s="38">
        <f t="shared" si="29"/>
        <v>7.8E-2</v>
      </c>
      <c r="C516" s="38">
        <v>4.7E-2</v>
      </c>
      <c r="D516" s="38">
        <v>7.8E-2</v>
      </c>
      <c r="E516" s="42">
        <f t="shared" si="30"/>
        <v>8.6178621071761568E-4</v>
      </c>
      <c r="F516" s="38">
        <f t="shared" si="31"/>
        <v>986.63681144576753</v>
      </c>
      <c r="J516" s="49"/>
    </row>
    <row r="517" spans="1:10" x14ac:dyDescent="0.35">
      <c r="A517" s="37">
        <v>42978</v>
      </c>
      <c r="B517" s="38">
        <f t="shared" si="29"/>
        <v>8.0000000000000002E-3</v>
      </c>
      <c r="C517" s="38">
        <v>-2.1000000000000001E-2</v>
      </c>
      <c r="D517" s="38">
        <v>8.0000000000000002E-3</v>
      </c>
      <c r="E517" s="42">
        <f t="shared" si="30"/>
        <v>7.0037751473686254E-3</v>
      </c>
      <c r="F517" s="38">
        <f t="shared" si="31"/>
        <v>993.54699382525041</v>
      </c>
      <c r="J517" s="49"/>
    </row>
    <row r="518" spans="1:10" x14ac:dyDescent="0.35">
      <c r="A518" s="37">
        <v>43008</v>
      </c>
      <c r="B518" s="38">
        <f t="shared" si="29"/>
        <v>6.2E-2</v>
      </c>
      <c r="C518" s="38">
        <v>3.1E-2</v>
      </c>
      <c r="D518" s="38">
        <v>6.2E-2</v>
      </c>
      <c r="E518" s="42">
        <f t="shared" si="30"/>
        <v>-5.3310800899950984E-3</v>
      </c>
      <c r="F518" s="38">
        <f t="shared" si="31"/>
        <v>988.25031522799418</v>
      </c>
      <c r="J518" s="49"/>
    </row>
    <row r="519" spans="1:10" x14ac:dyDescent="0.35">
      <c r="A519" s="37">
        <v>43039</v>
      </c>
      <c r="B519" s="38">
        <f t="shared" si="29"/>
        <v>7.0999999999999994E-2</v>
      </c>
      <c r="C519" s="38">
        <v>0.03</v>
      </c>
      <c r="D519" s="38">
        <v>7.0999999999999994E-2</v>
      </c>
      <c r="E519" s="42">
        <f t="shared" si="30"/>
        <v>-8.375414523842438E-4</v>
      </c>
      <c r="F519" s="38">
        <f t="shared" si="31"/>
        <v>987.42261462365889</v>
      </c>
      <c r="J519" s="49"/>
    </row>
    <row r="520" spans="1:10" x14ac:dyDescent="0.35">
      <c r="A520" s="37">
        <v>43069</v>
      </c>
      <c r="B520" s="38">
        <f t="shared" si="29"/>
        <v>0.04</v>
      </c>
      <c r="C520" s="38">
        <v>4.0000000000000001E-3</v>
      </c>
      <c r="D520" s="38">
        <v>0.04</v>
      </c>
      <c r="E520" s="42">
        <f t="shared" si="30"/>
        <v>3.1269381309372854E-3</v>
      </c>
      <c r="F520" s="38">
        <f t="shared" si="31"/>
        <v>990.51022404867547</v>
      </c>
      <c r="J520" s="49"/>
    </row>
    <row r="521" spans="1:10" x14ac:dyDescent="0.35">
      <c r="A521" s="37">
        <v>43100</v>
      </c>
      <c r="B521" s="38">
        <f t="shared" si="29"/>
        <v>4.7E-2</v>
      </c>
      <c r="C521" s="38">
        <v>1.2E-2</v>
      </c>
      <c r="D521" s="38">
        <v>4.7E-2</v>
      </c>
      <c r="E521" s="42">
        <f t="shared" si="30"/>
        <v>-6.5913697349661757E-4</v>
      </c>
      <c r="F521" s="38">
        <f t="shared" si="31"/>
        <v>989.85734213737851</v>
      </c>
      <c r="J521" s="49"/>
    </row>
    <row r="522" spans="1:10" x14ac:dyDescent="0.35">
      <c r="A522" s="37">
        <v>43131</v>
      </c>
      <c r="B522" s="38">
        <f t="shared" si="29"/>
        <v>8.5000000000000006E-2</v>
      </c>
      <c r="C522" s="38">
        <v>5.3999999999999999E-2</v>
      </c>
      <c r="D522" s="38">
        <v>8.5000000000000006E-2</v>
      </c>
      <c r="E522" s="42">
        <f t="shared" si="30"/>
        <v>-3.7125354166367766E-3</v>
      </c>
      <c r="F522" s="38">
        <f t="shared" si="31"/>
        <v>986.18246169727558</v>
      </c>
      <c r="J522" s="49"/>
    </row>
    <row r="523" spans="1:10" x14ac:dyDescent="0.35">
      <c r="A523" s="37">
        <v>43159</v>
      </c>
      <c r="B523" s="38">
        <f t="shared" si="29"/>
        <v>5.3999999999999999E-2</v>
      </c>
      <c r="C523" s="38">
        <v>1.6E-2</v>
      </c>
      <c r="D523" s="38">
        <v>5.3999999999999999E-2</v>
      </c>
      <c r="E523" s="42">
        <f t="shared" si="30"/>
        <v>3.1363708696726467E-3</v>
      </c>
      <c r="F523" s="38">
        <f t="shared" si="31"/>
        <v>989.27549564232493</v>
      </c>
      <c r="J523" s="49"/>
    </row>
    <row r="524" spans="1:10" x14ac:dyDescent="0.35">
      <c r="A524" s="37">
        <v>43190</v>
      </c>
      <c r="B524" s="38">
        <f t="shared" si="29"/>
        <v>4.2999999999999997E-2</v>
      </c>
      <c r="C524" s="38">
        <v>8.9999999999999993E-3</v>
      </c>
      <c r="D524" s="38">
        <v>4.2999999999999997E-2</v>
      </c>
      <c r="E524" s="42">
        <f t="shared" si="30"/>
        <v>1.1333941391297557E-3</v>
      </c>
      <c r="F524" s="38">
        <f t="shared" si="31"/>
        <v>990.39673469107072</v>
      </c>
      <c r="J524" s="49"/>
    </row>
    <row r="525" spans="1:10" x14ac:dyDescent="0.35">
      <c r="A525" s="37">
        <v>43220</v>
      </c>
      <c r="B525" s="38">
        <f t="shared" si="29"/>
        <v>5.5E-2</v>
      </c>
      <c r="C525" s="38">
        <v>2.1999999999999999E-2</v>
      </c>
      <c r="D525" s="38">
        <v>5.5E-2</v>
      </c>
      <c r="E525" s="42">
        <f t="shared" si="30"/>
        <v>-1.1507646242471376E-3</v>
      </c>
      <c r="F525" s="38">
        <f t="shared" si="31"/>
        <v>989.25702116481841</v>
      </c>
      <c r="J525" s="49"/>
    </row>
    <row r="526" spans="1:10" x14ac:dyDescent="0.35">
      <c r="A526" s="37">
        <v>43251</v>
      </c>
      <c r="B526" s="38">
        <f t="shared" si="29"/>
        <v>3.9E-2</v>
      </c>
      <c r="C526" s="38">
        <v>8.0000000000000002E-3</v>
      </c>
      <c r="D526" s="38">
        <v>3.9E-2</v>
      </c>
      <c r="E526" s="42">
        <f t="shared" si="30"/>
        <v>1.6292816521022207E-3</v>
      </c>
      <c r="F526" s="38">
        <f t="shared" si="31"/>
        <v>990.86879947861553</v>
      </c>
      <c r="J526" s="49"/>
    </row>
    <row r="527" spans="1:10" x14ac:dyDescent="0.35">
      <c r="A527" s="37">
        <v>43281</v>
      </c>
      <c r="B527" s="38">
        <f t="shared" si="29"/>
        <v>0.04</v>
      </c>
      <c r="C527" s="38">
        <v>1E-3</v>
      </c>
      <c r="D527" s="38">
        <v>0.04</v>
      </c>
      <c r="E527" s="42">
        <f t="shared" si="30"/>
        <v>-6.6460369815159762E-5</v>
      </c>
      <c r="F527" s="38">
        <f t="shared" si="31"/>
        <v>990.80294597176385</v>
      </c>
      <c r="J527" s="49"/>
    </row>
    <row r="528" spans="1:10" x14ac:dyDescent="0.35">
      <c r="A528" s="37">
        <v>43312</v>
      </c>
      <c r="B528" s="38">
        <f t="shared" ref="B528:B581" si="32">D528</f>
        <v>0.05</v>
      </c>
      <c r="C528" s="38">
        <v>1.6E-2</v>
      </c>
      <c r="D528" s="38">
        <v>0.05</v>
      </c>
      <c r="E528" s="42">
        <f t="shared" si="30"/>
        <v>-9.5575556001059234E-4</v>
      </c>
      <c r="F528" s="38">
        <f t="shared" si="31"/>
        <v>989.85598054727643</v>
      </c>
      <c r="J528" s="49"/>
    </row>
    <row r="529" spans="1:10" x14ac:dyDescent="0.35">
      <c r="A529" s="37">
        <v>43343</v>
      </c>
      <c r="B529" s="38">
        <f t="shared" si="32"/>
        <v>0.11</v>
      </c>
      <c r="C529" s="38">
        <v>6.9000000000000006E-2</v>
      </c>
      <c r="D529" s="38">
        <v>0.11</v>
      </c>
      <c r="E529" s="42">
        <f t="shared" si="30"/>
        <v>-5.8743808132523624E-3</v>
      </c>
      <c r="F529" s="38">
        <f t="shared" si="31"/>
        <v>984.04118956726643</v>
      </c>
      <c r="J529" s="49"/>
    </row>
    <row r="530" spans="1:10" x14ac:dyDescent="0.35">
      <c r="A530" s="37">
        <v>43373</v>
      </c>
      <c r="B530" s="38">
        <f t="shared" si="32"/>
        <v>0.13400000000000001</v>
      </c>
      <c r="C530" s="38">
        <v>9.1999999999999998E-2</v>
      </c>
      <c r="D530" s="38">
        <v>0.13400000000000001</v>
      </c>
      <c r="E530" s="42">
        <f t="shared" si="30"/>
        <v>-2.2718036021211374E-3</v>
      </c>
      <c r="F530" s="38">
        <f t="shared" si="31"/>
        <v>981.80564124817204</v>
      </c>
      <c r="J530" s="49"/>
    </row>
    <row r="531" spans="1:10" x14ac:dyDescent="0.35">
      <c r="A531" s="37">
        <v>43404</v>
      </c>
      <c r="B531" s="38">
        <f t="shared" si="32"/>
        <v>0.127</v>
      </c>
      <c r="C531" s="38">
        <v>7.0999999999999994E-2</v>
      </c>
      <c r="D531" s="38">
        <v>0.127</v>
      </c>
      <c r="E531" s="42">
        <f t="shared" si="30"/>
        <v>8.0126285306152524E-4</v>
      </c>
      <c r="F531" s="38">
        <f t="shared" si="31"/>
        <v>982.59232563743046</v>
      </c>
      <c r="J531" s="49"/>
    </row>
    <row r="532" spans="1:10" x14ac:dyDescent="0.35">
      <c r="A532" s="37">
        <v>43434</v>
      </c>
      <c r="B532" s="38">
        <f t="shared" si="32"/>
        <v>9.7000000000000003E-2</v>
      </c>
      <c r="C532" s="38">
        <v>3.3000000000000002E-2</v>
      </c>
      <c r="D532" s="38">
        <v>9.7000000000000003E-2</v>
      </c>
      <c r="E532" s="42">
        <f t="shared" si="30"/>
        <v>3.0658562904216373E-3</v>
      </c>
      <c r="F532" s="38">
        <f t="shared" si="31"/>
        <v>985.60481249990596</v>
      </c>
      <c r="J532" s="49"/>
    </row>
    <row r="533" spans="1:10" x14ac:dyDescent="0.35">
      <c r="A533" s="37">
        <v>43465</v>
      </c>
      <c r="B533" s="38">
        <f t="shared" si="32"/>
        <v>1.2999999999999999E-2</v>
      </c>
      <c r="C533" s="38">
        <v>-5.8000000000000003E-2</v>
      </c>
      <c r="D533" s="38">
        <v>1.2999999999999999E-2</v>
      </c>
      <c r="E533" s="42">
        <f t="shared" si="30"/>
        <v>8.4051958962581257E-3</v>
      </c>
      <c r="F533" s="38">
        <f t="shared" si="31"/>
        <v>993.88901402526244</v>
      </c>
      <c r="J533" s="49"/>
    </row>
    <row r="534" spans="1:10" x14ac:dyDescent="0.35">
      <c r="A534" s="37">
        <v>43496</v>
      </c>
      <c r="B534" s="38">
        <f t="shared" si="32"/>
        <v>6.0000000000000001E-3</v>
      </c>
      <c r="C534" s="38">
        <v>-6.6000000000000003E-2</v>
      </c>
      <c r="D534" s="38">
        <v>6.0000000000000001E-3</v>
      </c>
      <c r="E534" s="42">
        <f t="shared" si="30"/>
        <v>7.0478312027048688E-4</v>
      </c>
      <c r="F534" s="38">
        <f t="shared" si="31"/>
        <v>994.58949022576974</v>
      </c>
      <c r="J534" s="49"/>
    </row>
    <row r="535" spans="1:10" x14ac:dyDescent="0.35">
      <c r="A535" s="37">
        <v>43524</v>
      </c>
      <c r="B535" s="38">
        <f t="shared" si="32"/>
        <v>-1.9E-2</v>
      </c>
      <c r="C535" s="38">
        <v>-7.8E-2</v>
      </c>
      <c r="D535" s="38">
        <v>-1.9E-2</v>
      </c>
      <c r="E535" s="42">
        <f t="shared" si="30"/>
        <v>2.4866217058132304E-3</v>
      </c>
      <c r="F535" s="38">
        <f t="shared" si="31"/>
        <v>997.06265804053885</v>
      </c>
      <c r="J535" s="49"/>
    </row>
    <row r="536" spans="1:10" x14ac:dyDescent="0.35">
      <c r="A536" s="37">
        <v>43555</v>
      </c>
      <c r="B536" s="38">
        <f t="shared" si="32"/>
        <v>-8.2000000000000003E-2</v>
      </c>
      <c r="C536" s="38">
        <v>-0.14299999999999999</v>
      </c>
      <c r="D536" s="38">
        <v>-8.2000000000000003E-2</v>
      </c>
      <c r="E536" s="42">
        <f t="shared" si="30"/>
        <v>6.2584285008333504E-3</v>
      </c>
      <c r="F536" s="38">
        <f t="shared" si="31"/>
        <v>1003.3027033967364</v>
      </c>
      <c r="J536" s="49"/>
    </row>
    <row r="537" spans="1:10" x14ac:dyDescent="0.35">
      <c r="A537" s="37">
        <v>43585</v>
      </c>
      <c r="B537" s="38">
        <f t="shared" si="32"/>
        <v>-4.4999999999999998E-2</v>
      </c>
      <c r="C537" s="38">
        <v>-9.6000000000000002E-2</v>
      </c>
      <c r="D537" s="38">
        <v>-4.4999999999999998E-2</v>
      </c>
      <c r="E537" s="42">
        <f t="shared" si="30"/>
        <v>-3.7461137093417439E-3</v>
      </c>
      <c r="F537" s="38">
        <f t="shared" si="31"/>
        <v>999.54421738492226</v>
      </c>
      <c r="J537" s="49"/>
    </row>
    <row r="538" spans="1:10" x14ac:dyDescent="0.35">
      <c r="A538" s="37">
        <v>43616</v>
      </c>
      <c r="B538" s="38">
        <f t="shared" si="32"/>
        <v>-9.1999999999999998E-2</v>
      </c>
      <c r="C538" s="38">
        <v>-0.13800000000000001</v>
      </c>
      <c r="D538" s="38">
        <v>-9.1999999999999998E-2</v>
      </c>
      <c r="E538" s="42">
        <f t="shared" si="30"/>
        <v>4.6457414562671951E-3</v>
      </c>
      <c r="F538" s="38">
        <f t="shared" si="31"/>
        <v>1004.1878413929996</v>
      </c>
      <c r="J538" s="49"/>
    </row>
    <row r="539" spans="1:10" x14ac:dyDescent="0.35">
      <c r="A539" s="37">
        <v>43646</v>
      </c>
      <c r="B539" s="38">
        <f t="shared" si="32"/>
        <v>-0.156</v>
      </c>
      <c r="C539" s="38">
        <v>-0.20100000000000001</v>
      </c>
      <c r="D539" s="38">
        <v>-0.156</v>
      </c>
      <c r="E539" s="42">
        <f t="shared" si="30"/>
        <v>6.3218607016720134E-3</v>
      </c>
      <c r="F539" s="38">
        <f t="shared" si="31"/>
        <v>1010.5361770445988</v>
      </c>
      <c r="J539" s="49"/>
    </row>
    <row r="540" spans="1:10" x14ac:dyDescent="0.35">
      <c r="A540" s="37">
        <v>43677</v>
      </c>
      <c r="B540" s="38">
        <f t="shared" si="32"/>
        <v>-0.157</v>
      </c>
      <c r="C540" s="38">
        <v>-0.20300000000000001</v>
      </c>
      <c r="D540" s="38">
        <v>-0.157</v>
      </c>
      <c r="E540" s="42">
        <f t="shared" si="30"/>
        <v>-3.0017785715800034E-5</v>
      </c>
      <c r="F540" s="38">
        <f t="shared" si="31"/>
        <v>1010.5058429861783</v>
      </c>
      <c r="J540" s="49"/>
    </row>
    <row r="541" spans="1:10" x14ac:dyDescent="0.35">
      <c r="A541" s="37">
        <v>43708</v>
      </c>
      <c r="B541" s="38">
        <f t="shared" si="32"/>
        <v>-0.27500000000000002</v>
      </c>
      <c r="C541" s="38">
        <v>-0.33300000000000002</v>
      </c>
      <c r="D541" s="38">
        <v>-0.27500000000000002</v>
      </c>
      <c r="E541" s="42">
        <f t="shared" si="30"/>
        <v>1.1740125764649081E-2</v>
      </c>
      <c r="F541" s="38">
        <f t="shared" si="31"/>
        <v>1022.3693086687487</v>
      </c>
      <c r="J541" s="49"/>
    </row>
    <row r="542" spans="1:10" x14ac:dyDescent="0.35">
      <c r="A542" s="37">
        <v>43738</v>
      </c>
      <c r="B542" s="38">
        <f t="shared" si="32"/>
        <v>-0.20599999999999999</v>
      </c>
      <c r="C542" s="38">
        <v>-0.28699999999999998</v>
      </c>
      <c r="D542" s="38">
        <v>-0.20599999999999999</v>
      </c>
      <c r="E542" s="42">
        <f t="shared" si="30"/>
        <v>-7.1456345631225023E-3</v>
      </c>
      <c r="F542" s="38">
        <f t="shared" si="31"/>
        <v>1015.0638312004496</v>
      </c>
      <c r="J542" s="49"/>
    </row>
    <row r="543" spans="1:10" x14ac:dyDescent="0.35">
      <c r="A543" s="37">
        <v>43769</v>
      </c>
      <c r="B543" s="38">
        <f t="shared" si="32"/>
        <v>-0.13900000000000001</v>
      </c>
      <c r="C543" s="38">
        <v>-0.20499999999999999</v>
      </c>
      <c r="D543" s="38">
        <v>-0.13900000000000001</v>
      </c>
      <c r="E543" s="42">
        <f t="shared" si="30"/>
        <v>-6.8641785975578204E-3</v>
      </c>
      <c r="F543" s="38">
        <f t="shared" si="31"/>
        <v>1008.0962517751684</v>
      </c>
      <c r="J543" s="49"/>
    </row>
    <row r="544" spans="1:10" x14ac:dyDescent="0.35">
      <c r="A544" s="37">
        <v>43799</v>
      </c>
      <c r="B544" s="38">
        <f t="shared" si="32"/>
        <v>-7.4999999999999997E-2</v>
      </c>
      <c r="C544" s="38">
        <v>-0.13300000000000001</v>
      </c>
      <c r="D544" s="38">
        <v>-7.4999999999999997E-2</v>
      </c>
      <c r="E544" s="42">
        <f t="shared" si="30"/>
        <v>-6.487359472352368E-3</v>
      </c>
      <c r="F544" s="38">
        <f t="shared" si="31"/>
        <v>1001.5563690071718</v>
      </c>
      <c r="J544" s="49"/>
    </row>
    <row r="545" spans="1:10" x14ac:dyDescent="0.35">
      <c r="A545" s="37">
        <v>43830</v>
      </c>
      <c r="B545" s="38">
        <f t="shared" si="32"/>
        <v>-1.4999999999999999E-2</v>
      </c>
      <c r="C545" s="38">
        <v>-5.2999999999999999E-2</v>
      </c>
      <c r="D545" s="38">
        <v>-1.4999999999999999E-2</v>
      </c>
      <c r="E545" s="42">
        <f t="shared" si="30"/>
        <v>-6.0171509758625633E-3</v>
      </c>
      <c r="F545" s="38">
        <f t="shared" si="31"/>
        <v>995.52985312401904</v>
      </c>
      <c r="J545" s="49"/>
    </row>
    <row r="546" spans="1:10" x14ac:dyDescent="0.35">
      <c r="A546" s="37">
        <v>43861</v>
      </c>
      <c r="B546" s="38">
        <f t="shared" si="32"/>
        <v>-6.0999999999999999E-2</v>
      </c>
      <c r="C546" s="38">
        <v>-0.1</v>
      </c>
      <c r="D546" s="38">
        <v>-6.0999999999999999E-2</v>
      </c>
      <c r="E546" s="42">
        <f t="shared" si="30"/>
        <v>4.5636916878759298E-3</v>
      </c>
      <c r="F546" s="38">
        <f t="shared" si="31"/>
        <v>1000.0731444397535</v>
      </c>
      <c r="J546" s="49"/>
    </row>
    <row r="547" spans="1:10" x14ac:dyDescent="0.35">
      <c r="A547" s="37">
        <v>43890</v>
      </c>
      <c r="B547" s="38">
        <f t="shared" si="32"/>
        <v>-0.153</v>
      </c>
      <c r="C547" s="38">
        <v>-0.20399999999999999</v>
      </c>
      <c r="D547" s="38">
        <v>-0.153</v>
      </c>
      <c r="E547" s="42">
        <f t="shared" si="30"/>
        <v>9.1456081024776648E-3</v>
      </c>
      <c r="F547" s="38">
        <f t="shared" si="31"/>
        <v>1009.219421492612</v>
      </c>
      <c r="J547" s="49"/>
    </row>
    <row r="548" spans="1:10" x14ac:dyDescent="0.35">
      <c r="A548" s="37">
        <v>43921</v>
      </c>
      <c r="B548" s="38">
        <f t="shared" si="32"/>
        <v>3.1E-2</v>
      </c>
      <c r="C548" s="38">
        <v>-3.7999999999999999E-2</v>
      </c>
      <c r="D548" s="38">
        <v>3.1E-2</v>
      </c>
      <c r="E548" s="42">
        <f t="shared" si="30"/>
        <v>-1.834473910676165E-2</v>
      </c>
      <c r="F548" s="38">
        <f t="shared" si="31"/>
        <v>990.70555450385314</v>
      </c>
      <c r="J548" s="49"/>
    </row>
    <row r="549" spans="1:10" x14ac:dyDescent="0.35">
      <c r="A549" s="37">
        <v>43951</v>
      </c>
      <c r="B549" s="38">
        <f t="shared" si="32"/>
        <v>-3.5999999999999997E-2</v>
      </c>
      <c r="C549" s="38">
        <v>-8.4000000000000005E-2</v>
      </c>
      <c r="D549" s="38">
        <v>-3.5999999999999997E-2</v>
      </c>
      <c r="E549" s="42">
        <f t="shared" si="30"/>
        <v>6.6824741490160685E-3</v>
      </c>
      <c r="F549" s="38">
        <f t="shared" si="31"/>
        <v>997.32591876111178</v>
      </c>
      <c r="J549" s="49"/>
    </row>
    <row r="550" spans="1:10" x14ac:dyDescent="0.35">
      <c r="A550" s="37">
        <v>43982</v>
      </c>
      <c r="B550" s="38">
        <f t="shared" si="32"/>
        <v>8.9999999999999993E-3</v>
      </c>
      <c r="C550" s="38">
        <v>-3.6999999999999998E-2</v>
      </c>
      <c r="D550" s="38">
        <v>8.9999999999999993E-3</v>
      </c>
      <c r="E550" s="42">
        <f t="shared" si="30"/>
        <v>-4.4904088880195732E-3</v>
      </c>
      <c r="F550" s="38">
        <f t="shared" si="31"/>
        <v>992.84751759125459</v>
      </c>
      <c r="J550" s="49"/>
    </row>
    <row r="551" spans="1:10" x14ac:dyDescent="0.35">
      <c r="A551" s="37">
        <v>44012</v>
      </c>
      <c r="B551" s="38">
        <f t="shared" si="32"/>
        <v>4.2000000000000003E-2</v>
      </c>
      <c r="C551" s="38">
        <v>-8.0000000000000002E-3</v>
      </c>
      <c r="D551" s="38">
        <v>4.2000000000000003E-2</v>
      </c>
      <c r="E551" s="42">
        <f t="shared" si="30"/>
        <v>-3.257852333866156E-3</v>
      </c>
      <c r="F551" s="38">
        <f t="shared" si="31"/>
        <v>989.6129669888968</v>
      </c>
      <c r="J551" s="49"/>
    </row>
    <row r="552" spans="1:10" x14ac:dyDescent="0.35">
      <c r="A552" s="37">
        <v>44043</v>
      </c>
      <c r="B552" s="38">
        <f t="shared" si="32"/>
        <v>1.7999999999999999E-2</v>
      </c>
      <c r="C552" s="38">
        <v>-3.7999999999999999E-2</v>
      </c>
      <c r="D552" s="38">
        <v>1.7999999999999999E-2</v>
      </c>
      <c r="E552" s="42">
        <f t="shared" si="30"/>
        <v>2.4127702107163899E-3</v>
      </c>
      <c r="F552" s="38">
        <f t="shared" si="31"/>
        <v>992.00067567578628</v>
      </c>
      <c r="J552" s="49"/>
    </row>
    <row r="553" spans="1:10" x14ac:dyDescent="0.35">
      <c r="A553" s="37">
        <v>44074</v>
      </c>
      <c r="B553" s="38">
        <f t="shared" si="32"/>
        <v>5.6000000000000001E-2</v>
      </c>
      <c r="C553" s="38">
        <v>1.7999999999999999E-2</v>
      </c>
      <c r="D553" s="38">
        <v>5.6000000000000001E-2</v>
      </c>
      <c r="E553" s="42">
        <f t="shared" si="30"/>
        <v>-3.7423647225204178E-3</v>
      </c>
      <c r="F553" s="38">
        <f t="shared" si="31"/>
        <v>988.28824734242085</v>
      </c>
      <c r="J553" s="49"/>
    </row>
    <row r="554" spans="1:10" x14ac:dyDescent="0.35">
      <c r="A554" s="37">
        <v>44104</v>
      </c>
      <c r="B554" s="38">
        <f t="shared" si="32"/>
        <v>2.7E-2</v>
      </c>
      <c r="C554" s="38">
        <v>-2.4E-2</v>
      </c>
      <c r="D554" s="38">
        <v>2.7E-2</v>
      </c>
      <c r="E554" s="42">
        <f t="shared" si="30"/>
        <v>2.9184598296831117E-3</v>
      </c>
      <c r="F554" s="38">
        <f t="shared" si="31"/>
        <v>991.17252689243776</v>
      </c>
      <c r="J554" s="49"/>
    </row>
    <row r="555" spans="1:10" x14ac:dyDescent="0.35">
      <c r="A555" s="37">
        <v>44135</v>
      </c>
      <c r="B555" s="38">
        <f t="shared" si="32"/>
        <v>4.1000000000000002E-2</v>
      </c>
      <c r="C555" s="38">
        <v>0</v>
      </c>
      <c r="D555" s="38">
        <v>4.1000000000000002E-2</v>
      </c>
      <c r="E555" s="42">
        <f t="shared" si="30"/>
        <v>-1.3628730811467236E-3</v>
      </c>
      <c r="F555" s="38">
        <f t="shared" si="31"/>
        <v>989.82168453676388</v>
      </c>
      <c r="J555" s="49"/>
    </row>
    <row r="556" spans="1:10" x14ac:dyDescent="0.35">
      <c r="A556" s="37">
        <v>44165</v>
      </c>
      <c r="B556" s="38">
        <f t="shared" si="32"/>
        <v>3.4000000000000002E-2</v>
      </c>
      <c r="C556" s="38">
        <v>-1.7999999999999999E-2</v>
      </c>
      <c r="D556" s="38">
        <v>3.4000000000000002E-2</v>
      </c>
      <c r="E556" s="42">
        <f t="shared" si="30"/>
        <v>7.2710559924626765E-4</v>
      </c>
      <c r="F556" s="38">
        <f t="shared" si="31"/>
        <v>990.54138942584586</v>
      </c>
      <c r="J556" s="49"/>
    </row>
    <row r="557" spans="1:10" x14ac:dyDescent="0.35">
      <c r="A557" s="37">
        <v>44196</v>
      </c>
      <c r="B557" s="38">
        <f t="shared" si="32"/>
        <v>3.5000000000000003E-2</v>
      </c>
      <c r="C557" s="38">
        <v>-1.7999999999999999E-2</v>
      </c>
      <c r="D557" s="38">
        <v>3.5000000000000003E-2</v>
      </c>
      <c r="E557" s="42">
        <f t="shared" si="30"/>
        <v>-7.0652790768085602E-5</v>
      </c>
      <c r="F557" s="38">
        <f t="shared" si="31"/>
        <v>990.47140491231164</v>
      </c>
      <c r="J557" s="49"/>
    </row>
    <row r="558" spans="1:10" x14ac:dyDescent="0.35">
      <c r="A558" s="37">
        <v>44227</v>
      </c>
      <c r="B558" s="38">
        <f t="shared" si="32"/>
        <v>5.6000000000000001E-2</v>
      </c>
      <c r="C558" s="38">
        <v>5.0000000000000001E-3</v>
      </c>
      <c r="D558" s="38">
        <v>5.6000000000000001E-2</v>
      </c>
      <c r="E558" s="42">
        <f t="shared" si="30"/>
        <v>-2.0472717326209503E-3</v>
      </c>
      <c r="F558" s="38">
        <f t="shared" si="31"/>
        <v>988.44364080306525</v>
      </c>
      <c r="J558" s="49"/>
    </row>
    <row r="559" spans="1:10" x14ac:dyDescent="0.35">
      <c r="A559" s="37">
        <v>44255</v>
      </c>
      <c r="B559" s="38">
        <f t="shared" si="32"/>
        <v>0.16800000000000001</v>
      </c>
      <c r="C559" s="38">
        <v>0.123</v>
      </c>
      <c r="D559" s="38">
        <v>0.16800000000000001</v>
      </c>
      <c r="E559" s="42">
        <f t="shared" si="30"/>
        <v>-1.0963407943367004E-2</v>
      </c>
      <c r="F559" s="38">
        <f t="shared" si="31"/>
        <v>977.60692993991427</v>
      </c>
      <c r="J559" s="49"/>
    </row>
    <row r="560" spans="1:10" x14ac:dyDescent="0.35">
      <c r="A560" s="37">
        <v>44286</v>
      </c>
      <c r="B560" s="38">
        <f t="shared" si="32"/>
        <v>0.104</v>
      </c>
      <c r="C560" s="38">
        <v>5.6000000000000001E-2</v>
      </c>
      <c r="D560" s="38">
        <v>0.104</v>
      </c>
      <c r="E560" s="42">
        <f t="shared" si="30"/>
        <v>6.4524186044525303E-3</v>
      </c>
      <c r="F560" s="38">
        <f t="shared" si="31"/>
        <v>983.91485908250036</v>
      </c>
      <c r="J560" s="49"/>
    </row>
    <row r="561" spans="1:10" x14ac:dyDescent="0.35">
      <c r="A561" s="37">
        <v>44316</v>
      </c>
      <c r="B561" s="38">
        <f t="shared" si="32"/>
        <v>9.5000000000000001E-2</v>
      </c>
      <c r="C561" s="38">
        <v>4.7E-2</v>
      </c>
      <c r="D561" s="38">
        <v>9.5000000000000001E-2</v>
      </c>
      <c r="E561" s="42">
        <f t="shared" si="30"/>
        <v>9.7476587566301795E-4</v>
      </c>
      <c r="F561" s="38">
        <f t="shared" si="31"/>
        <v>984.8739457116917</v>
      </c>
      <c r="J561" s="49"/>
    </row>
    <row r="562" spans="1:10" x14ac:dyDescent="0.35">
      <c r="A562" s="37">
        <v>44347</v>
      </c>
      <c r="B562" s="38">
        <f t="shared" si="32"/>
        <v>8.4000000000000005E-2</v>
      </c>
      <c r="C562" s="38">
        <v>3.5000000000000003E-2</v>
      </c>
      <c r="D562" s="38">
        <v>8.4000000000000005E-2</v>
      </c>
      <c r="E562" s="42">
        <f t="shared" si="30"/>
        <v>1.1652421568862179E-3</v>
      </c>
      <c r="F562" s="38">
        <f t="shared" si="31"/>
        <v>986.02156235245377</v>
      </c>
      <c r="J562" s="49"/>
    </row>
    <row r="563" spans="1:10" x14ac:dyDescent="0.35">
      <c r="A563" s="37">
        <v>44377</v>
      </c>
      <c r="B563" s="38">
        <f t="shared" si="32"/>
        <v>7.0000000000000007E-2</v>
      </c>
      <c r="C563" s="38">
        <v>1.4999999999999999E-2</v>
      </c>
      <c r="D563" s="38">
        <v>7.0000000000000007E-2</v>
      </c>
      <c r="E563" s="42">
        <f t="shared" si="30"/>
        <v>1.4532845687740125E-3</v>
      </c>
      <c r="F563" s="38">
        <f t="shared" si="31"/>
        <v>987.45453227349901</v>
      </c>
      <c r="J563" s="49"/>
    </row>
    <row r="564" spans="1:10" x14ac:dyDescent="0.35">
      <c r="A564" s="37">
        <v>44408</v>
      </c>
      <c r="B564" s="38">
        <f t="shared" si="32"/>
        <v>2.1999999999999999E-2</v>
      </c>
      <c r="C564" s="38">
        <v>-3.7999999999999999E-2</v>
      </c>
      <c r="D564" s="38">
        <v>2.1999999999999999E-2</v>
      </c>
      <c r="E564" s="42">
        <f t="shared" si="30"/>
        <v>4.8128835302919176E-3</v>
      </c>
      <c r="F564" s="38">
        <f t="shared" si="31"/>
        <v>992.20703592879022</v>
      </c>
      <c r="J564" s="49"/>
    </row>
    <row r="565" spans="1:10" x14ac:dyDescent="0.35">
      <c r="A565" s="37">
        <v>44439</v>
      </c>
      <c r="B565" s="38">
        <f t="shared" si="32"/>
        <v>0.03</v>
      </c>
      <c r="C565" s="38">
        <v>-3.3000000000000002E-2</v>
      </c>
      <c r="D565" s="38">
        <v>0.03</v>
      </c>
      <c r="E565" s="42">
        <f t="shared" si="30"/>
        <v>-7.7376176872113534E-4</v>
      </c>
      <c r="F565" s="38">
        <f t="shared" si="31"/>
        <v>991.43930405773244</v>
      </c>
      <c r="J565" s="49"/>
    </row>
    <row r="566" spans="1:10" x14ac:dyDescent="0.35">
      <c r="A566" s="37">
        <v>44469</v>
      </c>
      <c r="B566" s="38">
        <f t="shared" si="32"/>
        <v>8.1000000000000003E-2</v>
      </c>
      <c r="C566" s="38">
        <v>2.1999999999999999E-2</v>
      </c>
      <c r="D566" s="38">
        <v>8.1000000000000003E-2</v>
      </c>
      <c r="E566" s="42">
        <f t="shared" si="30"/>
        <v>-5.0112264155910942E-3</v>
      </c>
      <c r="F566" s="38">
        <f t="shared" si="31"/>
        <v>986.47097722778312</v>
      </c>
      <c r="J566" s="49"/>
    </row>
    <row r="567" spans="1:10" x14ac:dyDescent="0.35">
      <c r="A567" s="37">
        <v>44500</v>
      </c>
      <c r="B567" s="38">
        <f t="shared" si="32"/>
        <v>0.10100000000000001</v>
      </c>
      <c r="C567" s="38">
        <v>4.2000000000000003E-2</v>
      </c>
      <c r="D567" s="38">
        <v>0.10100000000000001</v>
      </c>
      <c r="E567" s="42">
        <f t="shared" si="30"/>
        <v>-1.9054384080998668E-3</v>
      </c>
      <c r="F567" s="38">
        <f t="shared" si="31"/>
        <v>984.59131753929751</v>
      </c>
      <c r="J567" s="49"/>
    </row>
    <row r="568" spans="1:10" x14ac:dyDescent="0.35">
      <c r="A568" s="37">
        <v>44530</v>
      </c>
      <c r="B568" s="38">
        <f t="shared" si="32"/>
        <v>6.7000000000000004E-2</v>
      </c>
      <c r="C568" s="38">
        <v>-1E-3</v>
      </c>
      <c r="D568" s="38">
        <v>6.7000000000000004E-2</v>
      </c>
      <c r="E568" s="42">
        <f t="shared" si="30"/>
        <v>3.4440962522190905E-3</v>
      </c>
      <c r="F568" s="38">
        <f t="shared" si="31"/>
        <v>987.98234480600206</v>
      </c>
      <c r="J568" s="49"/>
    </row>
    <row r="569" spans="1:10" x14ac:dyDescent="0.35">
      <c r="A569" s="37">
        <v>44561</v>
      </c>
      <c r="B569" s="38">
        <f t="shared" si="32"/>
        <v>8.8999999999999996E-2</v>
      </c>
      <c r="C569" s="38">
        <v>2.1000000000000001E-2</v>
      </c>
      <c r="D569" s="38">
        <v>8.8999999999999996E-2</v>
      </c>
      <c r="E569" s="42">
        <f t="shared" si="30"/>
        <v>-2.1157530681457418E-3</v>
      </c>
      <c r="F569" s="38">
        <f t="shared" si="31"/>
        <v>985.89201812870499</v>
      </c>
      <c r="J569" s="49"/>
    </row>
    <row r="570" spans="1:10" x14ac:dyDescent="0.35">
      <c r="A570" s="37">
        <v>44592</v>
      </c>
      <c r="B570" s="38">
        <f t="shared" si="32"/>
        <v>0.17699999999999999</v>
      </c>
      <c r="C570" s="38">
        <v>0.11700000000000001</v>
      </c>
      <c r="D570" s="38">
        <v>0.17699999999999999</v>
      </c>
      <c r="E570" s="42">
        <f t="shared" si="30"/>
        <v>-8.5725665933306522E-3</v>
      </c>
      <c r="F570" s="38">
        <f t="shared" si="31"/>
        <v>977.4403931494636</v>
      </c>
      <c r="J570" s="49"/>
    </row>
    <row r="571" spans="1:10" x14ac:dyDescent="0.35">
      <c r="A571" s="37">
        <v>44620</v>
      </c>
      <c r="B571" s="38">
        <f t="shared" si="32"/>
        <v>0.191</v>
      </c>
      <c r="C571" s="38">
        <v>0.13200000000000001</v>
      </c>
      <c r="D571" s="38">
        <v>0.191</v>
      </c>
      <c r="E571" s="42">
        <f t="shared" si="30"/>
        <v>-1.2271177785678437E-3</v>
      </c>
      <c r="F571" s="38">
        <f t="shared" si="31"/>
        <v>976.24095866553955</v>
      </c>
      <c r="J571" s="49"/>
    </row>
    <row r="572" spans="1:10" x14ac:dyDescent="0.35">
      <c r="A572" s="37">
        <v>44651</v>
      </c>
      <c r="B572" s="38">
        <f t="shared" si="32"/>
        <v>0.218</v>
      </c>
      <c r="C572" s="38">
        <v>0.186</v>
      </c>
      <c r="D572" s="38">
        <v>0.218</v>
      </c>
      <c r="E572" s="42">
        <f t="shared" si="30"/>
        <v>-2.488172221952566E-3</v>
      </c>
      <c r="F572" s="38">
        <f t="shared" si="31"/>
        <v>973.81190303025562</v>
      </c>
      <c r="J572" s="49"/>
    </row>
    <row r="573" spans="1:10" x14ac:dyDescent="0.35">
      <c r="A573" s="37">
        <v>44681</v>
      </c>
      <c r="B573" s="38">
        <f t="shared" si="32"/>
        <v>0.22</v>
      </c>
      <c r="C573" s="38">
        <v>0.20899999999999999</v>
      </c>
      <c r="D573" s="38">
        <v>0.22</v>
      </c>
      <c r="E573" s="42">
        <f t="shared" si="30"/>
        <v>-1.441217676142689E-5</v>
      </c>
      <c r="F573" s="38">
        <f t="shared" si="31"/>
        <v>973.79786828097679</v>
      </c>
      <c r="J573" s="49"/>
    </row>
    <row r="574" spans="1:10" x14ac:dyDescent="0.35">
      <c r="A574" s="37">
        <v>44712</v>
      </c>
      <c r="B574" s="38">
        <f t="shared" si="32"/>
        <v>0.246</v>
      </c>
      <c r="C574" s="38">
        <v>0.21299999999999999</v>
      </c>
      <c r="D574" s="38">
        <v>0.246</v>
      </c>
      <c r="E574" s="42">
        <f t="shared" si="30"/>
        <v>-2.3622587573487249E-3</v>
      </c>
      <c r="F574" s="38">
        <f t="shared" si="31"/>
        <v>971.49750573874246</v>
      </c>
      <c r="J574" s="49"/>
    </row>
    <row r="575" spans="1:10" x14ac:dyDescent="0.35">
      <c r="A575" s="37">
        <v>44742</v>
      </c>
      <c r="B575" s="38">
        <f t="shared" si="32"/>
        <v>0.24199999999999999</v>
      </c>
      <c r="C575" s="38">
        <v>0.253</v>
      </c>
      <c r="D575" s="38">
        <v>0.24199999999999999</v>
      </c>
      <c r="E575" s="42">
        <f t="shared" si="30"/>
        <v>5.9671073903032649E-4</v>
      </c>
      <c r="F575" s="38">
        <f t="shared" si="31"/>
        <v>972.07720873335791</v>
      </c>
      <c r="J575" s="49"/>
    </row>
    <row r="576" spans="1:10" x14ac:dyDescent="0.35">
      <c r="A576" s="37">
        <v>44773</v>
      </c>
      <c r="B576" s="38">
        <f t="shared" si="32"/>
        <v>0.185</v>
      </c>
      <c r="C576" s="38">
        <v>0.13200000000000001</v>
      </c>
      <c r="D576" s="38">
        <v>0.185</v>
      </c>
      <c r="E576" s="42">
        <f t="shared" si="30"/>
        <v>5.8000671963938212E-3</v>
      </c>
      <c r="F576" s="38">
        <f t="shared" si="31"/>
        <v>977.71532186409434</v>
      </c>
      <c r="J576" s="49"/>
    </row>
    <row r="577" spans="1:10" x14ac:dyDescent="0.35">
      <c r="A577" s="37">
        <v>44804</v>
      </c>
      <c r="B577" s="38">
        <f t="shared" si="32"/>
        <v>0.23499999999999999</v>
      </c>
      <c r="C577" s="38">
        <v>0.20699999999999999</v>
      </c>
      <c r="D577" s="38">
        <v>0.23499999999999999</v>
      </c>
      <c r="E577" s="42">
        <f t="shared" si="30"/>
        <v>-4.7439942373074355E-3</v>
      </c>
      <c r="F577" s="38">
        <f t="shared" si="31"/>
        <v>973.07704601144394</v>
      </c>
      <c r="J577" s="49"/>
    </row>
    <row r="578" spans="1:10" x14ac:dyDescent="0.35">
      <c r="A578" s="37">
        <v>44834</v>
      </c>
      <c r="B578" s="38">
        <f t="shared" si="32"/>
        <v>0.27700000000000002</v>
      </c>
      <c r="C578" s="38">
        <v>0.27500000000000002</v>
      </c>
      <c r="D578" s="38">
        <v>0.27700000000000002</v>
      </c>
      <c r="E578" s="42">
        <f t="shared" si="30"/>
        <v>-3.9096787859306875E-3</v>
      </c>
      <c r="F578" s="38">
        <f t="shared" si="31"/>
        <v>969.27262732757686</v>
      </c>
      <c r="J578" s="49"/>
    </row>
    <row r="579" spans="1:10" x14ac:dyDescent="0.35">
      <c r="A579" s="37">
        <v>44865</v>
      </c>
      <c r="B579" s="38">
        <f t="shared" si="32"/>
        <v>0.253</v>
      </c>
      <c r="C579" s="38">
        <v>0.25600000000000001</v>
      </c>
      <c r="D579" s="38">
        <v>0.253</v>
      </c>
      <c r="E579" s="42">
        <f t="shared" si="30"/>
        <v>2.5797585283868084E-3</v>
      </c>
      <c r="F579" s="38">
        <f t="shared" ref="F579:F581" si="33">F578*(1+E579)</f>
        <v>971.77311665425714</v>
      </c>
      <c r="J579" s="49"/>
    </row>
    <row r="580" spans="1:10" x14ac:dyDescent="0.35">
      <c r="A580" s="37">
        <v>44895</v>
      </c>
      <c r="B580" s="38">
        <f t="shared" si="32"/>
        <v>0.27600000000000002</v>
      </c>
      <c r="C580" s="38">
        <v>0.28199999999999997</v>
      </c>
      <c r="D580" s="38">
        <v>0.27600000000000002</v>
      </c>
      <c r="E580" s="42">
        <f t="shared" si="30"/>
        <v>-2.0375397343738656E-3</v>
      </c>
      <c r="F580" s="38">
        <f t="shared" si="33"/>
        <v>969.79309031627781</v>
      </c>
      <c r="J580" s="49"/>
    </row>
    <row r="581" spans="1:10" ht="15" thickBot="1" x14ac:dyDescent="0.4">
      <c r="A581" s="37">
        <v>44926</v>
      </c>
      <c r="B581" s="38">
        <f t="shared" si="32"/>
        <v>0.45400000000000001</v>
      </c>
      <c r="C581" s="38">
        <v>0.47199999999999998</v>
      </c>
      <c r="D581" s="38">
        <v>0.45400000000000001</v>
      </c>
      <c r="E581" s="50">
        <f t="shared" si="30"/>
        <v>-1.7011085392979859E-2</v>
      </c>
      <c r="F581" s="38">
        <f t="shared" si="33"/>
        <v>953.29585724338574</v>
      </c>
      <c r="J581" s="49"/>
    </row>
    <row r="582" spans="1:10" x14ac:dyDescent="0.35">
      <c r="A582" s="37"/>
      <c r="B582" s="38"/>
      <c r="C582" s="38"/>
      <c r="D582" s="38"/>
      <c r="E582" s="53"/>
      <c r="F582" s="38"/>
      <c r="J582" s="49"/>
    </row>
    <row r="583" spans="1:10" x14ac:dyDescent="0.35">
      <c r="A583" s="37"/>
      <c r="B583" s="38"/>
      <c r="C583" s="38"/>
      <c r="D583" s="38"/>
      <c r="E583" s="53"/>
      <c r="F583" s="38"/>
      <c r="J583" s="49"/>
    </row>
    <row r="584" spans="1:10" x14ac:dyDescent="0.35">
      <c r="A584" s="37"/>
      <c r="B584" s="38"/>
      <c r="C584" s="38"/>
      <c r="D584" s="38"/>
      <c r="E584" s="53"/>
      <c r="F584" s="38"/>
      <c r="J584" s="49"/>
    </row>
    <row r="585" spans="1:10" x14ac:dyDescent="0.35">
      <c r="A585" s="37"/>
      <c r="B585" s="38"/>
      <c r="C585" s="38"/>
      <c r="D585" s="38"/>
      <c r="E585" s="53"/>
      <c r="F585" s="38"/>
      <c r="J585" s="49"/>
    </row>
    <row r="586" spans="1:10" x14ac:dyDescent="0.35">
      <c r="A586" s="37"/>
      <c r="B586" s="38"/>
      <c r="C586" s="38"/>
      <c r="D586" s="38"/>
      <c r="E586" s="53"/>
      <c r="F586" s="38"/>
      <c r="J586" s="49"/>
    </row>
    <row r="587" spans="1:10" x14ac:dyDescent="0.35">
      <c r="A587" s="37"/>
      <c r="B587" s="38"/>
      <c r="C587" s="38"/>
      <c r="D587" s="38"/>
      <c r="E587" s="53"/>
      <c r="F587" s="38"/>
      <c r="J587" s="49"/>
    </row>
    <row r="588" spans="1:10" x14ac:dyDescent="0.35">
      <c r="A588" s="37"/>
      <c r="B588" s="38"/>
      <c r="C588" s="38"/>
      <c r="D588" s="38"/>
      <c r="E588" s="53"/>
      <c r="F588" s="38"/>
      <c r="J588" s="49"/>
    </row>
    <row r="589" spans="1:10" x14ac:dyDescent="0.35">
      <c r="A589" s="37"/>
      <c r="B589" s="38"/>
      <c r="C589" s="38"/>
      <c r="D589" s="38"/>
      <c r="E589" s="53"/>
      <c r="F589" s="38"/>
      <c r="J589" s="49"/>
    </row>
    <row r="590" spans="1:10" x14ac:dyDescent="0.35">
      <c r="A590" s="37"/>
      <c r="B590" s="38"/>
      <c r="C590" s="38"/>
      <c r="D590" s="38"/>
      <c r="E590" s="53"/>
      <c r="F590" s="38"/>
      <c r="J590" s="49"/>
    </row>
    <row r="591" spans="1:10" x14ac:dyDescent="0.35">
      <c r="A591" s="37"/>
      <c r="B591" s="38"/>
      <c r="C591" s="38"/>
      <c r="D591" s="38"/>
      <c r="E591" s="53"/>
      <c r="F591" s="38"/>
      <c r="J591" s="49"/>
    </row>
    <row r="592" spans="1:10" x14ac:dyDescent="0.35">
      <c r="A592" s="37"/>
      <c r="B592" s="38"/>
      <c r="C592" s="38"/>
      <c r="D592" s="38"/>
      <c r="E592" s="53"/>
      <c r="F592" s="38"/>
      <c r="J592" s="49"/>
    </row>
    <row r="593" spans="1:10" x14ac:dyDescent="0.35">
      <c r="A593" s="37"/>
      <c r="B593" s="38"/>
      <c r="C593" s="38"/>
      <c r="D593" s="38"/>
      <c r="E593" s="53"/>
      <c r="F593" s="38"/>
      <c r="J593" s="49"/>
    </row>
    <row r="594" spans="1:10" x14ac:dyDescent="0.35">
      <c r="A594" s="37"/>
      <c r="B594" s="38"/>
      <c r="C594" s="38"/>
      <c r="D594" s="38"/>
      <c r="E594" s="53"/>
      <c r="F594" s="38"/>
      <c r="J594" s="49"/>
    </row>
    <row r="595" spans="1:10" x14ac:dyDescent="0.35">
      <c r="A595" s="37"/>
      <c r="B595" s="38"/>
      <c r="C595" s="38"/>
      <c r="D595" s="38"/>
      <c r="E595" s="53"/>
      <c r="F595" s="38"/>
      <c r="J595" s="49"/>
    </row>
    <row r="596" spans="1:10" x14ac:dyDescent="0.35">
      <c r="A596" s="37"/>
      <c r="B596" s="38"/>
      <c r="C596" s="38"/>
      <c r="D596" s="38"/>
      <c r="E596" s="53"/>
      <c r="F596" s="38"/>
      <c r="J596" s="49"/>
    </row>
    <row r="597" spans="1:10" x14ac:dyDescent="0.35">
      <c r="A597" s="37"/>
      <c r="B597" s="38"/>
      <c r="C597" s="38"/>
      <c r="D597" s="38"/>
      <c r="E597" s="53"/>
      <c r="F597" s="38"/>
      <c r="J597" s="49"/>
    </row>
    <row r="598" spans="1:10" x14ac:dyDescent="0.35">
      <c r="A598" s="37"/>
      <c r="B598" s="38"/>
      <c r="C598" s="38"/>
      <c r="D598" s="38"/>
      <c r="E598" s="53"/>
      <c r="F598" s="38"/>
      <c r="J598" s="49"/>
    </row>
    <row r="599" spans="1:10" x14ac:dyDescent="0.35">
      <c r="A599" s="37"/>
      <c r="B599" s="38"/>
      <c r="C599" s="38"/>
      <c r="D599" s="38"/>
      <c r="E599" s="53"/>
      <c r="F599" s="38"/>
      <c r="J599" s="49"/>
    </row>
    <row r="600" spans="1:10" x14ac:dyDescent="0.35">
      <c r="A600" s="37"/>
      <c r="B600" s="38"/>
      <c r="C600" s="38"/>
      <c r="D600" s="38"/>
      <c r="E600" s="53"/>
      <c r="F600" s="38"/>
      <c r="J600" s="49"/>
    </row>
    <row r="601" spans="1:10" x14ac:dyDescent="0.35">
      <c r="A601" s="37"/>
      <c r="B601" s="38"/>
      <c r="C601" s="38"/>
      <c r="D601" s="38"/>
      <c r="E601" s="53"/>
      <c r="F601" s="38"/>
      <c r="J601" s="49"/>
    </row>
    <row r="602" spans="1:10" x14ac:dyDescent="0.35">
      <c r="A602" s="37"/>
      <c r="B602" s="38"/>
      <c r="C602" s="38"/>
      <c r="D602" s="38"/>
      <c r="E602" s="53"/>
      <c r="F602" s="38"/>
      <c r="J602" s="49"/>
    </row>
    <row r="603" spans="1:10" x14ac:dyDescent="0.35">
      <c r="A603" s="37"/>
      <c r="B603" s="38"/>
      <c r="C603" s="38"/>
      <c r="D603" s="38"/>
      <c r="E603" s="53"/>
      <c r="F603" s="38"/>
      <c r="J603" s="49"/>
    </row>
    <row r="604" spans="1:10" x14ac:dyDescent="0.35">
      <c r="A604" s="37"/>
      <c r="B604" s="38"/>
      <c r="C604" s="38"/>
      <c r="D604" s="38"/>
      <c r="E604" s="53"/>
      <c r="F604" s="38"/>
      <c r="J604" s="49"/>
    </row>
    <row r="605" spans="1:10" x14ac:dyDescent="0.35">
      <c r="A605" s="37"/>
      <c r="B605" s="38"/>
      <c r="C605" s="38"/>
      <c r="D605" s="38"/>
      <c r="E605" s="53"/>
      <c r="F605" s="38"/>
      <c r="J605" s="49"/>
    </row>
    <row r="606" spans="1:10" x14ac:dyDescent="0.35">
      <c r="A606" s="37"/>
      <c r="B606" s="38"/>
      <c r="C606" s="38"/>
      <c r="D606" s="38"/>
      <c r="E606" s="53"/>
      <c r="F606" s="38"/>
      <c r="J606" s="49"/>
    </row>
    <row r="607" spans="1:10" x14ac:dyDescent="0.35">
      <c r="A607" s="37"/>
      <c r="B607" s="38"/>
      <c r="C607" s="38"/>
      <c r="D607" s="38"/>
      <c r="E607" s="53"/>
      <c r="F607" s="38"/>
      <c r="J607" s="49"/>
    </row>
    <row r="608" spans="1:10" x14ac:dyDescent="0.35">
      <c r="A608" s="37"/>
      <c r="B608" s="38"/>
      <c r="C608" s="38"/>
      <c r="D608" s="38"/>
      <c r="E608" s="53"/>
      <c r="F608" s="38"/>
      <c r="J608" s="49"/>
    </row>
    <row r="609" spans="1:10" x14ac:dyDescent="0.35">
      <c r="A609" s="37"/>
      <c r="B609" s="38"/>
      <c r="C609" s="38"/>
      <c r="D609" s="38"/>
      <c r="E609" s="53"/>
      <c r="F609" s="38"/>
      <c r="J609" s="49"/>
    </row>
    <row r="610" spans="1:10" x14ac:dyDescent="0.35">
      <c r="A610" s="37"/>
      <c r="B610" s="38"/>
      <c r="C610" s="38"/>
      <c r="D610" s="38"/>
      <c r="E610" s="53"/>
      <c r="F610" s="38"/>
      <c r="J610" s="49"/>
    </row>
    <row r="611" spans="1:10" x14ac:dyDescent="0.35">
      <c r="A611" s="37"/>
      <c r="B611" s="38"/>
      <c r="C611" s="38"/>
      <c r="D611" s="38"/>
      <c r="E611" s="53"/>
      <c r="F611" s="38"/>
      <c r="J611" s="49"/>
    </row>
    <row r="612" spans="1:10" x14ac:dyDescent="0.35">
      <c r="A612" s="37"/>
      <c r="B612" s="38"/>
      <c r="C612" s="38"/>
      <c r="D612" s="38"/>
      <c r="E612" s="53"/>
      <c r="F612" s="38"/>
      <c r="J612" s="49"/>
    </row>
    <row r="613" spans="1:10" x14ac:dyDescent="0.35">
      <c r="A613" s="37"/>
      <c r="B613" s="38"/>
      <c r="C613" s="38"/>
      <c r="D613" s="38"/>
      <c r="E613" s="53"/>
      <c r="F613" s="38"/>
      <c r="J613" s="49"/>
    </row>
    <row r="614" spans="1:10" x14ac:dyDescent="0.35">
      <c r="A614" s="37"/>
      <c r="B614" s="38"/>
      <c r="C614" s="38"/>
      <c r="D614" s="38"/>
      <c r="E614" s="53"/>
      <c r="F614" s="38"/>
      <c r="J614" s="49"/>
    </row>
    <row r="615" spans="1:10" x14ac:dyDescent="0.35">
      <c r="A615" s="37"/>
      <c r="B615" s="38"/>
      <c r="C615" s="38"/>
      <c r="D615" s="38"/>
      <c r="E615" s="53"/>
      <c r="F615" s="38"/>
      <c r="J615" s="49"/>
    </row>
    <row r="616" spans="1:10" x14ac:dyDescent="0.35">
      <c r="A616" s="37"/>
      <c r="B616" s="38"/>
      <c r="C616" s="38"/>
      <c r="D616" s="38"/>
      <c r="E616" s="53"/>
      <c r="F616" s="38"/>
      <c r="J616" s="49"/>
    </row>
    <row r="617" spans="1:10" x14ac:dyDescent="0.35">
      <c r="A617" s="37"/>
      <c r="B617" s="38"/>
      <c r="C617" s="38"/>
      <c r="D617" s="38"/>
      <c r="E617" s="53"/>
      <c r="F617" s="38"/>
      <c r="J617" s="49"/>
    </row>
    <row r="618" spans="1:10" x14ac:dyDescent="0.35">
      <c r="A618" s="37"/>
      <c r="B618" s="38"/>
      <c r="C618" s="38"/>
      <c r="D618" s="38"/>
      <c r="E618" s="53"/>
      <c r="F618" s="38"/>
      <c r="J618" s="49"/>
    </row>
    <row r="619" spans="1:10" x14ac:dyDescent="0.35">
      <c r="A619" s="37"/>
      <c r="B619" s="38"/>
      <c r="C619" s="38"/>
      <c r="D619" s="38"/>
      <c r="E619" s="53"/>
      <c r="F619" s="38"/>
      <c r="J619" s="49"/>
    </row>
    <row r="620" spans="1:10" x14ac:dyDescent="0.35">
      <c r="A620" s="37"/>
      <c r="B620" s="38"/>
      <c r="C620" s="38"/>
      <c r="D620" s="38"/>
      <c r="E620" s="53"/>
      <c r="F620" s="38"/>
      <c r="J620" s="49"/>
    </row>
    <row r="621" spans="1:10" x14ac:dyDescent="0.35">
      <c r="A621" s="37"/>
      <c r="B621" s="38"/>
      <c r="C621" s="38"/>
      <c r="D621" s="38"/>
      <c r="E621" s="53"/>
      <c r="F621" s="38"/>
      <c r="J621" s="49"/>
    </row>
    <row r="622" spans="1:10" x14ac:dyDescent="0.35">
      <c r="A622" s="37"/>
      <c r="B622" s="38"/>
      <c r="C622" s="38"/>
      <c r="D622" s="38"/>
      <c r="E622" s="53"/>
      <c r="F622" s="38"/>
      <c r="J622" s="49"/>
    </row>
    <row r="623" spans="1:10" x14ac:dyDescent="0.35">
      <c r="A623" s="37"/>
      <c r="B623" s="38"/>
      <c r="C623" s="38"/>
      <c r="D623" s="38"/>
      <c r="E623" s="53"/>
      <c r="F623" s="38"/>
      <c r="J623" s="49"/>
    </row>
    <row r="624" spans="1:10" x14ac:dyDescent="0.35">
      <c r="A624" s="37"/>
      <c r="B624" s="38"/>
      <c r="C624" s="38"/>
      <c r="D624" s="38"/>
      <c r="E624" s="53"/>
      <c r="F624" s="38"/>
      <c r="J624" s="49"/>
    </row>
    <row r="625" spans="1:10" x14ac:dyDescent="0.35">
      <c r="A625" s="37"/>
      <c r="B625" s="38"/>
      <c r="C625" s="38"/>
      <c r="D625" s="38"/>
      <c r="E625" s="53"/>
      <c r="F625" s="38"/>
      <c r="J625" s="49"/>
    </row>
    <row r="626" spans="1:10" x14ac:dyDescent="0.35">
      <c r="A626" s="37"/>
      <c r="B626" s="38"/>
      <c r="C626" s="38"/>
      <c r="D626" s="38"/>
      <c r="E626" s="53"/>
      <c r="F626" s="38"/>
      <c r="J626" s="49"/>
    </row>
    <row r="627" spans="1:10" x14ac:dyDescent="0.35">
      <c r="A627" s="37"/>
      <c r="B627" s="38"/>
      <c r="C627" s="38"/>
      <c r="D627" s="38"/>
      <c r="E627" s="53"/>
      <c r="F627" s="38"/>
      <c r="J627" s="49"/>
    </row>
    <row r="628" spans="1:10" x14ac:dyDescent="0.35">
      <c r="A628" s="37"/>
      <c r="B628" s="38"/>
      <c r="C628" s="38"/>
      <c r="D628" s="38"/>
      <c r="E628" s="53"/>
      <c r="F628" s="38"/>
      <c r="J628" s="49"/>
    </row>
    <row r="629" spans="1:10" x14ac:dyDescent="0.35">
      <c r="A629" s="37"/>
      <c r="B629" s="38"/>
      <c r="C629" s="38"/>
      <c r="D629" s="38"/>
      <c r="E629" s="53"/>
      <c r="F629" s="38"/>
      <c r="J629" s="49"/>
    </row>
    <row r="630" spans="1:10" x14ac:dyDescent="0.35">
      <c r="A630" s="37"/>
      <c r="B630" s="38"/>
      <c r="C630" s="38"/>
      <c r="D630" s="38"/>
      <c r="E630" s="53"/>
      <c r="F630" s="38"/>
      <c r="J630" s="49"/>
    </row>
    <row r="631" spans="1:10" x14ac:dyDescent="0.35">
      <c r="A631" s="37"/>
      <c r="B631" s="38"/>
      <c r="C631" s="38"/>
      <c r="D631" s="38"/>
      <c r="E631" s="53"/>
      <c r="F631" s="38"/>
      <c r="J631" s="49"/>
    </row>
    <row r="632" spans="1:10" x14ac:dyDescent="0.35">
      <c r="A632" s="37"/>
      <c r="B632" s="38"/>
      <c r="C632" s="38"/>
      <c r="D632" s="38"/>
      <c r="E632" s="53"/>
      <c r="F632" s="38"/>
      <c r="J632" s="49"/>
    </row>
    <row r="633" spans="1:10" x14ac:dyDescent="0.35">
      <c r="A633" s="37"/>
      <c r="B633" s="38"/>
      <c r="C633" s="38"/>
      <c r="D633" s="38"/>
      <c r="E633" s="53"/>
      <c r="F633" s="38"/>
      <c r="J633" s="49"/>
    </row>
    <row r="634" spans="1:10" x14ac:dyDescent="0.35">
      <c r="A634" s="37"/>
      <c r="B634" s="38"/>
      <c r="C634" s="38"/>
      <c r="D634" s="38"/>
      <c r="E634" s="53"/>
      <c r="F634" s="38"/>
      <c r="J634" s="49"/>
    </row>
    <row r="635" spans="1:10" x14ac:dyDescent="0.35">
      <c r="A635" s="37"/>
      <c r="B635" s="38"/>
      <c r="C635" s="38"/>
      <c r="D635" s="38"/>
      <c r="E635" s="53"/>
      <c r="F635" s="38"/>
      <c r="J635" s="49"/>
    </row>
    <row r="636" spans="1:10" x14ac:dyDescent="0.35">
      <c r="A636" s="37"/>
      <c r="B636" s="38"/>
      <c r="C636" s="38"/>
      <c r="D636" s="38"/>
      <c r="E636" s="53"/>
      <c r="F636" s="38"/>
      <c r="J636" s="49"/>
    </row>
    <row r="637" spans="1:10" x14ac:dyDescent="0.35">
      <c r="A637" s="37"/>
      <c r="B637" s="38"/>
      <c r="C637" s="38"/>
      <c r="D637" s="38"/>
      <c r="E637" s="53"/>
      <c r="F637" s="38"/>
      <c r="J637" s="49"/>
    </row>
    <row r="638" spans="1:10" x14ac:dyDescent="0.35">
      <c r="A638" s="37"/>
      <c r="B638" s="38"/>
      <c r="C638" s="38"/>
      <c r="D638" s="38"/>
      <c r="E638" s="53"/>
      <c r="F638" s="38"/>
      <c r="J638" s="49"/>
    </row>
    <row r="639" spans="1:10" x14ac:dyDescent="0.35">
      <c r="A639" s="37"/>
      <c r="B639" s="38"/>
      <c r="C639" s="38"/>
      <c r="D639" s="38"/>
      <c r="E639" s="53"/>
      <c r="F639" s="38"/>
      <c r="J639" s="49"/>
    </row>
    <row r="640" spans="1:10" x14ac:dyDescent="0.35">
      <c r="A640" s="37"/>
      <c r="B640" s="38"/>
      <c r="C640" s="38"/>
      <c r="D640" s="38"/>
      <c r="E640" s="53"/>
      <c r="F640" s="38"/>
      <c r="J640" s="49"/>
    </row>
    <row r="641" spans="1:10" x14ac:dyDescent="0.35">
      <c r="A641" s="37"/>
      <c r="B641" s="38"/>
      <c r="C641" s="38"/>
      <c r="D641" s="38"/>
      <c r="E641" s="53"/>
      <c r="F641" s="38"/>
      <c r="J641" s="49"/>
    </row>
    <row r="642" spans="1:10" x14ac:dyDescent="0.35">
      <c r="A642" s="37"/>
      <c r="B642" s="38"/>
      <c r="C642" s="38"/>
      <c r="D642" s="38"/>
      <c r="E642" s="53"/>
      <c r="F642" s="38"/>
      <c r="J642" s="49"/>
    </row>
    <row r="643" spans="1:10" x14ac:dyDescent="0.35">
      <c r="A643" s="37"/>
      <c r="B643" s="38"/>
      <c r="C643" s="38"/>
      <c r="D643" s="38"/>
      <c r="E643" s="53"/>
      <c r="F643" s="38"/>
      <c r="J643" s="49"/>
    </row>
    <row r="644" spans="1:10" x14ac:dyDescent="0.35">
      <c r="A644" s="37"/>
      <c r="B644" s="38"/>
      <c r="C644" s="38"/>
      <c r="D644" s="38"/>
      <c r="E644" s="53"/>
      <c r="F644" s="38"/>
      <c r="J644" s="49"/>
    </row>
    <row r="645" spans="1:10" x14ac:dyDescent="0.35">
      <c r="A645" s="37"/>
      <c r="B645" s="38"/>
      <c r="C645" s="38"/>
      <c r="D645" s="38"/>
      <c r="E645" s="53"/>
      <c r="F645" s="38"/>
      <c r="J645" s="49"/>
    </row>
    <row r="646" spans="1:10" x14ac:dyDescent="0.35">
      <c r="A646" s="37"/>
      <c r="B646" s="38"/>
      <c r="C646" s="38"/>
      <c r="D646" s="38"/>
      <c r="E646" s="53"/>
      <c r="F646" s="38"/>
      <c r="J646" s="49"/>
    </row>
    <row r="647" spans="1:10" x14ac:dyDescent="0.35">
      <c r="A647" s="37"/>
      <c r="B647" s="38"/>
      <c r="C647" s="38"/>
      <c r="D647" s="38"/>
      <c r="E647" s="53"/>
      <c r="F647" s="38"/>
      <c r="J647" s="49"/>
    </row>
    <row r="648" spans="1:10" x14ac:dyDescent="0.35">
      <c r="A648" s="37"/>
      <c r="B648" s="38"/>
      <c r="C648" s="38"/>
      <c r="D648" s="38"/>
      <c r="E648" s="53"/>
      <c r="F648" s="38"/>
      <c r="J648" s="49"/>
    </row>
    <row r="649" spans="1:10" x14ac:dyDescent="0.35">
      <c r="A649" s="37"/>
      <c r="B649" s="38"/>
      <c r="C649" s="38"/>
      <c r="D649" s="38"/>
      <c r="E649" s="53"/>
      <c r="F649" s="38"/>
      <c r="J649" s="49"/>
    </row>
    <row r="650" spans="1:10" x14ac:dyDescent="0.35">
      <c r="A650" s="37"/>
      <c r="B650" s="38"/>
      <c r="C650" s="38"/>
      <c r="D650" s="38"/>
      <c r="E650" s="53"/>
      <c r="F650" s="38"/>
      <c r="J650" s="49"/>
    </row>
    <row r="651" spans="1:10" x14ac:dyDescent="0.35">
      <c r="A651" s="37"/>
      <c r="B651" s="38"/>
      <c r="C651" s="38"/>
      <c r="D651" s="38"/>
      <c r="E651" s="53"/>
      <c r="F651" s="38"/>
      <c r="J651" s="49"/>
    </row>
    <row r="652" spans="1:10" x14ac:dyDescent="0.35">
      <c r="A652" s="37"/>
      <c r="B652" s="38"/>
      <c r="C652" s="38"/>
      <c r="D652" s="38"/>
      <c r="E652" s="53"/>
      <c r="F652" s="38"/>
      <c r="J652" s="49"/>
    </row>
    <row r="653" spans="1:10" x14ac:dyDescent="0.35">
      <c r="A653" s="37"/>
      <c r="B653" s="38"/>
      <c r="C653" s="38"/>
      <c r="D653" s="38"/>
      <c r="E653" s="53"/>
      <c r="F653" s="38"/>
      <c r="J653" s="49"/>
    </row>
    <row r="654" spans="1:10" x14ac:dyDescent="0.35">
      <c r="A654" s="37"/>
      <c r="B654" s="38"/>
      <c r="C654" s="38"/>
      <c r="D654" s="38"/>
      <c r="E654" s="53"/>
      <c r="F654" s="38"/>
      <c r="J654" s="49"/>
    </row>
    <row r="655" spans="1:10" x14ac:dyDescent="0.35">
      <c r="A655" s="37"/>
      <c r="B655" s="38"/>
      <c r="C655" s="38"/>
      <c r="D655" s="38"/>
      <c r="E655" s="53"/>
      <c r="F655" s="38"/>
      <c r="J655" s="49"/>
    </row>
    <row r="656" spans="1:10" x14ac:dyDescent="0.35">
      <c r="A656" s="37"/>
      <c r="B656" s="38"/>
      <c r="C656" s="38"/>
      <c r="D656" s="38"/>
      <c r="E656" s="53"/>
      <c r="F656" s="38"/>
      <c r="J656" s="49"/>
    </row>
    <row r="657" spans="1:10" x14ac:dyDescent="0.35">
      <c r="A657" s="37"/>
      <c r="B657" s="38"/>
      <c r="C657" s="38"/>
      <c r="D657" s="38"/>
      <c r="E657" s="53"/>
      <c r="F657" s="38"/>
      <c r="J657" s="49"/>
    </row>
    <row r="658" spans="1:10" x14ac:dyDescent="0.35">
      <c r="A658" s="37"/>
      <c r="B658" s="38"/>
      <c r="C658" s="38"/>
      <c r="D658" s="38"/>
      <c r="E658" s="53"/>
      <c r="F658" s="38"/>
      <c r="J658" s="49"/>
    </row>
    <row r="659" spans="1:10" x14ac:dyDescent="0.35">
      <c r="A659" s="37"/>
      <c r="B659" s="38"/>
      <c r="C659" s="38"/>
      <c r="D659" s="38"/>
      <c r="E659" s="53"/>
      <c r="F659" s="38"/>
      <c r="J659" s="49"/>
    </row>
    <row r="660" spans="1:10" x14ac:dyDescent="0.35">
      <c r="A660" s="37"/>
      <c r="B660" s="38"/>
      <c r="C660" s="38"/>
      <c r="D660" s="38"/>
      <c r="E660" s="53"/>
      <c r="F660" s="38"/>
      <c r="J660" s="49"/>
    </row>
    <row r="661" spans="1:10" x14ac:dyDescent="0.35">
      <c r="A661" s="37"/>
      <c r="B661" s="38"/>
      <c r="C661" s="38"/>
      <c r="D661" s="38"/>
      <c r="E661" s="53"/>
      <c r="F661" s="38"/>
      <c r="J661" s="49"/>
    </row>
    <row r="662" spans="1:10" x14ac:dyDescent="0.35">
      <c r="A662" s="37"/>
      <c r="B662" s="38"/>
      <c r="C662" s="38"/>
      <c r="D662" s="38"/>
      <c r="E662" s="53"/>
      <c r="F662" s="38"/>
      <c r="J662" s="49"/>
    </row>
    <row r="663" spans="1:10" x14ac:dyDescent="0.35">
      <c r="A663" s="37"/>
      <c r="B663" s="38"/>
      <c r="C663" s="38"/>
      <c r="D663" s="38"/>
      <c r="E663" s="53"/>
      <c r="F663" s="38"/>
      <c r="J663" s="49"/>
    </row>
    <row r="664" spans="1:10" x14ac:dyDescent="0.35">
      <c r="A664" s="37"/>
      <c r="B664" s="38"/>
      <c r="C664" s="38"/>
      <c r="D664" s="38"/>
      <c r="E664" s="53"/>
      <c r="F664" s="38"/>
      <c r="J664" s="49"/>
    </row>
    <row r="665" spans="1:10" x14ac:dyDescent="0.35">
      <c r="A665" s="37"/>
      <c r="B665" s="38"/>
      <c r="C665" s="38"/>
      <c r="D665" s="38"/>
      <c r="E665" s="53"/>
      <c r="F665" s="38"/>
      <c r="J665" s="49"/>
    </row>
    <row r="666" spans="1:10" x14ac:dyDescent="0.35">
      <c r="A666" s="37"/>
      <c r="B666" s="38"/>
      <c r="C666" s="38"/>
      <c r="D666" s="38"/>
      <c r="E666" s="53"/>
      <c r="F666" s="38"/>
      <c r="J666" s="49"/>
    </row>
    <row r="667" spans="1:10" x14ac:dyDescent="0.35">
      <c r="A667" s="37"/>
      <c r="B667" s="38"/>
      <c r="C667" s="38"/>
      <c r="D667" s="38"/>
      <c r="E667" s="53"/>
      <c r="F667" s="38"/>
      <c r="J667" s="49"/>
    </row>
    <row r="668" spans="1:10" x14ac:dyDescent="0.35">
      <c r="A668" s="37"/>
      <c r="B668" s="38"/>
      <c r="C668" s="38"/>
      <c r="D668" s="38"/>
      <c r="E668" s="53"/>
      <c r="F668" s="38"/>
      <c r="J668" s="49"/>
    </row>
    <row r="669" spans="1:10" x14ac:dyDescent="0.35">
      <c r="A669" s="37"/>
      <c r="B669" s="38"/>
      <c r="C669" s="38"/>
      <c r="D669" s="38"/>
      <c r="E669" s="53"/>
      <c r="F669" s="38"/>
      <c r="J669" s="49"/>
    </row>
    <row r="670" spans="1:10" x14ac:dyDescent="0.35">
      <c r="A670" s="37"/>
      <c r="B670" s="38"/>
      <c r="C670" s="38"/>
      <c r="D670" s="38"/>
      <c r="E670" s="53"/>
      <c r="F670" s="38"/>
      <c r="J670" s="49"/>
    </row>
    <row r="671" spans="1:10" x14ac:dyDescent="0.35">
      <c r="A671" s="37"/>
      <c r="B671" s="38"/>
      <c r="C671" s="38"/>
      <c r="D671" s="38"/>
      <c r="E671" s="53"/>
      <c r="F671" s="38"/>
      <c r="J671" s="49"/>
    </row>
    <row r="672" spans="1:10" x14ac:dyDescent="0.35">
      <c r="A672" s="37"/>
      <c r="B672" s="38"/>
      <c r="C672" s="38"/>
      <c r="D672" s="38"/>
      <c r="E672" s="53"/>
      <c r="F672" s="38"/>
      <c r="J672" s="49"/>
    </row>
    <row r="673" spans="1:10" x14ac:dyDescent="0.35">
      <c r="A673" s="37"/>
      <c r="B673" s="38"/>
      <c r="C673" s="38"/>
      <c r="D673" s="38"/>
      <c r="E673" s="53"/>
      <c r="F673" s="38"/>
      <c r="J673" s="49"/>
    </row>
    <row r="674" spans="1:10" x14ac:dyDescent="0.35">
      <c r="A674" s="37"/>
      <c r="B674" s="38"/>
      <c r="C674" s="38"/>
      <c r="D674" s="38"/>
      <c r="E674" s="53"/>
      <c r="F674" s="38"/>
      <c r="J674" s="49"/>
    </row>
    <row r="675" spans="1:10" x14ac:dyDescent="0.35">
      <c r="A675" s="37"/>
      <c r="B675" s="38"/>
      <c r="C675" s="38"/>
      <c r="D675" s="38"/>
      <c r="E675" s="53"/>
      <c r="F675" s="38"/>
      <c r="J675" s="49"/>
    </row>
    <row r="676" spans="1:10" x14ac:dyDescent="0.35">
      <c r="A676" s="37"/>
      <c r="B676" s="38"/>
      <c r="C676" s="38"/>
      <c r="D676" s="38"/>
      <c r="E676" s="53"/>
      <c r="F676" s="38"/>
      <c r="J676" s="49"/>
    </row>
    <row r="677" spans="1:10" x14ac:dyDescent="0.35">
      <c r="A677" s="37"/>
      <c r="B677" s="38"/>
      <c r="C677" s="38"/>
      <c r="D677" s="38"/>
      <c r="E677" s="53"/>
      <c r="F677" s="38"/>
      <c r="J677" s="49"/>
    </row>
    <row r="678" spans="1:10" x14ac:dyDescent="0.35">
      <c r="A678" s="37"/>
      <c r="B678" s="38"/>
      <c r="C678" s="38"/>
      <c r="D678" s="38"/>
      <c r="E678" s="53"/>
      <c r="F678" s="38"/>
      <c r="J678" s="49"/>
    </row>
    <row r="679" spans="1:10" x14ac:dyDescent="0.35">
      <c r="A679" s="37"/>
      <c r="B679" s="38"/>
      <c r="C679" s="38"/>
      <c r="D679" s="38"/>
      <c r="E679" s="53"/>
      <c r="F679" s="38"/>
      <c r="J679" s="49"/>
    </row>
    <row r="680" spans="1:10" x14ac:dyDescent="0.35">
      <c r="A680" s="37"/>
      <c r="B680" s="38"/>
      <c r="C680" s="38"/>
      <c r="D680" s="38"/>
      <c r="E680" s="53"/>
      <c r="F680" s="38"/>
      <c r="J680" s="49"/>
    </row>
    <row r="681" spans="1:10" x14ac:dyDescent="0.35">
      <c r="A681" s="37"/>
      <c r="B681" s="38"/>
      <c r="C681" s="38"/>
      <c r="D681" s="38"/>
      <c r="E681" s="53"/>
      <c r="F681" s="38"/>
      <c r="J681" s="49"/>
    </row>
    <row r="682" spans="1:10" x14ac:dyDescent="0.35">
      <c r="A682" s="37"/>
      <c r="B682" s="38"/>
      <c r="C682" s="38"/>
      <c r="D682" s="38"/>
      <c r="E682" s="53"/>
      <c r="F682" s="38"/>
      <c r="J682" s="49"/>
    </row>
    <row r="683" spans="1:10" x14ac:dyDescent="0.35">
      <c r="A683" s="37"/>
      <c r="B683" s="38"/>
      <c r="C683" s="38"/>
      <c r="D683" s="38"/>
      <c r="E683" s="53"/>
      <c r="F683" s="38"/>
      <c r="J683" s="49"/>
    </row>
    <row r="684" spans="1:10" x14ac:dyDescent="0.35">
      <c r="A684" s="37"/>
      <c r="B684" s="38"/>
      <c r="C684" s="38"/>
      <c r="D684" s="38"/>
      <c r="E684" s="53"/>
      <c r="F684" s="38"/>
      <c r="J684" s="49"/>
    </row>
    <row r="685" spans="1:10" x14ac:dyDescent="0.35">
      <c r="A685" s="37"/>
      <c r="B685" s="38"/>
      <c r="C685" s="38"/>
      <c r="D685" s="38"/>
      <c r="E685" s="53"/>
      <c r="F685" s="38"/>
      <c r="J685" s="49"/>
    </row>
    <row r="686" spans="1:10" x14ac:dyDescent="0.35">
      <c r="A686" s="37"/>
      <c r="B686" s="38"/>
      <c r="C686" s="38"/>
      <c r="D686" s="38"/>
      <c r="E686" s="53"/>
      <c r="F686" s="38"/>
      <c r="J686" s="49"/>
    </row>
    <row r="687" spans="1:10" x14ac:dyDescent="0.35">
      <c r="A687" s="37"/>
      <c r="B687" s="38"/>
      <c r="C687" s="38"/>
      <c r="D687" s="38"/>
      <c r="E687" s="53"/>
      <c r="F687" s="38"/>
      <c r="J687" s="49"/>
    </row>
    <row r="688" spans="1:10" x14ac:dyDescent="0.35">
      <c r="A688" s="37"/>
      <c r="B688" s="38"/>
      <c r="C688" s="38"/>
      <c r="D688" s="38"/>
      <c r="E688" s="53"/>
      <c r="F688" s="38"/>
      <c r="J688" s="49"/>
    </row>
    <row r="689" spans="1:10" x14ac:dyDescent="0.35">
      <c r="A689" s="37"/>
      <c r="B689" s="38"/>
      <c r="C689" s="38"/>
      <c r="D689" s="38"/>
      <c r="E689" s="53"/>
      <c r="F689" s="38"/>
      <c r="J689" s="49"/>
    </row>
    <row r="690" spans="1:10" x14ac:dyDescent="0.35">
      <c r="A690" s="37"/>
      <c r="B690" s="38"/>
      <c r="C690" s="38"/>
      <c r="D690" s="38"/>
      <c r="E690" s="53"/>
      <c r="F690" s="38"/>
      <c r="J690" s="49"/>
    </row>
    <row r="691" spans="1:10" x14ac:dyDescent="0.35">
      <c r="A691" s="37"/>
      <c r="B691" s="38"/>
      <c r="C691" s="38"/>
      <c r="D691" s="38"/>
      <c r="E691" s="53"/>
      <c r="F691" s="38"/>
      <c r="J691" s="49"/>
    </row>
    <row r="692" spans="1:10" x14ac:dyDescent="0.35">
      <c r="A692" s="37"/>
      <c r="B692" s="38"/>
      <c r="C692" s="38"/>
      <c r="D692" s="38"/>
      <c r="E692" s="53"/>
      <c r="F692" s="38"/>
      <c r="J692" s="49"/>
    </row>
    <row r="693" spans="1:10" x14ac:dyDescent="0.35">
      <c r="A693" s="37"/>
      <c r="B693" s="38"/>
      <c r="C693" s="38"/>
      <c r="D693" s="38"/>
      <c r="E693" s="53"/>
      <c r="F693" s="38"/>
      <c r="J693" s="49"/>
    </row>
    <row r="694" spans="1:10" x14ac:dyDescent="0.35">
      <c r="A694" s="37"/>
      <c r="B694" s="38"/>
      <c r="C694" s="38"/>
      <c r="D694" s="38"/>
      <c r="E694" s="53"/>
      <c r="F694" s="38"/>
      <c r="J694" s="49"/>
    </row>
    <row r="695" spans="1:10" x14ac:dyDescent="0.35">
      <c r="A695" s="37"/>
      <c r="B695" s="38"/>
      <c r="C695" s="38"/>
      <c r="D695" s="38"/>
      <c r="E695" s="53"/>
      <c r="F695" s="38"/>
      <c r="J695" s="49"/>
    </row>
    <row r="696" spans="1:10" x14ac:dyDescent="0.35">
      <c r="A696" s="37"/>
      <c r="B696" s="38"/>
      <c r="C696" s="38"/>
      <c r="D696" s="38"/>
      <c r="E696" s="53"/>
      <c r="F696" s="38"/>
      <c r="J696" s="49"/>
    </row>
    <row r="697" spans="1:10" x14ac:dyDescent="0.35">
      <c r="A697" s="37"/>
      <c r="B697" s="38"/>
      <c r="C697" s="38"/>
      <c r="D697" s="38"/>
      <c r="E697" s="53"/>
      <c r="F697" s="38"/>
      <c r="J697" s="49"/>
    </row>
    <row r="698" spans="1:10" x14ac:dyDescent="0.35">
      <c r="A698" s="37"/>
      <c r="B698" s="38"/>
      <c r="C698" s="38"/>
      <c r="D698" s="38"/>
      <c r="E698" s="53"/>
      <c r="F698" s="38"/>
      <c r="J698" s="49"/>
    </row>
    <row r="699" spans="1:10" x14ac:dyDescent="0.35">
      <c r="A699" s="37"/>
      <c r="B699" s="38"/>
      <c r="C699" s="38"/>
      <c r="D699" s="38"/>
      <c r="E699" s="53"/>
      <c r="F699" s="38"/>
      <c r="J699" s="49"/>
    </row>
    <row r="700" spans="1:10" x14ac:dyDescent="0.35">
      <c r="A700" s="37"/>
      <c r="B700" s="38"/>
      <c r="C700" s="38"/>
      <c r="D700" s="38"/>
      <c r="E700" s="53"/>
      <c r="F700" s="38"/>
      <c r="J700" s="49"/>
    </row>
    <row r="701" spans="1:10" x14ac:dyDescent="0.35">
      <c r="A701" s="37"/>
      <c r="B701" s="38"/>
      <c r="C701" s="38"/>
      <c r="D701" s="38"/>
      <c r="E701" s="53"/>
      <c r="F701" s="38"/>
      <c r="J701" s="49"/>
    </row>
    <row r="702" spans="1:10" x14ac:dyDescent="0.35">
      <c r="A702" s="37"/>
      <c r="B702" s="38"/>
      <c r="C702" s="38"/>
      <c r="D702" s="38"/>
      <c r="E702" s="53"/>
      <c r="F702" s="38"/>
      <c r="J702" s="49"/>
    </row>
    <row r="703" spans="1:10" x14ac:dyDescent="0.35">
      <c r="A703" s="37"/>
      <c r="B703" s="38"/>
      <c r="C703" s="38"/>
      <c r="D703" s="38"/>
      <c r="E703" s="53"/>
      <c r="F703" s="38"/>
      <c r="J703" s="49"/>
    </row>
    <row r="704" spans="1:10" x14ac:dyDescent="0.35">
      <c r="A704" s="37"/>
      <c r="B704" s="38"/>
      <c r="C704" s="38"/>
      <c r="D704" s="38"/>
      <c r="E704" s="53"/>
      <c r="F704" s="38"/>
      <c r="J704" s="49"/>
    </row>
    <row r="705" spans="1:10" x14ac:dyDescent="0.35">
      <c r="A705" s="37"/>
      <c r="B705" s="38"/>
      <c r="C705" s="38"/>
      <c r="D705" s="38"/>
      <c r="E705" s="53"/>
      <c r="F705" s="38"/>
      <c r="J705" s="49"/>
    </row>
    <row r="706" spans="1:10" x14ac:dyDescent="0.35">
      <c r="A706" s="37"/>
      <c r="B706" s="38"/>
      <c r="C706" s="38"/>
      <c r="D706" s="38"/>
      <c r="E706" s="53"/>
      <c r="F706" s="38"/>
      <c r="J706" s="49"/>
    </row>
    <row r="707" spans="1:10" x14ac:dyDescent="0.35">
      <c r="A707" s="37"/>
      <c r="B707" s="38"/>
      <c r="C707" s="38"/>
      <c r="D707" s="38"/>
      <c r="E707" s="53"/>
      <c r="F707" s="38"/>
      <c r="J707" s="49"/>
    </row>
    <row r="708" spans="1:10" x14ac:dyDescent="0.35">
      <c r="A708" s="37"/>
      <c r="B708" s="38"/>
      <c r="C708" s="38"/>
      <c r="D708" s="38"/>
      <c r="E708" s="53"/>
      <c r="F708" s="38"/>
      <c r="J708" s="49"/>
    </row>
    <row r="709" spans="1:10" x14ac:dyDescent="0.35">
      <c r="A709" s="37"/>
      <c r="B709" s="38"/>
      <c r="C709" s="38"/>
      <c r="D709" s="38"/>
      <c r="E709" s="53"/>
      <c r="F709" s="38"/>
      <c r="J709" s="49"/>
    </row>
    <row r="710" spans="1:10" x14ac:dyDescent="0.35">
      <c r="A710" s="37"/>
      <c r="B710" s="38"/>
      <c r="C710" s="38"/>
      <c r="D710" s="38"/>
      <c r="E710" s="53"/>
      <c r="F710" s="38"/>
      <c r="J710" s="49"/>
    </row>
    <row r="711" spans="1:10" x14ac:dyDescent="0.35">
      <c r="A711" s="37"/>
      <c r="B711" s="38"/>
      <c r="C711" s="38"/>
      <c r="D711" s="38"/>
      <c r="E711" s="53"/>
      <c r="F711" s="38"/>
      <c r="J711" s="49"/>
    </row>
    <row r="712" spans="1:10" x14ac:dyDescent="0.35">
      <c r="A712" s="37"/>
      <c r="B712" s="38"/>
      <c r="C712" s="38"/>
      <c r="D712" s="38"/>
      <c r="E712" s="53"/>
      <c r="F712" s="38"/>
      <c r="J712" s="49"/>
    </row>
    <row r="713" spans="1:10" x14ac:dyDescent="0.35">
      <c r="A713" s="37"/>
      <c r="B713" s="38"/>
      <c r="C713" s="38"/>
      <c r="D713" s="38"/>
      <c r="E713" s="53"/>
      <c r="F713" s="38"/>
      <c r="J713" s="49"/>
    </row>
    <row r="714" spans="1:10" x14ac:dyDescent="0.35">
      <c r="A714" s="37"/>
      <c r="B714" s="38"/>
      <c r="C714" s="38"/>
      <c r="D714" s="38"/>
      <c r="E714" s="53"/>
      <c r="F714" s="38"/>
      <c r="J714" s="49"/>
    </row>
    <row r="715" spans="1:10" x14ac:dyDescent="0.35">
      <c r="A715" s="37"/>
      <c r="B715" s="38"/>
      <c r="C715" s="38"/>
      <c r="D715" s="38"/>
      <c r="E715" s="53"/>
      <c r="F715" s="38"/>
      <c r="J715" s="49"/>
    </row>
    <row r="716" spans="1:10" x14ac:dyDescent="0.35">
      <c r="A716" s="37"/>
      <c r="B716" s="38"/>
      <c r="C716" s="38"/>
      <c r="D716" s="38"/>
      <c r="E716" s="53"/>
      <c r="F716" s="38"/>
      <c r="J716" s="49"/>
    </row>
    <row r="717" spans="1:10" x14ac:dyDescent="0.35">
      <c r="A717" s="37"/>
      <c r="B717" s="38"/>
      <c r="C717" s="38"/>
      <c r="D717" s="38"/>
      <c r="E717" s="53"/>
      <c r="F717" s="38"/>
      <c r="J717" s="49"/>
    </row>
    <row r="718" spans="1:10" x14ac:dyDescent="0.35">
      <c r="A718" s="37"/>
      <c r="B718" s="38"/>
      <c r="C718" s="38"/>
      <c r="D718" s="38"/>
      <c r="E718" s="53"/>
      <c r="F718" s="38"/>
      <c r="J718" s="49"/>
    </row>
    <row r="719" spans="1:10" x14ac:dyDescent="0.35">
      <c r="A719" s="37"/>
      <c r="B719" s="38"/>
      <c r="C719" s="38"/>
      <c r="D719" s="38"/>
      <c r="E719" s="53"/>
      <c r="F719" s="38"/>
      <c r="J719" s="49"/>
    </row>
    <row r="720" spans="1:10" x14ac:dyDescent="0.35">
      <c r="A720" s="37"/>
      <c r="B720" s="38"/>
      <c r="C720" s="38"/>
      <c r="D720" s="38"/>
      <c r="E720" s="53"/>
      <c r="F720" s="38"/>
      <c r="J720" s="49"/>
    </row>
    <row r="721" spans="1:10" x14ac:dyDescent="0.35">
      <c r="A721" s="37"/>
      <c r="B721" s="38"/>
      <c r="C721" s="38"/>
      <c r="D721" s="38"/>
      <c r="E721" s="53"/>
      <c r="F721" s="38"/>
      <c r="J721" s="49"/>
    </row>
    <row r="722" spans="1:10" x14ac:dyDescent="0.35">
      <c r="A722" s="37"/>
      <c r="B722" s="38"/>
      <c r="C722" s="38"/>
      <c r="D722" s="38"/>
      <c r="E722" s="53"/>
      <c r="F722" s="38"/>
      <c r="J722" s="49"/>
    </row>
    <row r="723" spans="1:10" x14ac:dyDescent="0.35">
      <c r="A723" s="37"/>
      <c r="B723" s="38"/>
      <c r="C723" s="38"/>
      <c r="D723" s="38"/>
      <c r="E723" s="53"/>
      <c r="F723" s="38"/>
      <c r="J723" s="49"/>
    </row>
    <row r="724" spans="1:10" x14ac:dyDescent="0.35">
      <c r="A724" s="37"/>
      <c r="B724" s="38"/>
      <c r="C724" s="38"/>
      <c r="D724" s="38"/>
      <c r="E724" s="53"/>
      <c r="F724" s="38"/>
      <c r="J724" s="49"/>
    </row>
    <row r="725" spans="1:10" x14ac:dyDescent="0.35">
      <c r="A725" s="37"/>
      <c r="B725" s="38"/>
      <c r="C725" s="38"/>
      <c r="D725" s="38"/>
      <c r="E725" s="53"/>
      <c r="F725" s="38"/>
      <c r="J725" s="49"/>
    </row>
    <row r="726" spans="1:10" x14ac:dyDescent="0.35">
      <c r="A726" s="37"/>
      <c r="B726" s="38"/>
      <c r="C726" s="38"/>
      <c r="D726" s="38"/>
      <c r="E726" s="53"/>
      <c r="F726" s="38"/>
      <c r="J726" s="49"/>
    </row>
    <row r="727" spans="1:10" x14ac:dyDescent="0.35">
      <c r="A727" s="37"/>
      <c r="B727" s="38"/>
      <c r="C727" s="38"/>
      <c r="D727" s="38"/>
      <c r="E727" s="53"/>
      <c r="F727" s="38"/>
      <c r="J727" s="49"/>
    </row>
    <row r="728" spans="1:10" x14ac:dyDescent="0.35">
      <c r="A728" s="37"/>
      <c r="B728" s="38"/>
      <c r="C728" s="38"/>
      <c r="D728" s="38"/>
      <c r="E728" s="53"/>
      <c r="F728" s="38"/>
      <c r="J728" s="49"/>
    </row>
    <row r="729" spans="1:10" x14ac:dyDescent="0.35">
      <c r="A729" s="37"/>
      <c r="B729" s="38"/>
      <c r="C729" s="38"/>
      <c r="D729" s="38"/>
      <c r="E729" s="53"/>
      <c r="F729" s="38"/>
      <c r="J729" s="49"/>
    </row>
    <row r="730" spans="1:10" x14ac:dyDescent="0.35">
      <c r="A730" s="37"/>
      <c r="B730" s="38"/>
      <c r="C730" s="38"/>
      <c r="D730" s="38"/>
      <c r="E730" s="53"/>
      <c r="F730" s="38"/>
      <c r="J730" s="49"/>
    </row>
    <row r="731" spans="1:10" x14ac:dyDescent="0.35">
      <c r="A731" s="37"/>
      <c r="B731" s="38"/>
      <c r="C731" s="38"/>
      <c r="D731" s="38"/>
      <c r="E731" s="53"/>
      <c r="F731" s="38"/>
      <c r="J731" s="49"/>
    </row>
    <row r="732" spans="1:10" x14ac:dyDescent="0.35">
      <c r="A732" s="37"/>
      <c r="B732" s="38"/>
      <c r="C732" s="38"/>
      <c r="D732" s="38"/>
      <c r="E732" s="53"/>
      <c r="F732" s="38"/>
      <c r="J732" s="49"/>
    </row>
    <row r="733" spans="1:10" x14ac:dyDescent="0.35">
      <c r="A733" s="37"/>
      <c r="B733" s="38"/>
      <c r="C733" s="38"/>
      <c r="D733" s="38"/>
      <c r="E733" s="53"/>
      <c r="F733" s="38"/>
      <c r="J733" s="49"/>
    </row>
    <row r="734" spans="1:10" x14ac:dyDescent="0.35">
      <c r="A734" s="37"/>
      <c r="B734" s="38"/>
      <c r="C734" s="38"/>
      <c r="D734" s="38"/>
      <c r="E734" s="53"/>
      <c r="F734" s="38"/>
      <c r="J734" s="49"/>
    </row>
    <row r="735" spans="1:10" x14ac:dyDescent="0.35">
      <c r="A735" s="37"/>
      <c r="B735" s="38"/>
      <c r="C735" s="38"/>
      <c r="D735" s="38"/>
      <c r="E735" s="53"/>
      <c r="F735" s="38"/>
      <c r="J735" s="49"/>
    </row>
    <row r="736" spans="1:10" x14ac:dyDescent="0.35">
      <c r="A736" s="37"/>
      <c r="B736" s="38"/>
      <c r="C736" s="38"/>
      <c r="D736" s="38"/>
      <c r="E736" s="53"/>
      <c r="F736" s="38"/>
      <c r="J736" s="49"/>
    </row>
    <row r="737" spans="1:10" x14ac:dyDescent="0.35">
      <c r="A737" s="37"/>
      <c r="B737" s="38"/>
      <c r="C737" s="38"/>
      <c r="D737" s="38"/>
      <c r="E737" s="53"/>
      <c r="F737" s="38"/>
      <c r="J737" s="49"/>
    </row>
    <row r="738" spans="1:10" x14ac:dyDescent="0.35">
      <c r="A738" s="37"/>
      <c r="B738" s="38"/>
      <c r="C738" s="38"/>
      <c r="D738" s="38"/>
      <c r="E738" s="53"/>
      <c r="F738" s="38"/>
      <c r="J738" s="49"/>
    </row>
    <row r="739" spans="1:10" x14ac:dyDescent="0.35">
      <c r="A739" s="37"/>
      <c r="B739" s="38"/>
      <c r="C739" s="38"/>
      <c r="D739" s="38"/>
      <c r="E739" s="53"/>
      <c r="F739" s="38"/>
      <c r="J739" s="49"/>
    </row>
    <row r="740" spans="1:10" x14ac:dyDescent="0.35">
      <c r="A740" s="37"/>
      <c r="B740" s="38"/>
      <c r="C740" s="38"/>
      <c r="D740" s="38"/>
      <c r="E740" s="53"/>
      <c r="F740" s="38"/>
      <c r="J740" s="49"/>
    </row>
    <row r="741" spans="1:10" x14ac:dyDescent="0.35">
      <c r="A741" s="37"/>
      <c r="B741" s="38"/>
      <c r="C741" s="38"/>
      <c r="D741" s="38"/>
      <c r="E741" s="53"/>
      <c r="F741" s="38"/>
      <c r="J741" s="49"/>
    </row>
    <row r="742" spans="1:10" x14ac:dyDescent="0.35">
      <c r="A742" s="37"/>
      <c r="B742" s="38"/>
      <c r="C742" s="38"/>
      <c r="D742" s="38"/>
      <c r="E742" s="53"/>
      <c r="F742" s="38"/>
      <c r="J742" s="49"/>
    </row>
    <row r="743" spans="1:10" x14ac:dyDescent="0.35">
      <c r="A743" s="37"/>
      <c r="B743" s="38"/>
      <c r="C743" s="38"/>
      <c r="D743" s="38"/>
      <c r="E743" s="53"/>
      <c r="F743" s="38"/>
      <c r="J743" s="49"/>
    </row>
    <row r="744" spans="1:10" x14ac:dyDescent="0.35">
      <c r="A744" s="37"/>
      <c r="B744" s="38"/>
      <c r="C744" s="38"/>
      <c r="D744" s="38"/>
      <c r="E744" s="53"/>
      <c r="F744" s="38"/>
      <c r="J744" s="49"/>
    </row>
    <row r="745" spans="1:10" x14ac:dyDescent="0.35">
      <c r="A745" s="37"/>
      <c r="B745" s="38"/>
      <c r="C745" s="38"/>
      <c r="D745" s="38"/>
      <c r="E745" s="53"/>
      <c r="F745" s="38"/>
      <c r="J745" s="49"/>
    </row>
    <row r="746" spans="1:10" x14ac:dyDescent="0.35">
      <c r="A746" s="37"/>
      <c r="B746" s="38"/>
      <c r="C746" s="38"/>
      <c r="D746" s="38"/>
      <c r="E746" s="53"/>
      <c r="F746" s="38"/>
      <c r="J746" s="49"/>
    </row>
    <row r="747" spans="1:10" x14ac:dyDescent="0.35">
      <c r="A747" s="37"/>
      <c r="B747" s="38"/>
      <c r="C747" s="38"/>
      <c r="D747" s="38"/>
      <c r="E747" s="53"/>
      <c r="F747" s="38"/>
      <c r="J747" s="49"/>
    </row>
    <row r="748" spans="1:10" x14ac:dyDescent="0.35">
      <c r="A748" s="37"/>
      <c r="B748" s="38"/>
      <c r="C748" s="38"/>
      <c r="D748" s="38"/>
      <c r="E748" s="53"/>
      <c r="F748" s="38"/>
      <c r="J748" s="49"/>
    </row>
    <row r="749" spans="1:10" x14ac:dyDescent="0.35">
      <c r="A749" s="37"/>
      <c r="B749" s="38"/>
      <c r="C749" s="38"/>
      <c r="D749" s="38"/>
      <c r="E749" s="53"/>
      <c r="F749" s="38"/>
      <c r="J749" s="49"/>
    </row>
    <row r="750" spans="1:10" x14ac:dyDescent="0.35">
      <c r="A750" s="37"/>
      <c r="B750" s="38"/>
      <c r="C750" s="38"/>
      <c r="D750" s="38"/>
      <c r="E750" s="53"/>
      <c r="F750" s="38"/>
      <c r="J750" s="49"/>
    </row>
    <row r="751" spans="1:10" x14ac:dyDescent="0.35">
      <c r="A751" s="37"/>
      <c r="B751" s="38"/>
      <c r="C751" s="38"/>
      <c r="D751" s="38"/>
      <c r="E751" s="53"/>
      <c r="F751" s="38"/>
      <c r="J751" s="49"/>
    </row>
    <row r="752" spans="1:10" x14ac:dyDescent="0.35">
      <c r="A752" s="37"/>
      <c r="B752" s="38"/>
      <c r="C752" s="38"/>
      <c r="D752" s="38"/>
      <c r="E752" s="53"/>
      <c r="F752" s="38"/>
      <c r="J752" s="49"/>
    </row>
    <row r="753" spans="1:10" x14ac:dyDescent="0.35">
      <c r="A753" s="37"/>
      <c r="B753" s="38"/>
      <c r="C753" s="38"/>
      <c r="D753" s="38"/>
      <c r="E753" s="53"/>
      <c r="F753" s="38"/>
      <c r="J753" s="49"/>
    </row>
    <row r="754" spans="1:10" x14ac:dyDescent="0.35">
      <c r="A754" s="37"/>
      <c r="B754" s="38"/>
      <c r="C754" s="38"/>
      <c r="D754" s="38"/>
      <c r="E754" s="53"/>
      <c r="F754" s="38"/>
      <c r="J754" s="49"/>
    </row>
    <row r="755" spans="1:10" x14ac:dyDescent="0.35">
      <c r="A755" s="37"/>
      <c r="B755" s="38"/>
      <c r="C755" s="38"/>
      <c r="D755" s="38"/>
      <c r="E755" s="53"/>
      <c r="F755" s="38"/>
      <c r="J755" s="49"/>
    </row>
    <row r="756" spans="1:10" x14ac:dyDescent="0.35">
      <c r="A756" s="37"/>
      <c r="B756" s="38"/>
      <c r="C756" s="38"/>
      <c r="D756" s="38"/>
      <c r="E756" s="53"/>
      <c r="F756" s="38"/>
      <c r="J756" s="49"/>
    </row>
    <row r="757" spans="1:10" x14ac:dyDescent="0.35">
      <c r="A757" s="37"/>
      <c r="B757" s="38"/>
      <c r="C757" s="38"/>
      <c r="D757" s="38"/>
      <c r="E757" s="53"/>
      <c r="F757" s="38"/>
      <c r="J757" s="49"/>
    </row>
    <row r="758" spans="1:10" x14ac:dyDescent="0.35">
      <c r="A758" s="37"/>
      <c r="B758" s="38"/>
      <c r="C758" s="38"/>
      <c r="D758" s="38"/>
      <c r="E758" s="53"/>
      <c r="F758" s="38"/>
      <c r="J758" s="49"/>
    </row>
    <row r="759" spans="1:10" x14ac:dyDescent="0.35">
      <c r="A759" s="37"/>
      <c r="B759" s="38"/>
      <c r="C759" s="38"/>
      <c r="D759" s="38"/>
      <c r="E759" s="53"/>
      <c r="F759" s="38"/>
      <c r="J759" s="49"/>
    </row>
    <row r="760" spans="1:10" x14ac:dyDescent="0.35">
      <c r="A760" s="37"/>
      <c r="B760" s="38"/>
      <c r="C760" s="38"/>
      <c r="D760" s="38"/>
      <c r="E760" s="53"/>
      <c r="F760" s="38"/>
      <c r="J760" s="49"/>
    </row>
    <row r="761" spans="1:10" x14ac:dyDescent="0.35">
      <c r="A761" s="37"/>
      <c r="B761" s="38"/>
      <c r="C761" s="38"/>
      <c r="D761" s="38"/>
      <c r="E761" s="53"/>
      <c r="F761" s="38"/>
      <c r="J761" s="49"/>
    </row>
    <row r="762" spans="1:10" x14ac:dyDescent="0.35">
      <c r="A762" s="37"/>
      <c r="B762" s="38"/>
      <c r="C762" s="38"/>
      <c r="D762" s="38"/>
      <c r="E762" s="53"/>
      <c r="F762" s="38"/>
      <c r="J762" s="49"/>
    </row>
    <row r="763" spans="1:10" x14ac:dyDescent="0.35">
      <c r="A763" s="37"/>
      <c r="B763" s="38"/>
      <c r="C763" s="38"/>
      <c r="D763" s="38"/>
      <c r="E763" s="53"/>
      <c r="F763" s="38"/>
      <c r="J763" s="49"/>
    </row>
    <row r="764" spans="1:10" x14ac:dyDescent="0.35">
      <c r="A764" s="37"/>
      <c r="B764" s="38"/>
      <c r="C764" s="38"/>
      <c r="D764" s="38"/>
      <c r="E764" s="53"/>
      <c r="F764" s="38"/>
      <c r="J764" s="49"/>
    </row>
    <row r="765" spans="1:10" x14ac:dyDescent="0.35">
      <c r="A765" s="37"/>
      <c r="B765" s="38"/>
      <c r="C765" s="38"/>
      <c r="D765" s="38"/>
      <c r="E765" s="53"/>
      <c r="F765" s="38"/>
      <c r="J765" s="49"/>
    </row>
    <row r="766" spans="1:10" x14ac:dyDescent="0.35">
      <c r="A766" s="37"/>
      <c r="B766" s="38"/>
      <c r="C766" s="38"/>
      <c r="D766" s="38"/>
      <c r="E766" s="53"/>
      <c r="F766" s="38"/>
      <c r="J766" s="49"/>
    </row>
    <row r="767" spans="1:10" x14ac:dyDescent="0.35">
      <c r="A767" s="37"/>
      <c r="B767" s="38"/>
      <c r="C767" s="38"/>
      <c r="D767" s="38"/>
      <c r="E767" s="53"/>
      <c r="F767" s="38"/>
      <c r="J767" s="49"/>
    </row>
    <row r="768" spans="1:10" x14ac:dyDescent="0.35">
      <c r="A768" s="37"/>
      <c r="B768" s="38"/>
      <c r="C768" s="38"/>
      <c r="D768" s="38"/>
      <c r="E768" s="53"/>
      <c r="F768" s="38"/>
      <c r="J768" s="49"/>
    </row>
    <row r="769" spans="1:10" x14ac:dyDescent="0.35">
      <c r="A769" s="37"/>
      <c r="B769" s="38"/>
      <c r="C769" s="38"/>
      <c r="D769" s="38"/>
      <c r="E769" s="53"/>
      <c r="F769" s="38"/>
      <c r="J769" s="49"/>
    </row>
    <row r="770" spans="1:10" x14ac:dyDescent="0.35">
      <c r="A770" s="37"/>
      <c r="B770" s="38"/>
      <c r="C770" s="38"/>
      <c r="D770" s="38"/>
      <c r="E770" s="53"/>
      <c r="F770" s="38"/>
      <c r="J770" s="49"/>
    </row>
    <row r="771" spans="1:10" x14ac:dyDescent="0.35">
      <c r="A771" s="37"/>
      <c r="B771" s="38"/>
      <c r="C771" s="38"/>
      <c r="D771" s="38"/>
      <c r="E771" s="53"/>
      <c r="F771" s="38"/>
      <c r="J771" s="49"/>
    </row>
    <row r="772" spans="1:10" x14ac:dyDescent="0.35">
      <c r="A772" s="37"/>
      <c r="B772" s="38"/>
      <c r="C772" s="38"/>
      <c r="D772" s="38"/>
      <c r="E772" s="53"/>
      <c r="F772" s="38"/>
      <c r="J772" s="49"/>
    </row>
    <row r="773" spans="1:10" x14ac:dyDescent="0.35">
      <c r="A773" s="37"/>
      <c r="B773" s="38"/>
      <c r="C773" s="38"/>
      <c r="D773" s="38"/>
      <c r="E773" s="53"/>
      <c r="F773" s="38"/>
      <c r="J773" s="49"/>
    </row>
    <row r="774" spans="1:10" x14ac:dyDescent="0.35">
      <c r="A774" s="37"/>
      <c r="B774" s="38"/>
      <c r="C774" s="38"/>
      <c r="D774" s="38"/>
      <c r="E774" s="53"/>
      <c r="F774" s="38"/>
      <c r="J774" s="49"/>
    </row>
    <row r="775" spans="1:10" x14ac:dyDescent="0.35">
      <c r="A775" s="37"/>
      <c r="B775" s="38"/>
      <c r="C775" s="38"/>
      <c r="D775" s="38"/>
      <c r="E775" s="53"/>
      <c r="F775" s="38"/>
      <c r="J775" s="49"/>
    </row>
    <row r="776" spans="1:10" x14ac:dyDescent="0.35">
      <c r="A776" s="37"/>
      <c r="B776" s="38"/>
      <c r="C776" s="38"/>
      <c r="D776" s="38"/>
      <c r="E776" s="53"/>
      <c r="F776" s="38"/>
      <c r="J776" s="49"/>
    </row>
    <row r="777" spans="1:10" x14ac:dyDescent="0.35">
      <c r="A777" s="37"/>
      <c r="B777" s="38"/>
      <c r="C777" s="38"/>
      <c r="D777" s="38"/>
      <c r="E777" s="53"/>
      <c r="F777" s="38"/>
      <c r="J777" s="49"/>
    </row>
    <row r="778" spans="1:10" x14ac:dyDescent="0.35">
      <c r="A778" s="37"/>
      <c r="B778" s="38"/>
      <c r="C778" s="38"/>
      <c r="D778" s="38"/>
      <c r="E778" s="53"/>
      <c r="F778" s="38"/>
      <c r="J778" s="49"/>
    </row>
    <row r="779" spans="1:10" x14ac:dyDescent="0.35">
      <c r="A779" s="37"/>
      <c r="B779" s="38"/>
      <c r="C779" s="38"/>
      <c r="D779" s="38"/>
      <c r="E779" s="53"/>
      <c r="F779" s="38"/>
      <c r="J779" s="49"/>
    </row>
    <row r="780" spans="1:10" x14ac:dyDescent="0.35">
      <c r="A780" s="37"/>
      <c r="B780" s="38"/>
      <c r="C780" s="38"/>
      <c r="D780" s="38"/>
      <c r="E780" s="53"/>
      <c r="F780" s="38"/>
      <c r="J780" s="49"/>
    </row>
    <row r="781" spans="1:10" x14ac:dyDescent="0.35">
      <c r="A781" s="37"/>
      <c r="B781" s="38"/>
      <c r="C781" s="38"/>
      <c r="D781" s="38"/>
      <c r="E781" s="53"/>
      <c r="F781" s="38"/>
      <c r="J781" s="49"/>
    </row>
    <row r="782" spans="1:10" x14ac:dyDescent="0.35">
      <c r="A782" s="37"/>
      <c r="B782" s="38"/>
      <c r="C782" s="38"/>
      <c r="D782" s="38"/>
      <c r="E782" s="53"/>
      <c r="F782" s="38"/>
      <c r="J782" s="49"/>
    </row>
    <row r="783" spans="1:10" x14ac:dyDescent="0.35">
      <c r="A783" s="37"/>
      <c r="B783" s="38"/>
      <c r="C783" s="38"/>
      <c r="D783" s="38"/>
      <c r="E783" s="53"/>
      <c r="F783" s="38"/>
      <c r="J783" s="49"/>
    </row>
    <row r="784" spans="1:10" x14ac:dyDescent="0.35">
      <c r="A784" s="37"/>
      <c r="B784" s="38"/>
      <c r="C784" s="38"/>
      <c r="D784" s="38"/>
      <c r="E784" s="53"/>
      <c r="F784" s="38"/>
      <c r="J784" s="49"/>
    </row>
    <row r="785" spans="1:10" x14ac:dyDescent="0.35">
      <c r="A785" s="37"/>
      <c r="B785" s="38"/>
      <c r="C785" s="38"/>
      <c r="D785" s="38"/>
      <c r="E785" s="53"/>
      <c r="F785" s="38"/>
      <c r="J785" s="49"/>
    </row>
    <row r="786" spans="1:10" x14ac:dyDescent="0.35">
      <c r="A786" s="37"/>
      <c r="B786" s="38"/>
      <c r="C786" s="38"/>
      <c r="D786" s="38"/>
      <c r="E786" s="53"/>
      <c r="F786" s="38"/>
      <c r="J786" s="49"/>
    </row>
    <row r="787" spans="1:10" x14ac:dyDescent="0.35">
      <c r="A787" s="37"/>
      <c r="B787" s="38"/>
      <c r="C787" s="38"/>
      <c r="D787" s="38"/>
      <c r="E787" s="53"/>
      <c r="F787" s="38"/>
      <c r="J787" s="49"/>
    </row>
    <row r="788" spans="1:10" x14ac:dyDescent="0.35">
      <c r="A788" s="37"/>
      <c r="B788" s="38"/>
      <c r="C788" s="38"/>
      <c r="D788" s="38"/>
      <c r="E788" s="53"/>
      <c r="F788" s="38"/>
      <c r="J788" s="49"/>
    </row>
    <row r="789" spans="1:10" x14ac:dyDescent="0.35">
      <c r="A789" s="37"/>
      <c r="B789" s="38"/>
      <c r="C789" s="38"/>
      <c r="D789" s="38"/>
      <c r="E789" s="53"/>
      <c r="F789" s="38"/>
      <c r="J789" s="49"/>
    </row>
    <row r="790" spans="1:10" x14ac:dyDescent="0.35">
      <c r="A790" s="37"/>
      <c r="B790" s="38"/>
      <c r="C790" s="38"/>
      <c r="D790" s="38"/>
      <c r="E790" s="53"/>
      <c r="F790" s="38"/>
      <c r="J790" s="49"/>
    </row>
    <row r="791" spans="1:10" x14ac:dyDescent="0.35">
      <c r="A791" s="37"/>
      <c r="B791" s="38"/>
      <c r="C791" s="38"/>
      <c r="D791" s="38"/>
      <c r="E791" s="53"/>
      <c r="F791" s="38"/>
      <c r="J791" s="49"/>
    </row>
    <row r="792" spans="1:10" x14ac:dyDescent="0.35">
      <c r="A792" s="37"/>
      <c r="B792" s="38"/>
      <c r="C792" s="38"/>
      <c r="D792" s="38"/>
      <c r="E792" s="53"/>
      <c r="F792" s="38"/>
      <c r="J792" s="49"/>
    </row>
    <row r="793" spans="1:10" x14ac:dyDescent="0.35">
      <c r="A793" s="37"/>
      <c r="B793" s="38"/>
      <c r="C793" s="38"/>
      <c r="D793" s="38"/>
      <c r="E793" s="53"/>
      <c r="F793" s="38"/>
      <c r="J793" s="49"/>
    </row>
    <row r="794" spans="1:10" x14ac:dyDescent="0.35">
      <c r="A794" s="37"/>
      <c r="B794" s="38"/>
      <c r="C794" s="38"/>
      <c r="D794" s="38"/>
      <c r="E794" s="53"/>
      <c r="F794" s="38"/>
      <c r="J794" s="49"/>
    </row>
    <row r="795" spans="1:10" x14ac:dyDescent="0.35">
      <c r="A795" s="37"/>
      <c r="B795" s="38"/>
      <c r="C795" s="38"/>
      <c r="D795" s="38"/>
      <c r="E795" s="53"/>
      <c r="F795" s="38"/>
      <c r="J795" s="49"/>
    </row>
    <row r="796" spans="1:10" x14ac:dyDescent="0.35">
      <c r="A796" s="37"/>
      <c r="B796" s="38"/>
      <c r="C796" s="38"/>
      <c r="D796" s="38"/>
      <c r="E796" s="53"/>
      <c r="F796" s="38"/>
      <c r="J796" s="49"/>
    </row>
    <row r="797" spans="1:10" x14ac:dyDescent="0.35">
      <c r="A797" s="37"/>
      <c r="B797" s="38"/>
      <c r="C797" s="38"/>
      <c r="D797" s="38"/>
      <c r="E797" s="53"/>
      <c r="F797" s="38"/>
      <c r="J797" s="49"/>
    </row>
    <row r="798" spans="1:10" x14ac:dyDescent="0.35">
      <c r="A798" s="37"/>
      <c r="B798" s="38"/>
      <c r="C798" s="38"/>
      <c r="D798" s="38"/>
      <c r="E798" s="53"/>
      <c r="F798" s="38"/>
      <c r="J798" s="49"/>
    </row>
    <row r="799" spans="1:10" x14ac:dyDescent="0.35">
      <c r="A799" s="37"/>
      <c r="B799" s="38"/>
      <c r="C799" s="38"/>
      <c r="D799" s="38"/>
      <c r="E799" s="53"/>
      <c r="F799" s="38"/>
      <c r="J799" s="49"/>
    </row>
    <row r="800" spans="1:10" x14ac:dyDescent="0.35">
      <c r="A800" s="37"/>
      <c r="B800" s="38"/>
      <c r="C800" s="38"/>
      <c r="D800" s="38"/>
      <c r="E800" s="53"/>
      <c r="F800" s="38"/>
      <c r="J800" s="49"/>
    </row>
    <row r="801" spans="1:10" x14ac:dyDescent="0.35">
      <c r="A801" s="37"/>
      <c r="B801" s="38"/>
      <c r="C801" s="38"/>
      <c r="D801" s="38"/>
      <c r="E801" s="53"/>
      <c r="F801" s="38"/>
      <c r="J801" s="49"/>
    </row>
    <row r="802" spans="1:10" x14ac:dyDescent="0.35">
      <c r="A802" s="37"/>
      <c r="B802" s="38"/>
      <c r="C802" s="38"/>
      <c r="D802" s="38"/>
      <c r="E802" s="53"/>
      <c r="F802" s="38"/>
      <c r="J802" s="49"/>
    </row>
    <row r="803" spans="1:10" x14ac:dyDescent="0.35">
      <c r="A803" s="37"/>
      <c r="B803" s="38"/>
      <c r="C803" s="38"/>
      <c r="D803" s="38"/>
      <c r="E803" s="53"/>
      <c r="F803" s="38"/>
      <c r="J803" s="49"/>
    </row>
    <row r="804" spans="1:10" x14ac:dyDescent="0.35">
      <c r="A804" s="37"/>
      <c r="B804" s="38"/>
      <c r="C804" s="38"/>
      <c r="D804" s="38"/>
      <c r="E804" s="53"/>
      <c r="F804" s="38"/>
      <c r="J804" s="49"/>
    </row>
    <row r="805" spans="1:10" x14ac:dyDescent="0.35">
      <c r="A805" s="37"/>
      <c r="B805" s="38"/>
      <c r="C805" s="38"/>
      <c r="D805" s="38"/>
      <c r="E805" s="53"/>
      <c r="F805" s="38"/>
      <c r="J805" s="49"/>
    </row>
    <row r="806" spans="1:10" x14ac:dyDescent="0.35">
      <c r="A806" s="37"/>
      <c r="B806" s="38"/>
      <c r="C806" s="38"/>
      <c r="D806" s="38"/>
      <c r="E806" s="53"/>
      <c r="F806" s="38"/>
      <c r="J806" s="49"/>
    </row>
    <row r="807" spans="1:10" x14ac:dyDescent="0.35">
      <c r="A807" s="37"/>
      <c r="B807" s="38"/>
      <c r="C807" s="38"/>
      <c r="D807" s="38"/>
      <c r="E807" s="53"/>
      <c r="F807" s="38"/>
      <c r="J807" s="49"/>
    </row>
    <row r="808" spans="1:10" x14ac:dyDescent="0.35">
      <c r="A808" s="37"/>
      <c r="B808" s="38"/>
      <c r="C808" s="38"/>
      <c r="D808" s="38"/>
      <c r="E808" s="53"/>
      <c r="F808" s="38"/>
      <c r="J808" s="49"/>
    </row>
    <row r="809" spans="1:10" x14ac:dyDescent="0.35">
      <c r="A809" s="37"/>
      <c r="B809" s="38"/>
      <c r="C809" s="38"/>
      <c r="D809" s="38"/>
      <c r="E809" s="53"/>
      <c r="F809" s="38"/>
      <c r="J809" s="49"/>
    </row>
    <row r="810" spans="1:10" x14ac:dyDescent="0.35">
      <c r="A810" s="37"/>
      <c r="B810" s="38"/>
      <c r="C810" s="38"/>
      <c r="D810" s="38"/>
      <c r="E810" s="53"/>
      <c r="F810" s="38"/>
      <c r="J810" s="49"/>
    </row>
    <row r="811" spans="1:10" x14ac:dyDescent="0.35">
      <c r="A811" s="37"/>
      <c r="B811" s="38"/>
      <c r="C811" s="38"/>
      <c r="D811" s="38"/>
      <c r="E811" s="53"/>
      <c r="F811" s="38"/>
      <c r="J811" s="49"/>
    </row>
    <row r="812" spans="1:10" x14ac:dyDescent="0.35">
      <c r="A812" s="37"/>
      <c r="B812" s="38"/>
      <c r="C812" s="38"/>
      <c r="D812" s="38"/>
      <c r="E812" s="53"/>
      <c r="F812" s="38"/>
      <c r="J812" s="49"/>
    </row>
    <row r="813" spans="1:10" x14ac:dyDescent="0.35">
      <c r="A813" s="37"/>
      <c r="B813" s="38"/>
      <c r="C813" s="38"/>
      <c r="D813" s="38"/>
      <c r="E813" s="53"/>
      <c r="F813" s="38"/>
      <c r="J813" s="49"/>
    </row>
    <row r="814" spans="1:10" x14ac:dyDescent="0.35">
      <c r="A814" s="37"/>
      <c r="B814" s="38"/>
      <c r="C814" s="38"/>
      <c r="D814" s="38"/>
      <c r="E814" s="53"/>
      <c r="F814" s="38"/>
      <c r="J814" s="49"/>
    </row>
    <row r="815" spans="1:10" x14ac:dyDescent="0.35">
      <c r="A815" s="37"/>
      <c r="B815" s="38"/>
      <c r="C815" s="38"/>
      <c r="D815" s="38"/>
      <c r="E815" s="53"/>
      <c r="F815" s="38"/>
      <c r="J815" s="49"/>
    </row>
    <row r="816" spans="1:10" x14ac:dyDescent="0.35">
      <c r="A816" s="37"/>
      <c r="B816" s="38"/>
      <c r="C816" s="38"/>
      <c r="D816" s="38"/>
      <c r="E816" s="53"/>
      <c r="F816" s="38"/>
      <c r="J816" s="49"/>
    </row>
    <row r="817" spans="1:10" x14ac:dyDescent="0.35">
      <c r="A817" s="37"/>
      <c r="B817" s="38"/>
      <c r="C817" s="38"/>
      <c r="D817" s="38"/>
      <c r="E817" s="53"/>
      <c r="F817" s="38"/>
      <c r="J817" s="49"/>
    </row>
    <row r="818" spans="1:10" x14ac:dyDescent="0.35">
      <c r="A818" s="37"/>
      <c r="B818" s="38"/>
      <c r="C818" s="38"/>
      <c r="D818" s="38"/>
      <c r="E818" s="53"/>
      <c r="F818" s="38"/>
      <c r="J818" s="49"/>
    </row>
    <row r="819" spans="1:10" x14ac:dyDescent="0.35">
      <c r="A819" s="37"/>
      <c r="B819" s="38"/>
      <c r="C819" s="38"/>
      <c r="D819" s="38"/>
      <c r="E819" s="53"/>
      <c r="F819" s="38"/>
      <c r="J819" s="49"/>
    </row>
    <row r="820" spans="1:10" x14ac:dyDescent="0.35">
      <c r="A820" s="37"/>
      <c r="B820" s="38"/>
      <c r="C820" s="38"/>
      <c r="D820" s="38"/>
      <c r="E820" s="53"/>
      <c r="F820" s="38"/>
      <c r="J820" s="49"/>
    </row>
    <row r="821" spans="1:10" x14ac:dyDescent="0.35">
      <c r="A821" s="37"/>
      <c r="B821" s="38"/>
      <c r="C821" s="38"/>
      <c r="D821" s="38"/>
      <c r="E821" s="53"/>
      <c r="F821" s="38"/>
      <c r="J821" s="49"/>
    </row>
    <row r="822" spans="1:10" x14ac:dyDescent="0.35">
      <c r="A822" s="37"/>
      <c r="B822" s="38"/>
      <c r="C822" s="38"/>
      <c r="D822" s="38"/>
      <c r="E822" s="53"/>
      <c r="F822" s="38"/>
      <c r="J822" s="49"/>
    </row>
    <row r="823" spans="1:10" x14ac:dyDescent="0.35">
      <c r="A823" s="37"/>
      <c r="B823" s="38"/>
      <c r="C823" s="38"/>
      <c r="D823" s="38"/>
      <c r="E823" s="53"/>
      <c r="F823" s="38"/>
      <c r="J823" s="49"/>
    </row>
    <row r="824" spans="1:10" x14ac:dyDescent="0.35">
      <c r="A824" s="37"/>
      <c r="B824" s="38"/>
      <c r="C824" s="38"/>
      <c r="D824" s="38"/>
      <c r="E824" s="53"/>
      <c r="F824" s="38"/>
      <c r="J824" s="49"/>
    </row>
    <row r="825" spans="1:10" x14ac:dyDescent="0.35">
      <c r="A825" s="37"/>
      <c r="B825" s="38"/>
      <c r="C825" s="38"/>
      <c r="D825" s="38"/>
      <c r="E825" s="53"/>
      <c r="F825" s="38"/>
      <c r="J825" s="49"/>
    </row>
    <row r="826" spans="1:10" x14ac:dyDescent="0.35">
      <c r="A826" s="37"/>
      <c r="B826" s="38"/>
      <c r="C826" s="38"/>
      <c r="D826" s="38"/>
      <c r="E826" s="53"/>
      <c r="F826" s="38"/>
      <c r="J826" s="49"/>
    </row>
    <row r="827" spans="1:10" x14ac:dyDescent="0.35">
      <c r="A827" s="37"/>
      <c r="B827" s="38"/>
      <c r="C827" s="38"/>
      <c r="D827" s="38"/>
      <c r="E827" s="53"/>
      <c r="F827" s="38"/>
      <c r="J827" s="49"/>
    </row>
    <row r="828" spans="1:10" x14ac:dyDescent="0.35">
      <c r="A828" s="37"/>
      <c r="B828" s="38"/>
      <c r="C828" s="38"/>
      <c r="D828" s="38"/>
      <c r="E828" s="53"/>
      <c r="F828" s="38"/>
      <c r="J828" s="49"/>
    </row>
    <row r="829" spans="1:10" x14ac:dyDescent="0.35">
      <c r="A829" s="37"/>
      <c r="B829" s="38"/>
      <c r="C829" s="38"/>
      <c r="D829" s="38"/>
      <c r="E829" s="53"/>
      <c r="F829" s="38"/>
      <c r="J829" s="49"/>
    </row>
    <row r="830" spans="1:10" x14ac:dyDescent="0.35">
      <c r="A830" s="37"/>
      <c r="B830" s="38"/>
      <c r="C830" s="38"/>
      <c r="D830" s="38"/>
      <c r="E830" s="53"/>
      <c r="F830" s="38"/>
      <c r="J830" s="49"/>
    </row>
    <row r="831" spans="1:10" x14ac:dyDescent="0.35">
      <c r="A831" s="37"/>
      <c r="B831" s="38"/>
      <c r="C831" s="38"/>
      <c r="D831" s="38"/>
      <c r="E831" s="53"/>
      <c r="F831" s="38"/>
      <c r="J831" s="49"/>
    </row>
    <row r="832" spans="1:10" x14ac:dyDescent="0.35">
      <c r="A832" s="37"/>
      <c r="B832" s="38"/>
      <c r="C832" s="38"/>
      <c r="D832" s="38"/>
      <c r="E832" s="53"/>
      <c r="F832" s="38"/>
      <c r="J832" s="49"/>
    </row>
    <row r="833" spans="1:10" x14ac:dyDescent="0.35">
      <c r="A833" s="37"/>
      <c r="B833" s="38"/>
      <c r="C833" s="38"/>
      <c r="D833" s="38"/>
      <c r="E833" s="53"/>
      <c r="F833" s="38"/>
      <c r="J833" s="49"/>
    </row>
    <row r="834" spans="1:10" x14ac:dyDescent="0.35">
      <c r="A834" s="37"/>
      <c r="B834" s="38"/>
      <c r="C834" s="38"/>
      <c r="D834" s="38"/>
      <c r="E834" s="53"/>
      <c r="F834" s="38"/>
      <c r="J834" s="49"/>
    </row>
    <row r="835" spans="1:10" x14ac:dyDescent="0.35">
      <c r="A835" s="37"/>
      <c r="B835" s="38"/>
      <c r="C835" s="38"/>
      <c r="D835" s="38"/>
      <c r="E835" s="53"/>
      <c r="F835" s="38"/>
      <c r="J835" s="49"/>
    </row>
    <row r="836" spans="1:10" x14ac:dyDescent="0.35">
      <c r="A836" s="37"/>
      <c r="B836" s="38"/>
      <c r="C836" s="38"/>
      <c r="D836" s="38"/>
      <c r="E836" s="53"/>
      <c r="F836" s="38"/>
      <c r="J836" s="49"/>
    </row>
    <row r="837" spans="1:10" x14ac:dyDescent="0.35">
      <c r="A837" s="37"/>
      <c r="B837" s="38"/>
      <c r="C837" s="38"/>
      <c r="D837" s="38"/>
      <c r="E837" s="53"/>
      <c r="F837" s="38"/>
      <c r="J837" s="49"/>
    </row>
    <row r="838" spans="1:10" x14ac:dyDescent="0.35">
      <c r="A838" s="37"/>
      <c r="B838" s="38"/>
      <c r="C838" s="38"/>
      <c r="D838" s="38"/>
      <c r="E838" s="53"/>
      <c r="F838" s="38"/>
      <c r="J838" s="49"/>
    </row>
    <row r="839" spans="1:10" x14ac:dyDescent="0.35">
      <c r="A839" s="37"/>
      <c r="B839" s="38"/>
      <c r="C839" s="38"/>
      <c r="D839" s="38"/>
      <c r="E839" s="53"/>
      <c r="F839" s="38"/>
      <c r="J839" s="49"/>
    </row>
    <row r="840" spans="1:10" x14ac:dyDescent="0.35">
      <c r="A840" s="37"/>
      <c r="B840" s="38"/>
      <c r="C840" s="38"/>
      <c r="D840" s="38"/>
      <c r="E840" s="53"/>
      <c r="F840" s="38"/>
      <c r="J840" s="49"/>
    </row>
    <row r="841" spans="1:10" x14ac:dyDescent="0.35">
      <c r="A841" s="37"/>
      <c r="B841" s="38"/>
      <c r="C841" s="38"/>
      <c r="D841" s="38"/>
      <c r="E841" s="53"/>
      <c r="F841" s="38"/>
      <c r="J841" s="49"/>
    </row>
    <row r="842" spans="1:10" x14ac:dyDescent="0.35">
      <c r="A842" s="37"/>
      <c r="B842" s="38"/>
      <c r="C842" s="38"/>
      <c r="D842" s="38"/>
      <c r="E842" s="53"/>
      <c r="F842" s="38"/>
      <c r="J842" s="49"/>
    </row>
    <row r="843" spans="1:10" x14ac:dyDescent="0.35">
      <c r="A843" s="37"/>
      <c r="B843" s="38"/>
      <c r="C843" s="38"/>
      <c r="D843" s="38"/>
      <c r="E843" s="53"/>
      <c r="F843" s="38"/>
      <c r="J843" s="49"/>
    </row>
    <row r="844" spans="1:10" x14ac:dyDescent="0.35">
      <c r="A844" s="37"/>
      <c r="B844" s="38"/>
      <c r="C844" s="38"/>
      <c r="D844" s="38"/>
      <c r="E844" s="53"/>
      <c r="F844" s="38"/>
      <c r="J844" s="49"/>
    </row>
    <row r="845" spans="1:10" x14ac:dyDescent="0.35">
      <c r="A845" s="37"/>
      <c r="B845" s="38"/>
      <c r="C845" s="38"/>
      <c r="D845" s="38"/>
      <c r="E845" s="53"/>
      <c r="F845" s="38"/>
      <c r="J845" s="49"/>
    </row>
    <row r="846" spans="1:10" x14ac:dyDescent="0.35">
      <c r="A846" s="37"/>
      <c r="B846" s="38"/>
      <c r="C846" s="38"/>
      <c r="D846" s="38"/>
      <c r="E846" s="53"/>
      <c r="F846" s="38"/>
      <c r="J846" s="49"/>
    </row>
    <row r="847" spans="1:10" x14ac:dyDescent="0.35">
      <c r="A847" s="37"/>
      <c r="B847" s="38"/>
      <c r="C847" s="38"/>
      <c r="D847" s="38"/>
      <c r="E847" s="53"/>
      <c r="F847" s="38"/>
      <c r="J847" s="49"/>
    </row>
    <row r="848" spans="1:10" x14ac:dyDescent="0.35">
      <c r="A848" s="37"/>
      <c r="B848" s="38"/>
      <c r="C848" s="38"/>
      <c r="D848" s="38"/>
      <c r="E848" s="53"/>
      <c r="F848" s="38"/>
      <c r="J848" s="49"/>
    </row>
    <row r="849" spans="1:10" x14ac:dyDescent="0.35">
      <c r="A849" s="37"/>
      <c r="B849" s="38"/>
      <c r="C849" s="38"/>
      <c r="D849" s="38"/>
      <c r="E849" s="53"/>
      <c r="F849" s="38"/>
      <c r="J849" s="49"/>
    </row>
    <row r="850" spans="1:10" x14ac:dyDescent="0.35">
      <c r="A850" s="37"/>
      <c r="B850" s="38"/>
      <c r="C850" s="38"/>
      <c r="D850" s="38"/>
      <c r="E850" s="53"/>
      <c r="F850" s="38"/>
      <c r="J850" s="49"/>
    </row>
    <row r="851" spans="1:10" x14ac:dyDescent="0.35">
      <c r="A851" s="37"/>
      <c r="B851" s="38"/>
      <c r="C851" s="38"/>
      <c r="D851" s="38"/>
      <c r="E851" s="53"/>
      <c r="F851" s="38"/>
      <c r="J851" s="49"/>
    </row>
    <row r="852" spans="1:10" x14ac:dyDescent="0.35">
      <c r="A852" s="37"/>
      <c r="B852" s="38"/>
      <c r="C852" s="38"/>
      <c r="D852" s="38"/>
      <c r="E852" s="53"/>
      <c r="F852" s="38"/>
      <c r="J852" s="49"/>
    </row>
    <row r="853" spans="1:10" x14ac:dyDescent="0.35">
      <c r="A853" s="37"/>
      <c r="B853" s="38"/>
      <c r="C853" s="38"/>
      <c r="D853" s="38"/>
      <c r="E853" s="53"/>
      <c r="F853" s="38"/>
      <c r="J853" s="49"/>
    </row>
    <row r="854" spans="1:10" x14ac:dyDescent="0.35">
      <c r="A854" s="37"/>
      <c r="B854" s="38"/>
      <c r="C854" s="38"/>
      <c r="D854" s="38"/>
      <c r="E854" s="53"/>
      <c r="F854" s="38"/>
      <c r="J854" s="49"/>
    </row>
    <row r="855" spans="1:10" x14ac:dyDescent="0.35">
      <c r="A855" s="37"/>
      <c r="B855" s="38"/>
      <c r="C855" s="38"/>
      <c r="D855" s="38"/>
      <c r="E855" s="53"/>
      <c r="F855" s="38"/>
      <c r="J855" s="49"/>
    </row>
    <row r="856" spans="1:10" x14ac:dyDescent="0.35">
      <c r="A856" s="37"/>
      <c r="B856" s="38"/>
      <c r="C856" s="38"/>
      <c r="D856" s="38"/>
      <c r="E856" s="53"/>
      <c r="F856" s="38"/>
      <c r="J856" s="49"/>
    </row>
    <row r="857" spans="1:10" x14ac:dyDescent="0.35">
      <c r="A857" s="37"/>
      <c r="B857" s="38"/>
      <c r="C857" s="38"/>
      <c r="D857" s="38"/>
      <c r="E857" s="53"/>
      <c r="F857" s="38"/>
      <c r="J857" s="49"/>
    </row>
    <row r="858" spans="1:10" x14ac:dyDescent="0.35">
      <c r="A858" s="37"/>
      <c r="B858" s="38"/>
      <c r="C858" s="38"/>
      <c r="D858" s="38"/>
      <c r="E858" s="53"/>
      <c r="F858" s="38"/>
      <c r="J858" s="49"/>
    </row>
    <row r="859" spans="1:10" x14ac:dyDescent="0.35">
      <c r="A859" s="37"/>
      <c r="B859" s="38"/>
      <c r="C859" s="38"/>
      <c r="D859" s="38"/>
      <c r="E859" s="53"/>
      <c r="F859" s="38"/>
      <c r="J859" s="49"/>
    </row>
    <row r="860" spans="1:10" x14ac:dyDescent="0.35">
      <c r="A860" s="37"/>
      <c r="B860" s="38"/>
      <c r="C860" s="38"/>
      <c r="D860" s="38"/>
      <c r="E860" s="53"/>
      <c r="F860" s="38"/>
      <c r="J860" s="49"/>
    </row>
    <row r="861" spans="1:10" x14ac:dyDescent="0.35">
      <c r="A861" s="37"/>
      <c r="B861" s="38"/>
      <c r="C861" s="38"/>
      <c r="D861" s="38"/>
      <c r="E861" s="53"/>
      <c r="F861" s="38"/>
      <c r="J861" s="49"/>
    </row>
    <row r="862" spans="1:10" x14ac:dyDescent="0.35">
      <c r="A862" s="37"/>
      <c r="B862" s="38"/>
      <c r="C862" s="38"/>
      <c r="D862" s="38"/>
      <c r="E862" s="53"/>
      <c r="F862" s="38"/>
      <c r="J862" s="49"/>
    </row>
    <row r="863" spans="1:10" x14ac:dyDescent="0.35">
      <c r="A863" s="37"/>
      <c r="B863" s="38"/>
      <c r="C863" s="38"/>
      <c r="D863" s="38"/>
      <c r="E863" s="53"/>
      <c r="F863" s="38"/>
      <c r="J863" s="49"/>
    </row>
    <row r="864" spans="1:10" x14ac:dyDescent="0.35">
      <c r="A864" s="37"/>
      <c r="B864" s="38"/>
      <c r="C864" s="38"/>
      <c r="D864" s="38"/>
      <c r="E864" s="53"/>
      <c r="F864" s="38"/>
      <c r="J864" s="49"/>
    </row>
    <row r="865" spans="1:10" x14ac:dyDescent="0.35">
      <c r="A865" s="37"/>
      <c r="B865" s="38"/>
      <c r="C865" s="38"/>
      <c r="D865" s="38"/>
      <c r="E865" s="53"/>
      <c r="F865" s="38"/>
      <c r="J865" s="49"/>
    </row>
    <row r="866" spans="1:10" x14ac:dyDescent="0.35">
      <c r="A866" s="37"/>
      <c r="B866" s="38"/>
      <c r="C866" s="38"/>
      <c r="D866" s="38"/>
      <c r="E866" s="53"/>
      <c r="F866" s="38"/>
      <c r="J866" s="49"/>
    </row>
    <row r="867" spans="1:10" x14ac:dyDescent="0.35">
      <c r="A867" s="37"/>
      <c r="B867" s="38"/>
      <c r="C867" s="38"/>
      <c r="D867" s="38"/>
      <c r="E867" s="53"/>
      <c r="F867" s="38"/>
    </row>
    <row r="868" spans="1:10" x14ac:dyDescent="0.35">
      <c r="A868" s="37"/>
      <c r="B868" s="38"/>
      <c r="C868" s="38"/>
      <c r="D868" s="38"/>
      <c r="E868" s="53"/>
      <c r="F868" s="38"/>
    </row>
    <row r="869" spans="1:10" x14ac:dyDescent="0.35">
      <c r="A869" s="37"/>
      <c r="B869" s="38"/>
      <c r="C869" s="38"/>
      <c r="D869" s="38"/>
      <c r="E869" s="53"/>
      <c r="F869" s="38"/>
    </row>
    <row r="870" spans="1:10" x14ac:dyDescent="0.35">
      <c r="A870" s="37"/>
      <c r="B870" s="38"/>
      <c r="C870" s="38"/>
      <c r="D870" s="38"/>
      <c r="E870" s="53"/>
      <c r="F870" s="38"/>
    </row>
    <row r="871" spans="1:10" x14ac:dyDescent="0.35">
      <c r="A871" s="37"/>
      <c r="B871" s="38"/>
      <c r="C871" s="38"/>
      <c r="D871" s="38"/>
      <c r="E871" s="53"/>
      <c r="F871" s="38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6D22E-BA4B-4084-8BBB-68840F32634C}">
  <dimension ref="A1:H871"/>
  <sheetViews>
    <sheetView workbookViewId="0"/>
  </sheetViews>
  <sheetFormatPr defaultColWidth="8.90625" defaultRowHeight="14.5" x14ac:dyDescent="0.35"/>
  <cols>
    <col min="1" max="1" width="15.453125" style="1" customWidth="1"/>
    <col min="2" max="4" width="8.90625" style="23" customWidth="1"/>
    <col min="5" max="5" width="8.90625" style="1" customWidth="1"/>
    <col min="6" max="6" width="11.36328125" style="1" bestFit="1" customWidth="1"/>
    <col min="7" max="7" width="8.90625" style="1" customWidth="1"/>
    <col min="8" max="16384" width="8.90625" style="1"/>
  </cols>
  <sheetData>
    <row r="1" spans="1:8" x14ac:dyDescent="0.35">
      <c r="A1" s="34" t="s">
        <v>71</v>
      </c>
      <c r="B1" s="35" t="s">
        <v>88</v>
      </c>
      <c r="C1" s="35" t="s">
        <v>75</v>
      </c>
      <c r="D1" s="35" t="s">
        <v>76</v>
      </c>
      <c r="H1" s="35" t="s">
        <v>77</v>
      </c>
    </row>
    <row r="2" spans="1:8" x14ac:dyDescent="0.35">
      <c r="A2" s="37">
        <v>31808</v>
      </c>
      <c r="B2" s="38">
        <v>9.1</v>
      </c>
      <c r="D2" s="38">
        <v>100</v>
      </c>
      <c r="H2" s="23"/>
    </row>
    <row r="3" spans="1:8" x14ac:dyDescent="0.35">
      <c r="A3" s="37">
        <v>31836</v>
      </c>
      <c r="B3" s="38">
        <v>9.02</v>
      </c>
      <c r="C3" s="40">
        <f t="shared" ref="C3:C66" si="0">B2/1200+((B2/B3)*(1-(1+B3/200)^(-2*(10-(1/12))))+(1+B3/200)^(-2*(10-(1/12)))-1)</f>
        <v>1.2754916840863221E-2</v>
      </c>
      <c r="D3" s="38">
        <f t="shared" ref="D3:D66" si="1">D2*(1+C3)</f>
        <v>101.27549168408632</v>
      </c>
      <c r="F3" s="37">
        <v>32142</v>
      </c>
      <c r="G3" s="41">
        <f t="shared" ref="G3:G38" si="2">VLOOKUP(F3,A:D,4,FALSE)</f>
        <v>103.05228579064669</v>
      </c>
    </row>
    <row r="4" spans="1:8" x14ac:dyDescent="0.35">
      <c r="A4" s="37">
        <v>31867</v>
      </c>
      <c r="B4" s="38">
        <v>8.7100000000000009</v>
      </c>
      <c r="C4" s="42">
        <f t="shared" si="0"/>
        <v>2.7826516767478986E-2</v>
      </c>
      <c r="D4" s="38">
        <f t="shared" si="1"/>
        <v>104.09363585156822</v>
      </c>
      <c r="F4" s="37">
        <v>32508</v>
      </c>
      <c r="G4" s="41">
        <f t="shared" si="2"/>
        <v>122.83168195943851</v>
      </c>
      <c r="H4" s="43">
        <f t="shared" ref="H4:H38" si="3">G4/G3-1</f>
        <v>0.19193554045927863</v>
      </c>
    </row>
    <row r="5" spans="1:8" x14ac:dyDescent="0.35">
      <c r="A5" s="37">
        <v>31897</v>
      </c>
      <c r="B5" s="38">
        <v>8.7100000000000009</v>
      </c>
      <c r="C5" s="42">
        <f t="shared" si="0"/>
        <v>7.2583333333333337E-3</v>
      </c>
      <c r="D5" s="38">
        <f t="shared" si="1"/>
        <v>104.84918215845752</v>
      </c>
      <c r="F5" s="37">
        <v>32873</v>
      </c>
      <c r="G5" s="41">
        <f t="shared" si="2"/>
        <v>128.02060967971286</v>
      </c>
      <c r="H5" s="44">
        <f t="shared" si="3"/>
        <v>4.2244212873253861E-2</v>
      </c>
    </row>
    <row r="6" spans="1:8" x14ac:dyDescent="0.35">
      <c r="A6" s="37">
        <v>31928</v>
      </c>
      <c r="B6" s="38">
        <v>8.92</v>
      </c>
      <c r="C6" s="42">
        <f t="shared" si="0"/>
        <v>-6.375666411073044E-3</v>
      </c>
      <c r="D6" s="38">
        <f t="shared" si="1"/>
        <v>104.18069874954136</v>
      </c>
      <c r="F6" s="37">
        <v>33238</v>
      </c>
      <c r="G6" s="41">
        <f t="shared" si="2"/>
        <v>135.49247049331038</v>
      </c>
      <c r="H6" s="44">
        <f t="shared" si="3"/>
        <v>5.8364515153387586E-2</v>
      </c>
    </row>
    <row r="7" spans="1:8" x14ac:dyDescent="0.35">
      <c r="A7" s="37">
        <v>31958</v>
      </c>
      <c r="B7" s="38">
        <v>9.26</v>
      </c>
      <c r="C7" s="42">
        <f t="shared" si="0"/>
        <v>-1.43207022352448E-2</v>
      </c>
      <c r="D7" s="38">
        <f t="shared" si="1"/>
        <v>102.68875798408943</v>
      </c>
      <c r="F7" s="37">
        <v>33603</v>
      </c>
      <c r="G7" s="41">
        <f t="shared" si="2"/>
        <v>162.23159012137756</v>
      </c>
      <c r="H7" s="44">
        <f t="shared" si="3"/>
        <v>0.19734764249787129</v>
      </c>
    </row>
    <row r="8" spans="1:8" x14ac:dyDescent="0.35">
      <c r="A8" s="37">
        <v>31989</v>
      </c>
      <c r="B8" s="38">
        <v>9.5</v>
      </c>
      <c r="C8" s="42">
        <f t="shared" si="0"/>
        <v>-7.4825982685739305E-3</v>
      </c>
      <c r="D8" s="38">
        <f t="shared" si="1"/>
        <v>101.92037926139568</v>
      </c>
      <c r="F8" s="37">
        <v>33969</v>
      </c>
      <c r="G8" s="41">
        <f t="shared" si="2"/>
        <v>182.65465637081084</v>
      </c>
      <c r="H8" s="44">
        <f t="shared" si="3"/>
        <v>0.12588834415142736</v>
      </c>
    </row>
    <row r="9" spans="1:8" x14ac:dyDescent="0.35">
      <c r="A9" s="37">
        <v>32020</v>
      </c>
      <c r="B9" s="38">
        <v>9.8000000000000007</v>
      </c>
      <c r="C9" s="42">
        <f t="shared" si="0"/>
        <v>-1.0842040225223963E-2</v>
      </c>
      <c r="D9" s="38">
        <f t="shared" si="1"/>
        <v>100.81535440967355</v>
      </c>
      <c r="F9" s="37">
        <v>34334</v>
      </c>
      <c r="G9" s="41">
        <f t="shared" si="2"/>
        <v>232.15937536705317</v>
      </c>
      <c r="H9" s="44">
        <f t="shared" si="3"/>
        <v>0.27102905548568024</v>
      </c>
    </row>
    <row r="10" spans="1:8" x14ac:dyDescent="0.35">
      <c r="A10" s="37">
        <v>32050</v>
      </c>
      <c r="B10" s="38">
        <v>10.58</v>
      </c>
      <c r="C10" s="42">
        <f t="shared" si="0"/>
        <v>-3.9035869861060876E-2</v>
      </c>
      <c r="D10" s="38">
        <f t="shared" si="1"/>
        <v>96.879939354940802</v>
      </c>
      <c r="F10" s="37">
        <v>34699</v>
      </c>
      <c r="G10" s="41">
        <f t="shared" si="2"/>
        <v>206.59168107180977</v>
      </c>
      <c r="H10" s="44">
        <f t="shared" si="3"/>
        <v>-0.11012992369926844</v>
      </c>
    </row>
    <row r="11" spans="1:8" x14ac:dyDescent="0.35">
      <c r="A11" s="37">
        <v>32081</v>
      </c>
      <c r="B11" s="38">
        <v>10.08</v>
      </c>
      <c r="C11" s="42">
        <f t="shared" si="0"/>
        <v>3.9714125568227371E-2</v>
      </c>
      <c r="D11" s="38">
        <f t="shared" si="1"/>
        <v>100.72744143152518</v>
      </c>
      <c r="F11" s="37">
        <v>35064</v>
      </c>
      <c r="G11" s="41">
        <f t="shared" si="2"/>
        <v>249.45133909543648</v>
      </c>
      <c r="H11" s="44">
        <f t="shared" si="3"/>
        <v>0.20746071575229119</v>
      </c>
    </row>
    <row r="12" spans="1:8" x14ac:dyDescent="0.35">
      <c r="A12" s="37">
        <v>32111</v>
      </c>
      <c r="B12" s="38">
        <v>10.02</v>
      </c>
      <c r="C12" s="42">
        <f t="shared" si="0"/>
        <v>1.211706752050871E-2</v>
      </c>
      <c r="D12" s="38">
        <f t="shared" si="1"/>
        <v>101.94796264051905</v>
      </c>
      <c r="F12" s="37">
        <v>35430</v>
      </c>
      <c r="G12" s="41">
        <f t="shared" si="2"/>
        <v>281.91274567796677</v>
      </c>
      <c r="H12" s="44">
        <f t="shared" si="3"/>
        <v>0.13013121797719052</v>
      </c>
    </row>
    <row r="13" spans="1:8" x14ac:dyDescent="0.35">
      <c r="A13" s="37">
        <v>32142</v>
      </c>
      <c r="B13" s="38">
        <v>9.98</v>
      </c>
      <c r="C13" s="42">
        <f t="shared" si="0"/>
        <v>1.0832223827970031E-2</v>
      </c>
      <c r="D13" s="38">
        <f t="shared" si="1"/>
        <v>103.05228579064669</v>
      </c>
      <c r="F13" s="37">
        <v>35795</v>
      </c>
      <c r="G13" s="41">
        <f t="shared" si="2"/>
        <v>309.15896636298402</v>
      </c>
      <c r="H13" s="44">
        <f t="shared" si="3"/>
        <v>9.6647707855469056E-2</v>
      </c>
    </row>
    <row r="14" spans="1:8" x14ac:dyDescent="0.35">
      <c r="A14" s="37">
        <v>32173</v>
      </c>
      <c r="B14" s="38">
        <v>9.33</v>
      </c>
      <c r="C14" s="42">
        <f t="shared" si="0"/>
        <v>4.9780944317321302E-2</v>
      </c>
      <c r="D14" s="38">
        <f t="shared" si="1"/>
        <v>108.18232589136356</v>
      </c>
      <c r="F14" s="37">
        <v>36160</v>
      </c>
      <c r="G14" s="41">
        <f t="shared" si="2"/>
        <v>362.36836082758441</v>
      </c>
      <c r="H14" s="44">
        <f t="shared" si="3"/>
        <v>0.17211014479239517</v>
      </c>
    </row>
    <row r="15" spans="1:8" x14ac:dyDescent="0.35">
      <c r="A15" s="37">
        <v>32202</v>
      </c>
      <c r="B15" s="38">
        <v>9.09</v>
      </c>
      <c r="C15" s="42">
        <f t="shared" si="0"/>
        <v>2.3243132669397506E-2</v>
      </c>
      <c r="D15" s="38">
        <f t="shared" si="1"/>
        <v>110.69682204454053</v>
      </c>
      <c r="F15" s="37">
        <v>36525</v>
      </c>
      <c r="G15" s="41">
        <f t="shared" si="2"/>
        <v>335.0406223691482</v>
      </c>
      <c r="H15" s="44">
        <f t="shared" si="3"/>
        <v>-7.5414250835874719E-2</v>
      </c>
    </row>
    <row r="16" spans="1:8" x14ac:dyDescent="0.35">
      <c r="A16" s="37">
        <v>32233</v>
      </c>
      <c r="B16" s="38">
        <v>9.35</v>
      </c>
      <c r="C16" s="42">
        <f t="shared" si="0"/>
        <v>-8.9965441466403045E-3</v>
      </c>
      <c r="D16" s="38">
        <f t="shared" si="1"/>
        <v>109.70093319812403</v>
      </c>
      <c r="F16" s="37">
        <v>36891</v>
      </c>
      <c r="G16" s="41">
        <f t="shared" si="2"/>
        <v>366.99034014284285</v>
      </c>
      <c r="H16" s="44">
        <f t="shared" si="3"/>
        <v>9.5360728343240719E-2</v>
      </c>
    </row>
    <row r="17" spans="1:8" x14ac:dyDescent="0.35">
      <c r="A17" s="37">
        <v>32263</v>
      </c>
      <c r="B17" s="38">
        <v>9.3000000000000007</v>
      </c>
      <c r="C17" s="42">
        <f t="shared" si="0"/>
        <v>1.0985319668755735E-2</v>
      </c>
      <c r="D17" s="38">
        <f t="shared" si="1"/>
        <v>110.90603301726624</v>
      </c>
      <c r="F17" s="37">
        <v>37256</v>
      </c>
      <c r="G17" s="41">
        <f t="shared" si="2"/>
        <v>383.23111972883913</v>
      </c>
      <c r="H17" s="44">
        <f t="shared" si="3"/>
        <v>4.4253970226232342E-2</v>
      </c>
    </row>
    <row r="18" spans="1:8" x14ac:dyDescent="0.35">
      <c r="A18" s="37">
        <v>32294</v>
      </c>
      <c r="B18" s="38">
        <v>9.0399999999999991</v>
      </c>
      <c r="C18" s="42">
        <f t="shared" si="0"/>
        <v>2.4543193779238047E-2</v>
      </c>
      <c r="D18" s="38">
        <f t="shared" si="1"/>
        <v>113.62802127689557</v>
      </c>
      <c r="F18" s="37">
        <v>37621</v>
      </c>
      <c r="G18" s="41">
        <f t="shared" si="2"/>
        <v>428.2543675707193</v>
      </c>
      <c r="H18" s="44">
        <f t="shared" si="3"/>
        <v>0.11748327712461615</v>
      </c>
    </row>
    <row r="19" spans="1:8" x14ac:dyDescent="0.35">
      <c r="A19" s="37">
        <v>32324</v>
      </c>
      <c r="B19" s="38">
        <v>8.85</v>
      </c>
      <c r="C19" s="42">
        <f t="shared" si="0"/>
        <v>1.9906170234671835E-2</v>
      </c>
      <c r="D19" s="38">
        <f t="shared" si="1"/>
        <v>115.88992001186237</v>
      </c>
      <c r="F19" s="37">
        <v>37986</v>
      </c>
      <c r="G19" s="41">
        <f t="shared" si="2"/>
        <v>444.1968081798156</v>
      </c>
      <c r="H19" s="44">
        <f t="shared" si="3"/>
        <v>3.7226568638470958E-2</v>
      </c>
    </row>
    <row r="20" spans="1:8" x14ac:dyDescent="0.35">
      <c r="A20" s="37">
        <v>32355</v>
      </c>
      <c r="B20" s="38">
        <v>9.0299999999999994</v>
      </c>
      <c r="C20" s="42">
        <f t="shared" si="0"/>
        <v>-4.2560584473184879E-3</v>
      </c>
      <c r="D20" s="38">
        <f t="shared" si="1"/>
        <v>115.39668573883682</v>
      </c>
      <c r="F20" s="37">
        <v>38352</v>
      </c>
      <c r="G20" s="41">
        <f t="shared" si="2"/>
        <v>486.92073184363778</v>
      </c>
      <c r="H20" s="44">
        <f t="shared" si="3"/>
        <v>9.6182419317446088E-2</v>
      </c>
    </row>
    <row r="21" spans="1:8" x14ac:dyDescent="0.35">
      <c r="A21" s="37">
        <v>32386</v>
      </c>
      <c r="B21" s="38">
        <v>9.34</v>
      </c>
      <c r="C21" s="42">
        <f t="shared" si="0"/>
        <v>-1.2241822505439707E-2</v>
      </c>
      <c r="D21" s="38">
        <f t="shared" si="1"/>
        <v>113.98401999430598</v>
      </c>
      <c r="F21" s="37">
        <v>38717</v>
      </c>
      <c r="G21" s="41">
        <f t="shared" si="2"/>
        <v>520.05908419542857</v>
      </c>
      <c r="H21" s="44">
        <f t="shared" si="3"/>
        <v>6.805697557037349E-2</v>
      </c>
    </row>
    <row r="22" spans="1:8" x14ac:dyDescent="0.35">
      <c r="A22" s="37">
        <v>32416</v>
      </c>
      <c r="B22" s="38">
        <v>8.77</v>
      </c>
      <c r="C22" s="42">
        <f t="shared" si="0"/>
        <v>4.503039783335025E-2</v>
      </c>
      <c r="D22" s="38">
        <f t="shared" si="1"/>
        <v>119.11676576129412</v>
      </c>
      <c r="F22" s="37">
        <v>39082</v>
      </c>
      <c r="G22" s="41">
        <f t="shared" si="2"/>
        <v>509.60676976872327</v>
      </c>
      <c r="H22" s="44">
        <f t="shared" si="3"/>
        <v>-2.0098321026111532E-2</v>
      </c>
    </row>
    <row r="23" spans="1:8" x14ac:dyDescent="0.35">
      <c r="A23" s="37">
        <v>32447</v>
      </c>
      <c r="B23" s="38">
        <v>8.61</v>
      </c>
      <c r="C23" s="42">
        <f t="shared" si="0"/>
        <v>1.7836383860165256E-2</v>
      </c>
      <c r="D23" s="38">
        <f t="shared" si="1"/>
        <v>121.24137811959395</v>
      </c>
      <c r="F23" s="37">
        <v>39447</v>
      </c>
      <c r="G23" s="41">
        <f t="shared" si="2"/>
        <v>513.33642495302831</v>
      </c>
      <c r="H23" s="44">
        <f t="shared" si="3"/>
        <v>7.3186923831440875E-3</v>
      </c>
    </row>
    <row r="24" spans="1:8" x14ac:dyDescent="0.35">
      <c r="A24" s="37">
        <v>32477</v>
      </c>
      <c r="B24" s="38">
        <v>8.66</v>
      </c>
      <c r="C24" s="42">
        <f t="shared" si="0"/>
        <v>3.8921125101721429E-3</v>
      </c>
      <c r="D24" s="38">
        <f t="shared" si="1"/>
        <v>121.71326320412372</v>
      </c>
      <c r="F24" s="37">
        <v>39813</v>
      </c>
      <c r="G24" s="41">
        <f t="shared" si="2"/>
        <v>580.89176833338399</v>
      </c>
      <c r="H24" s="44">
        <f t="shared" si="3"/>
        <v>0.1316005256913868</v>
      </c>
    </row>
    <row r="25" spans="1:8" x14ac:dyDescent="0.35">
      <c r="A25" s="37">
        <v>32508</v>
      </c>
      <c r="B25" s="38">
        <v>8.6300000000000008</v>
      </c>
      <c r="C25" s="42">
        <f t="shared" si="0"/>
        <v>9.1889636829398831E-3</v>
      </c>
      <c r="D25" s="38">
        <f t="shared" si="1"/>
        <v>122.83168195943851</v>
      </c>
      <c r="F25" s="37">
        <v>40178</v>
      </c>
      <c r="G25" s="41">
        <f t="shared" si="2"/>
        <v>592.57733009663957</v>
      </c>
      <c r="H25" s="44">
        <f t="shared" si="3"/>
        <v>2.0116590387882827E-2</v>
      </c>
    </row>
    <row r="26" spans="1:8" x14ac:dyDescent="0.35">
      <c r="A26" s="37">
        <v>32539</v>
      </c>
      <c r="B26" s="38">
        <v>8.69</v>
      </c>
      <c r="C26" s="42">
        <f t="shared" si="0"/>
        <v>3.2573207512165015E-3</v>
      </c>
      <c r="D26" s="38">
        <f t="shared" si="1"/>
        <v>123.23178414599182</v>
      </c>
      <c r="F26" s="37">
        <v>40543</v>
      </c>
      <c r="G26" s="41">
        <f t="shared" si="2"/>
        <v>623.62195149185573</v>
      </c>
      <c r="H26" s="44">
        <f t="shared" si="3"/>
        <v>5.2389147911131362E-2</v>
      </c>
    </row>
    <row r="27" spans="1:8" x14ac:dyDescent="0.35">
      <c r="A27" s="37">
        <v>32567</v>
      </c>
      <c r="B27" s="38">
        <v>9.19</v>
      </c>
      <c r="C27" s="42">
        <f t="shared" si="0"/>
        <v>-2.4845624379679E-2</v>
      </c>
      <c r="D27" s="38">
        <f t="shared" si="1"/>
        <v>120.17001352546283</v>
      </c>
      <c r="F27" s="37">
        <v>40908</v>
      </c>
      <c r="G27" s="41">
        <f t="shared" si="2"/>
        <v>654.67586209996955</v>
      </c>
      <c r="H27" s="44">
        <f t="shared" si="3"/>
        <v>4.9796051171427269E-2</v>
      </c>
    </row>
    <row r="28" spans="1:8" x14ac:dyDescent="0.35">
      <c r="A28" s="37">
        <v>32598</v>
      </c>
      <c r="B28" s="38">
        <v>9</v>
      </c>
      <c r="C28" s="42">
        <f t="shared" si="0"/>
        <v>1.9951419338482445E-2</v>
      </c>
      <c r="D28" s="38">
        <f t="shared" si="1"/>
        <v>122.56757585722045</v>
      </c>
      <c r="F28" s="37">
        <v>41274</v>
      </c>
      <c r="G28" s="41">
        <f t="shared" si="2"/>
        <v>725.19062039146775</v>
      </c>
      <c r="H28" s="44">
        <f t="shared" si="3"/>
        <v>0.10770942136970141</v>
      </c>
    </row>
    <row r="29" spans="1:8" x14ac:dyDescent="0.35">
      <c r="A29" s="37">
        <v>32628</v>
      </c>
      <c r="B29" s="38">
        <v>8.7200000000000006</v>
      </c>
      <c r="C29" s="42">
        <f t="shared" si="0"/>
        <v>2.58364383628839E-2</v>
      </c>
      <c r="D29" s="38">
        <f t="shared" si="1"/>
        <v>125.73428547614363</v>
      </c>
      <c r="F29" s="37">
        <v>41639</v>
      </c>
      <c r="G29" s="41">
        <f t="shared" si="2"/>
        <v>728.6799251686607</v>
      </c>
      <c r="H29" s="44">
        <f t="shared" si="3"/>
        <v>4.8115690951839873E-3</v>
      </c>
    </row>
    <row r="30" spans="1:8" x14ac:dyDescent="0.35">
      <c r="A30" s="37">
        <v>32659</v>
      </c>
      <c r="B30" s="38">
        <v>8.83</v>
      </c>
      <c r="C30" s="42">
        <f t="shared" si="0"/>
        <v>9.7255185451029617E-5</v>
      </c>
      <c r="D30" s="38">
        <f t="shared" si="1"/>
        <v>125.74651378739516</v>
      </c>
      <c r="F30" s="37">
        <v>42004</v>
      </c>
      <c r="G30" s="41">
        <f t="shared" si="2"/>
        <v>856.73417628242328</v>
      </c>
      <c r="H30" s="44">
        <f t="shared" si="3"/>
        <v>0.17573456697619738</v>
      </c>
    </row>
    <row r="31" spans="1:8" x14ac:dyDescent="0.35">
      <c r="A31" s="37">
        <v>32689</v>
      </c>
      <c r="B31" s="38">
        <v>8.74</v>
      </c>
      <c r="C31" s="42">
        <f t="shared" si="0"/>
        <v>1.3247087671439872E-2</v>
      </c>
      <c r="D31" s="38">
        <f t="shared" si="1"/>
        <v>127.41228887991471</v>
      </c>
      <c r="F31" s="37">
        <v>42369</v>
      </c>
      <c r="G31" s="41">
        <f t="shared" si="2"/>
        <v>849.95296131397004</v>
      </c>
      <c r="H31" s="44">
        <f t="shared" si="3"/>
        <v>-7.9151913816238872E-3</v>
      </c>
    </row>
    <row r="32" spans="1:8" x14ac:dyDescent="0.35">
      <c r="A32" s="37">
        <v>32720</v>
      </c>
      <c r="B32" s="38">
        <v>8.36</v>
      </c>
      <c r="C32" s="42">
        <f t="shared" si="0"/>
        <v>3.2560984617304306E-2</v>
      </c>
      <c r="D32" s="38">
        <f t="shared" si="1"/>
        <v>131.56095845818913</v>
      </c>
      <c r="F32" s="37">
        <v>42735</v>
      </c>
      <c r="G32" s="41">
        <f t="shared" si="2"/>
        <v>878.54310448717683</v>
      </c>
      <c r="H32" s="44">
        <f t="shared" si="3"/>
        <v>3.3637324033801042E-2</v>
      </c>
    </row>
    <row r="33" spans="1:8" x14ac:dyDescent="0.35">
      <c r="A33" s="37">
        <v>32751</v>
      </c>
      <c r="B33" s="38">
        <v>8.41</v>
      </c>
      <c r="C33" s="42">
        <f t="shared" si="0"/>
        <v>3.6479050112766427E-3</v>
      </c>
      <c r="D33" s="38">
        <f t="shared" si="1"/>
        <v>132.04088033783711</v>
      </c>
      <c r="F33" s="37">
        <v>43100</v>
      </c>
      <c r="G33" s="41">
        <f t="shared" si="2"/>
        <v>876.45019760187108</v>
      </c>
      <c r="H33" s="44">
        <f t="shared" si="3"/>
        <v>-2.3822472393399963E-3</v>
      </c>
    </row>
    <row r="34" spans="1:8" x14ac:dyDescent="0.35">
      <c r="A34" s="37">
        <v>32781</v>
      </c>
      <c r="B34" s="38">
        <v>8.83</v>
      </c>
      <c r="C34" s="42">
        <f t="shared" si="0"/>
        <v>-2.0365783231308617E-2</v>
      </c>
      <c r="D34" s="38">
        <f t="shared" si="1"/>
        <v>129.35176439120556</v>
      </c>
      <c r="F34" s="37">
        <v>43465</v>
      </c>
      <c r="G34" s="41">
        <f t="shared" si="2"/>
        <v>889.28910174627038</v>
      </c>
      <c r="H34" s="44">
        <f t="shared" si="3"/>
        <v>1.4648754920164153E-2</v>
      </c>
    </row>
    <row r="35" spans="1:8" x14ac:dyDescent="0.35">
      <c r="A35" s="37">
        <v>32812</v>
      </c>
      <c r="B35" s="38">
        <v>8.9499999999999993</v>
      </c>
      <c r="C35" s="42">
        <f t="shared" si="0"/>
        <v>-4.2245642090668091E-4</v>
      </c>
      <c r="D35" s="38">
        <f t="shared" si="1"/>
        <v>129.2971189077829</v>
      </c>
      <c r="F35" s="37">
        <v>43830</v>
      </c>
      <c r="G35" s="41">
        <f t="shared" si="2"/>
        <v>942.14152209296503</v>
      </c>
      <c r="H35" s="44">
        <f t="shared" si="3"/>
        <v>5.9432214161750041E-2</v>
      </c>
    </row>
    <row r="36" spans="1:8" x14ac:dyDescent="0.35">
      <c r="A36" s="37">
        <v>32842</v>
      </c>
      <c r="B36" s="38">
        <v>9.14</v>
      </c>
      <c r="C36" s="42">
        <f t="shared" si="0"/>
        <v>-4.7610122393835341E-3</v>
      </c>
      <c r="D36" s="38">
        <f t="shared" si="1"/>
        <v>128.68153374214592</v>
      </c>
      <c r="F36" s="37">
        <v>44196</v>
      </c>
      <c r="G36" s="41">
        <f t="shared" si="2"/>
        <v>984.54600090269776</v>
      </c>
      <c r="H36" s="44">
        <f t="shared" si="3"/>
        <v>4.5008608383516835E-2</v>
      </c>
    </row>
    <row r="37" spans="1:8" x14ac:dyDescent="0.35">
      <c r="A37" s="37">
        <v>32873</v>
      </c>
      <c r="B37" s="38">
        <v>9.34</v>
      </c>
      <c r="C37" s="42">
        <f t="shared" si="0"/>
        <v>-5.1361220465201904E-3</v>
      </c>
      <c r="D37" s="38">
        <f t="shared" si="1"/>
        <v>128.02060967971286</v>
      </c>
      <c r="F37" s="37">
        <v>44561</v>
      </c>
      <c r="G37" s="41">
        <f t="shared" si="2"/>
        <v>932.83811216689685</v>
      </c>
      <c r="H37" s="44">
        <f t="shared" si="3"/>
        <v>-5.2519525434455705E-2</v>
      </c>
    </row>
    <row r="38" spans="1:8" x14ac:dyDescent="0.35">
      <c r="A38" s="37">
        <v>32904</v>
      </c>
      <c r="B38" s="38">
        <v>9.66</v>
      </c>
      <c r="C38" s="42">
        <f t="shared" si="0"/>
        <v>-1.2344994552832698E-2</v>
      </c>
      <c r="D38" s="38">
        <f t="shared" si="1"/>
        <v>126.44019595056649</v>
      </c>
      <c r="F38" s="37">
        <v>44926</v>
      </c>
      <c r="G38" s="41">
        <f t="shared" si="2"/>
        <v>722.94880061785102</v>
      </c>
      <c r="H38" s="48">
        <f t="shared" si="3"/>
        <v>-0.22500078932398282</v>
      </c>
    </row>
    <row r="39" spans="1:8" x14ac:dyDescent="0.35">
      <c r="A39" s="37">
        <v>32932</v>
      </c>
      <c r="B39" s="38">
        <v>10.1</v>
      </c>
      <c r="C39" s="42">
        <f t="shared" si="0"/>
        <v>-1.9116911645307821E-2</v>
      </c>
      <c r="D39" s="38">
        <f t="shared" si="1"/>
        <v>124.0230498961641</v>
      </c>
      <c r="F39" s="37"/>
      <c r="G39" s="41"/>
      <c r="H39" s="52"/>
    </row>
    <row r="40" spans="1:8" x14ac:dyDescent="0.35">
      <c r="A40" s="37">
        <v>32963</v>
      </c>
      <c r="B40" s="38">
        <v>9.59</v>
      </c>
      <c r="C40" s="42">
        <f t="shared" si="0"/>
        <v>4.059168871373868E-2</v>
      </c>
      <c r="D40" s="38">
        <f t="shared" si="1"/>
        <v>129.05735493087766</v>
      </c>
      <c r="F40" s="37"/>
      <c r="G40" s="41"/>
      <c r="H40" s="52"/>
    </row>
    <row r="41" spans="1:8" x14ac:dyDescent="0.35">
      <c r="A41" s="37">
        <v>32993</v>
      </c>
      <c r="B41" s="38">
        <v>9.66</v>
      </c>
      <c r="C41" s="42">
        <f t="shared" si="0"/>
        <v>3.5885949415678711E-3</v>
      </c>
      <c r="D41" s="38">
        <f t="shared" si="1"/>
        <v>129.52048950195476</v>
      </c>
      <c r="F41" s="37"/>
      <c r="G41" s="41"/>
      <c r="H41" s="52"/>
    </row>
    <row r="42" spans="1:8" x14ac:dyDescent="0.35">
      <c r="A42" s="37">
        <v>33024</v>
      </c>
      <c r="B42" s="38">
        <v>9.67</v>
      </c>
      <c r="C42" s="42">
        <f t="shared" si="0"/>
        <v>7.4212565748729125E-3</v>
      </c>
      <c r="D42" s="38">
        <f t="shared" si="1"/>
        <v>130.48169428625189</v>
      </c>
      <c r="F42" s="37"/>
      <c r="G42" s="41"/>
      <c r="H42" s="52"/>
    </row>
    <row r="43" spans="1:8" x14ac:dyDescent="0.35">
      <c r="A43" s="37">
        <v>33054</v>
      </c>
      <c r="B43" s="38">
        <v>9.6199999999999992</v>
      </c>
      <c r="C43" s="42">
        <f t="shared" si="0"/>
        <v>1.1208729538034368E-2</v>
      </c>
      <c r="D43" s="38">
        <f t="shared" si="1"/>
        <v>131.94422830717096</v>
      </c>
      <c r="F43" s="37"/>
      <c r="G43" s="41"/>
      <c r="H43" s="52"/>
    </row>
    <row r="44" spans="1:8" x14ac:dyDescent="0.35">
      <c r="A44" s="37">
        <v>33085</v>
      </c>
      <c r="B44" s="38">
        <v>9.49</v>
      </c>
      <c r="C44" s="42">
        <f t="shared" si="0"/>
        <v>1.6253108497675466E-2</v>
      </c>
      <c r="D44" s="38">
        <f t="shared" si="1"/>
        <v>134.08873216548946</v>
      </c>
      <c r="F44" s="37"/>
      <c r="G44" s="41"/>
      <c r="H44" s="52"/>
    </row>
    <row r="45" spans="1:8" x14ac:dyDescent="0.35">
      <c r="A45" s="37">
        <v>33116</v>
      </c>
      <c r="B45" s="38">
        <v>10.27</v>
      </c>
      <c r="C45" s="42">
        <f t="shared" si="0"/>
        <v>-3.9908922162254681E-2</v>
      </c>
      <c r="D45" s="38">
        <f t="shared" si="1"/>
        <v>128.73739539066153</v>
      </c>
      <c r="F45" s="37"/>
      <c r="G45" s="41"/>
      <c r="H45" s="52"/>
    </row>
    <row r="46" spans="1:8" x14ac:dyDescent="0.35">
      <c r="A46" s="37">
        <v>33146</v>
      </c>
      <c r="B46" s="38">
        <v>10.61</v>
      </c>
      <c r="C46" s="42">
        <f t="shared" si="0"/>
        <v>-1.1991478028747006E-2</v>
      </c>
      <c r="D46" s="38">
        <f t="shared" si="1"/>
        <v>127.1936437423563</v>
      </c>
      <c r="F46" s="37"/>
      <c r="G46" s="41"/>
      <c r="H46" s="52"/>
    </row>
    <row r="47" spans="1:8" x14ac:dyDescent="0.35">
      <c r="A47" s="37">
        <v>33177</v>
      </c>
      <c r="B47" s="38">
        <v>10.27</v>
      </c>
      <c r="C47" s="42">
        <f t="shared" si="0"/>
        <v>2.9685085728846011E-2</v>
      </c>
      <c r="D47" s="38">
        <f t="shared" si="1"/>
        <v>130.96939796101245</v>
      </c>
      <c r="F47" s="37"/>
      <c r="G47" s="41"/>
      <c r="H47" s="52"/>
    </row>
    <row r="48" spans="1:8" x14ac:dyDescent="0.35">
      <c r="A48" s="37">
        <v>33207</v>
      </c>
      <c r="B48" s="38">
        <v>10.050000000000001</v>
      </c>
      <c r="C48" s="42">
        <f t="shared" si="0"/>
        <v>2.2170381675047479E-2</v>
      </c>
      <c r="D48" s="38">
        <f t="shared" si="1"/>
        <v>133.8730395015593</v>
      </c>
      <c r="F48" s="37"/>
      <c r="G48" s="41"/>
      <c r="H48" s="52"/>
    </row>
    <row r="49" spans="1:8" x14ac:dyDescent="0.35">
      <c r="A49" s="37">
        <v>33238</v>
      </c>
      <c r="B49" s="38">
        <v>9.99</v>
      </c>
      <c r="C49" s="42">
        <f t="shared" si="0"/>
        <v>1.2096767189126313E-2</v>
      </c>
      <c r="D49" s="38">
        <f t="shared" si="1"/>
        <v>135.49247049331038</v>
      </c>
      <c r="F49" s="37"/>
      <c r="G49" s="41"/>
      <c r="H49" s="52"/>
    </row>
    <row r="50" spans="1:8" x14ac:dyDescent="0.35">
      <c r="A50" s="37">
        <v>33269</v>
      </c>
      <c r="B50" s="38">
        <v>9.52</v>
      </c>
      <c r="C50" s="42">
        <f t="shared" si="0"/>
        <v>3.8064895708721819E-2</v>
      </c>
      <c r="D50" s="38">
        <f t="shared" si="1"/>
        <v>140.64997725195531</v>
      </c>
      <c r="F50" s="37"/>
      <c r="G50" s="41"/>
      <c r="H50" s="52"/>
    </row>
    <row r="51" spans="1:8" x14ac:dyDescent="0.35">
      <c r="A51" s="37">
        <v>33297</v>
      </c>
      <c r="B51" s="38">
        <v>9</v>
      </c>
      <c r="C51" s="42">
        <f t="shared" si="0"/>
        <v>4.1577568715846822E-2</v>
      </c>
      <c r="D51" s="38">
        <f t="shared" si="1"/>
        <v>146.49786134603076</v>
      </c>
      <c r="F51" s="37"/>
      <c r="G51" s="41"/>
      <c r="H51" s="52"/>
    </row>
    <row r="52" spans="1:8" x14ac:dyDescent="0.35">
      <c r="A52" s="37">
        <v>33328</v>
      </c>
      <c r="B52" s="38">
        <v>9.1</v>
      </c>
      <c r="C52" s="42">
        <f t="shared" si="0"/>
        <v>1.0577124399673773E-3</v>
      </c>
      <c r="D52" s="38">
        <f t="shared" si="1"/>
        <v>146.65281395640505</v>
      </c>
      <c r="F52" s="37"/>
      <c r="G52" s="41"/>
      <c r="H52" s="52"/>
    </row>
    <row r="53" spans="1:8" x14ac:dyDescent="0.35">
      <c r="A53" s="37">
        <v>33358</v>
      </c>
      <c r="B53" s="38">
        <v>8.82</v>
      </c>
      <c r="C53" s="42">
        <f t="shared" si="0"/>
        <v>2.5840630359027787E-2</v>
      </c>
      <c r="D53" s="38">
        <f t="shared" si="1"/>
        <v>150.44241511296377</v>
      </c>
      <c r="F53" s="37"/>
      <c r="G53" s="41"/>
      <c r="H53" s="52"/>
    </row>
    <row r="54" spans="1:8" x14ac:dyDescent="0.35">
      <c r="A54" s="37">
        <v>33389</v>
      </c>
      <c r="B54" s="38">
        <v>8.8800000000000008</v>
      </c>
      <c r="C54" s="42">
        <f t="shared" si="0"/>
        <v>3.4478448031536654E-3</v>
      </c>
      <c r="D54" s="38">
        <f t="shared" si="1"/>
        <v>150.96111721208487</v>
      </c>
      <c r="F54" s="37"/>
      <c r="G54" s="41"/>
      <c r="H54" s="52"/>
    </row>
    <row r="55" spans="1:8" x14ac:dyDescent="0.35">
      <c r="A55" s="37">
        <v>33419</v>
      </c>
      <c r="B55" s="38">
        <v>9.14</v>
      </c>
      <c r="C55" s="42">
        <f t="shared" si="0"/>
        <v>-9.3212097310860394E-3</v>
      </c>
      <c r="D55" s="38">
        <f t="shared" si="1"/>
        <v>149.55397697731195</v>
      </c>
      <c r="F55" s="37"/>
      <c r="G55" s="41"/>
      <c r="H55" s="52"/>
    </row>
    <row r="56" spans="1:8" x14ac:dyDescent="0.35">
      <c r="A56" s="37">
        <v>33450</v>
      </c>
      <c r="B56" s="38">
        <v>9.26</v>
      </c>
      <c r="C56" s="42">
        <f t="shared" si="0"/>
        <v>-6.1228239890347147E-5</v>
      </c>
      <c r="D56" s="38">
        <f t="shared" si="1"/>
        <v>149.54482005053302</v>
      </c>
      <c r="F56" s="37"/>
      <c r="G56" s="41"/>
      <c r="H56" s="52"/>
    </row>
    <row r="57" spans="1:8" x14ac:dyDescent="0.35">
      <c r="A57" s="37">
        <v>33481</v>
      </c>
      <c r="B57" s="38">
        <v>8.9499999999999993</v>
      </c>
      <c r="C57" s="42">
        <f t="shared" si="0"/>
        <v>2.7817040198453508E-2</v>
      </c>
      <c r="D57" s="38">
        <f t="shared" si="1"/>
        <v>153.70471432134917</v>
      </c>
      <c r="F57" s="37"/>
      <c r="G57" s="41"/>
      <c r="H57" s="52"/>
    </row>
    <row r="58" spans="1:8" x14ac:dyDescent="0.35">
      <c r="A58" s="37">
        <v>33511</v>
      </c>
      <c r="B58" s="38">
        <v>8.84</v>
      </c>
      <c r="C58" s="42">
        <f t="shared" si="0"/>
        <v>1.4624648754447677E-2</v>
      </c>
      <c r="D58" s="38">
        <f t="shared" si="1"/>
        <v>155.95259178020163</v>
      </c>
      <c r="F58" s="37"/>
      <c r="G58" s="41"/>
      <c r="H58" s="52"/>
    </row>
    <row r="59" spans="1:8" x14ac:dyDescent="0.35">
      <c r="A59" s="37">
        <v>33542</v>
      </c>
      <c r="B59" s="38">
        <v>8.76</v>
      </c>
      <c r="C59" s="42">
        <f t="shared" si="0"/>
        <v>1.2596586750917606E-2</v>
      </c>
      <c r="D59" s="38">
        <f t="shared" si="1"/>
        <v>157.91706213159139</v>
      </c>
      <c r="F59" s="37"/>
      <c r="G59" s="41"/>
      <c r="H59" s="52"/>
    </row>
    <row r="60" spans="1:8" x14ac:dyDescent="0.35">
      <c r="A60" s="37">
        <v>33572</v>
      </c>
      <c r="B60" s="38">
        <v>8.92</v>
      </c>
      <c r="C60" s="42">
        <f t="shared" si="0"/>
        <v>-3.0878093290715733E-3</v>
      </c>
      <c r="D60" s="38">
        <f t="shared" si="1"/>
        <v>157.42944435392189</v>
      </c>
      <c r="F60" s="37"/>
      <c r="G60" s="41"/>
      <c r="H60" s="52"/>
    </row>
    <row r="61" spans="1:8" x14ac:dyDescent="0.35">
      <c r="A61" s="37">
        <v>33603</v>
      </c>
      <c r="B61" s="38">
        <v>8.57</v>
      </c>
      <c r="C61" s="42">
        <f t="shared" si="0"/>
        <v>3.0503479111949325E-2</v>
      </c>
      <c r="D61" s="38">
        <f t="shared" si="1"/>
        <v>162.23159012137756</v>
      </c>
      <c r="F61" s="37"/>
      <c r="G61" s="41"/>
      <c r="H61" s="52"/>
    </row>
    <row r="62" spans="1:8" x14ac:dyDescent="0.35">
      <c r="A62" s="37">
        <v>33634</v>
      </c>
      <c r="B62" s="38">
        <v>8.44</v>
      </c>
      <c r="C62" s="42">
        <f t="shared" si="0"/>
        <v>1.5759174023109179E-2</v>
      </c>
      <c r="D62" s="38">
        <f t="shared" si="1"/>
        <v>164.78822598214606</v>
      </c>
      <c r="F62" s="37"/>
      <c r="G62" s="41"/>
      <c r="H62" s="52"/>
    </row>
    <row r="63" spans="1:8" x14ac:dyDescent="0.35">
      <c r="A63" s="37">
        <v>33663</v>
      </c>
      <c r="B63" s="38">
        <v>8.4600000000000009</v>
      </c>
      <c r="C63" s="42">
        <f t="shared" si="0"/>
        <v>5.7087172910897906E-3</v>
      </c>
      <c r="D63" s="38">
        <f t="shared" si="1"/>
        <v>165.72895537717832</v>
      </c>
      <c r="F63" s="37"/>
      <c r="G63" s="41"/>
      <c r="H63" s="52"/>
    </row>
    <row r="64" spans="1:8" x14ac:dyDescent="0.35">
      <c r="A64" s="37">
        <v>33694</v>
      </c>
      <c r="B64" s="38">
        <v>8.7200000000000006</v>
      </c>
      <c r="C64" s="42">
        <f t="shared" si="0"/>
        <v>-9.9766927655350335E-3</v>
      </c>
      <c r="D64" s="38">
        <f t="shared" si="1"/>
        <v>164.07552850702714</v>
      </c>
      <c r="F64" s="37"/>
      <c r="G64" s="41"/>
      <c r="H64" s="52"/>
    </row>
    <row r="65" spans="1:8" x14ac:dyDescent="0.35">
      <c r="A65" s="37">
        <v>33724</v>
      </c>
      <c r="B65" s="38">
        <v>8.75</v>
      </c>
      <c r="C65" s="42">
        <f t="shared" si="0"/>
        <v>5.3045978695791763E-3</v>
      </c>
      <c r="D65" s="38">
        <f t="shared" si="1"/>
        <v>164.94588320599559</v>
      </c>
      <c r="F65" s="37"/>
      <c r="G65" s="41"/>
      <c r="H65" s="52"/>
    </row>
    <row r="66" spans="1:8" x14ac:dyDescent="0.35">
      <c r="A66" s="37">
        <v>33755</v>
      </c>
      <c r="B66" s="38">
        <v>8.49</v>
      </c>
      <c r="C66" s="42">
        <f t="shared" si="0"/>
        <v>2.4489202542958138E-2</v>
      </c>
      <c r="D66" s="38">
        <f t="shared" si="1"/>
        <v>168.98527634845433</v>
      </c>
      <c r="F66" s="37"/>
      <c r="G66" s="41"/>
      <c r="H66" s="52"/>
    </row>
    <row r="67" spans="1:8" x14ac:dyDescent="0.35">
      <c r="A67" s="37">
        <v>33785</v>
      </c>
      <c r="B67" s="38">
        <v>8.7899999999999991</v>
      </c>
      <c r="C67" s="42">
        <f t="shared" ref="C67:C130" si="4">B66/1200+((B66/B67)*(1-(1+B67/200)^(-2*(10-(1/12))))+(1+B67/200)^(-2*(10-(1/12)))-1)</f>
        <v>-1.2511770315275002E-2</v>
      </c>
      <c r="D67" s="38">
        <f t="shared" ref="D67:D130" si="5">D66*(1+C67)</f>
        <v>166.8709713841192</v>
      </c>
      <c r="F67" s="37"/>
      <c r="G67" s="41"/>
      <c r="H67" s="52"/>
    </row>
    <row r="68" spans="1:8" x14ac:dyDescent="0.35">
      <c r="A68" s="37">
        <v>33816</v>
      </c>
      <c r="B68" s="38">
        <v>9.2200000000000006</v>
      </c>
      <c r="C68" s="42">
        <f t="shared" si="4"/>
        <v>-2.0234618902856299E-2</v>
      </c>
      <c r="D68" s="38">
        <f t="shared" si="5"/>
        <v>163.49440087221211</v>
      </c>
      <c r="F68" s="37"/>
      <c r="G68" s="41"/>
      <c r="H68" s="52"/>
    </row>
    <row r="69" spans="1:8" x14ac:dyDescent="0.35">
      <c r="A69" s="37">
        <v>33847</v>
      </c>
      <c r="B69" s="38">
        <v>9.16</v>
      </c>
      <c r="C69" s="42">
        <f t="shared" si="4"/>
        <v>1.1538764532271387E-2</v>
      </c>
      <c r="D69" s="38">
        <f t="shared" si="5"/>
        <v>165.38092426622134</v>
      </c>
      <c r="F69" s="37"/>
      <c r="G69" s="41"/>
      <c r="H69" s="52"/>
    </row>
    <row r="70" spans="1:8" x14ac:dyDescent="0.35">
      <c r="A70" s="37">
        <v>33877</v>
      </c>
      <c r="B70" s="38">
        <v>8.7100000000000009</v>
      </c>
      <c r="C70" s="42">
        <f t="shared" si="4"/>
        <v>3.7115373802254444E-2</v>
      </c>
      <c r="D70" s="38">
        <f t="shared" si="5"/>
        <v>171.51909909012448</v>
      </c>
      <c r="F70" s="37"/>
      <c r="G70" s="41"/>
      <c r="H70" s="52"/>
    </row>
    <row r="71" spans="1:8" x14ac:dyDescent="0.35">
      <c r="A71" s="37">
        <v>33908</v>
      </c>
      <c r="B71" s="38">
        <v>8.19</v>
      </c>
      <c r="C71" s="42">
        <f t="shared" si="4"/>
        <v>4.2106834462382024E-2</v>
      </c>
      <c r="D71" s="38">
        <f t="shared" si="5"/>
        <v>178.74122540264926</v>
      </c>
      <c r="F71" s="37"/>
      <c r="G71" s="41"/>
      <c r="H71" s="52"/>
    </row>
    <row r="72" spans="1:8" x14ac:dyDescent="0.35">
      <c r="A72" s="37">
        <v>33938</v>
      </c>
      <c r="B72" s="38">
        <v>8.32</v>
      </c>
      <c r="C72" s="42">
        <f t="shared" si="4"/>
        <v>-1.8377315711891311E-3</v>
      </c>
      <c r="D72" s="38">
        <f t="shared" si="5"/>
        <v>178.41274700965377</v>
      </c>
      <c r="F72" s="37"/>
      <c r="G72" s="41"/>
      <c r="H72" s="52"/>
    </row>
    <row r="73" spans="1:8" x14ac:dyDescent="0.35">
      <c r="A73" s="37">
        <v>33969</v>
      </c>
      <c r="B73" s="38">
        <v>8.07</v>
      </c>
      <c r="C73" s="42">
        <f t="shared" si="4"/>
        <v>2.3775820014292889E-2</v>
      </c>
      <c r="D73" s="38">
        <f t="shared" si="5"/>
        <v>182.65465637081084</v>
      </c>
      <c r="F73" s="37"/>
      <c r="G73" s="41"/>
      <c r="H73" s="52"/>
    </row>
    <row r="74" spans="1:8" x14ac:dyDescent="0.35">
      <c r="A74" s="37">
        <v>34000</v>
      </c>
      <c r="B74" s="38">
        <v>7.91</v>
      </c>
      <c r="C74" s="42">
        <f t="shared" si="4"/>
        <v>1.758031990688038E-2</v>
      </c>
      <c r="D74" s="38">
        <f t="shared" si="5"/>
        <v>185.86578366229102</v>
      </c>
      <c r="F74" s="37"/>
      <c r="G74" s="41"/>
      <c r="H74" s="52"/>
    </row>
    <row r="75" spans="1:8" x14ac:dyDescent="0.35">
      <c r="A75" s="37">
        <v>34028</v>
      </c>
      <c r="B75" s="38">
        <v>7.6</v>
      </c>
      <c r="C75" s="42">
        <f t="shared" si="4"/>
        <v>2.7914070364360003E-2</v>
      </c>
      <c r="D75" s="38">
        <f t="shared" si="5"/>
        <v>191.05405422576715</v>
      </c>
      <c r="F75" s="37"/>
      <c r="G75" s="41"/>
      <c r="H75" s="52"/>
    </row>
    <row r="76" spans="1:8" x14ac:dyDescent="0.35">
      <c r="A76" s="37">
        <v>34059</v>
      </c>
      <c r="B76" s="38">
        <v>7.22</v>
      </c>
      <c r="C76" s="42">
        <f t="shared" si="4"/>
        <v>3.2916583157016649E-2</v>
      </c>
      <c r="D76" s="38">
        <f t="shared" si="5"/>
        <v>197.34290088917479</v>
      </c>
    </row>
    <row r="77" spans="1:8" x14ac:dyDescent="0.35">
      <c r="A77" s="37">
        <v>34089</v>
      </c>
      <c r="B77" s="38">
        <v>7.19</v>
      </c>
      <c r="C77" s="42">
        <f t="shared" si="4"/>
        <v>8.1181625798615285E-3</v>
      </c>
      <c r="D77" s="38">
        <f t="shared" si="5"/>
        <v>198.94496264257458</v>
      </c>
    </row>
    <row r="78" spans="1:8" x14ac:dyDescent="0.35">
      <c r="A78" s="37">
        <v>34120</v>
      </c>
      <c r="B78" s="38">
        <v>7.23</v>
      </c>
      <c r="C78" s="42">
        <f t="shared" si="4"/>
        <v>3.1946807623233703E-3</v>
      </c>
      <c r="D78" s="38">
        <f t="shared" si="5"/>
        <v>199.58052828748995</v>
      </c>
    </row>
    <row r="79" spans="1:8" x14ac:dyDescent="0.35">
      <c r="A79" s="37">
        <v>34150</v>
      </c>
      <c r="B79" s="38">
        <v>6.72</v>
      </c>
      <c r="C79" s="42">
        <f t="shared" si="4"/>
        <v>4.2513615519143066E-2</v>
      </c>
      <c r="D79" s="38">
        <f t="shared" si="5"/>
        <v>208.06541813221176</v>
      </c>
      <c r="H79" s="23"/>
    </row>
    <row r="80" spans="1:8" x14ac:dyDescent="0.35">
      <c r="A80" s="37">
        <v>34181</v>
      </c>
      <c r="B80" s="38">
        <v>6.63</v>
      </c>
      <c r="C80" s="42">
        <f t="shared" si="4"/>
        <v>1.2065440801391554E-2</v>
      </c>
      <c r="D80" s="38">
        <f t="shared" si="5"/>
        <v>210.57581911750276</v>
      </c>
      <c r="H80" s="23"/>
    </row>
    <row r="81" spans="1:8" x14ac:dyDescent="0.35">
      <c r="A81" s="37">
        <v>34212</v>
      </c>
      <c r="B81" s="38">
        <v>6.12</v>
      </c>
      <c r="C81" s="42">
        <f t="shared" si="4"/>
        <v>4.3023286320686083E-2</v>
      </c>
      <c r="D81" s="38">
        <f t="shared" si="5"/>
        <v>219.63548287560809</v>
      </c>
      <c r="H81" s="23"/>
    </row>
    <row r="82" spans="1:8" x14ac:dyDescent="0.35">
      <c r="A82" s="37">
        <v>34242</v>
      </c>
      <c r="B82" s="38">
        <v>6.06</v>
      </c>
      <c r="C82" s="42">
        <f t="shared" si="4"/>
        <v>9.5237062701033562E-3</v>
      </c>
      <c r="D82" s="38">
        <f t="shared" si="5"/>
        <v>221.72722670100771</v>
      </c>
      <c r="H82" s="23"/>
    </row>
    <row r="83" spans="1:8" x14ac:dyDescent="0.35">
      <c r="A83" s="37">
        <v>34273</v>
      </c>
      <c r="B83" s="38">
        <v>5.99</v>
      </c>
      <c r="C83" s="42">
        <f t="shared" si="4"/>
        <v>1.0227591219677867E-2</v>
      </c>
      <c r="D83" s="38">
        <f t="shared" si="5"/>
        <v>223.99496213797846</v>
      </c>
      <c r="H83" s="23"/>
    </row>
    <row r="84" spans="1:8" x14ac:dyDescent="0.35">
      <c r="A84" s="37">
        <v>34303</v>
      </c>
      <c r="B84" s="38">
        <v>6.03</v>
      </c>
      <c r="C84" s="42">
        <f t="shared" si="4"/>
        <v>2.0384691732199759E-3</v>
      </c>
      <c r="D84" s="38">
        <f t="shared" si="5"/>
        <v>224.45156896325332</v>
      </c>
      <c r="H84" s="23"/>
    </row>
    <row r="85" spans="1:8" x14ac:dyDescent="0.35">
      <c r="A85" s="37">
        <v>34334</v>
      </c>
      <c r="B85" s="38">
        <v>5.64</v>
      </c>
      <c r="C85" s="42">
        <f t="shared" si="4"/>
        <v>3.4340621628988266E-2</v>
      </c>
      <c r="D85" s="38">
        <f t="shared" si="5"/>
        <v>232.15937536705317</v>
      </c>
      <c r="H85" s="23"/>
    </row>
    <row r="86" spans="1:8" x14ac:dyDescent="0.35">
      <c r="A86" s="37">
        <v>34365</v>
      </c>
      <c r="B86" s="38">
        <v>5.7</v>
      </c>
      <c r="C86" s="42">
        <f t="shared" si="4"/>
        <v>2.0239601518941622E-4</v>
      </c>
      <c r="D86" s="38">
        <f t="shared" si="5"/>
        <v>232.2063634995163</v>
      </c>
      <c r="H86" s="23"/>
    </row>
    <row r="87" spans="1:8" x14ac:dyDescent="0.35">
      <c r="A87" s="37">
        <v>34393</v>
      </c>
      <c r="B87" s="38">
        <v>6.14</v>
      </c>
      <c r="C87" s="42">
        <f t="shared" si="4"/>
        <v>-2.7571859046953837E-2</v>
      </c>
      <c r="D87" s="38">
        <f t="shared" si="5"/>
        <v>225.80400237530191</v>
      </c>
      <c r="H87" s="23"/>
    </row>
    <row r="88" spans="1:8" x14ac:dyDescent="0.35">
      <c r="A88" s="37">
        <v>34424</v>
      </c>
      <c r="B88" s="38">
        <v>6.47</v>
      </c>
      <c r="C88" s="42">
        <f t="shared" si="4"/>
        <v>-1.8762647602493125E-2</v>
      </c>
      <c r="D88" s="38">
        <f t="shared" si="5"/>
        <v>221.56732145150158</v>
      </c>
      <c r="H88" s="23"/>
    </row>
    <row r="89" spans="1:8" x14ac:dyDescent="0.35">
      <c r="A89" s="37">
        <v>34454</v>
      </c>
      <c r="B89" s="38">
        <v>6.79</v>
      </c>
      <c r="C89" s="42">
        <f t="shared" si="4"/>
        <v>-1.743087993577765E-2</v>
      </c>
      <c r="D89" s="38">
        <f t="shared" si="5"/>
        <v>217.70520807358861</v>
      </c>
      <c r="H89" s="23"/>
    </row>
    <row r="90" spans="1:8" x14ac:dyDescent="0.35">
      <c r="A90" s="37">
        <v>34485</v>
      </c>
      <c r="B90" s="38">
        <v>7.31</v>
      </c>
      <c r="C90" s="42">
        <f t="shared" si="4"/>
        <v>-3.0572774235057873E-2</v>
      </c>
      <c r="D90" s="38">
        <f t="shared" si="5"/>
        <v>211.04935589735848</v>
      </c>
      <c r="H90" s="23"/>
    </row>
    <row r="91" spans="1:8" x14ac:dyDescent="0.35">
      <c r="A91" s="37">
        <v>34515</v>
      </c>
      <c r="B91" s="38">
        <v>7.5</v>
      </c>
      <c r="C91" s="42">
        <f t="shared" si="4"/>
        <v>-7.0350610237481194E-3</v>
      </c>
      <c r="D91" s="38">
        <f t="shared" si="5"/>
        <v>209.56461079959783</v>
      </c>
      <c r="H91" s="23"/>
    </row>
    <row r="92" spans="1:8" x14ac:dyDescent="0.35">
      <c r="A92" s="37">
        <v>34546</v>
      </c>
      <c r="B92" s="38">
        <v>7.29</v>
      </c>
      <c r="C92" s="42">
        <f t="shared" si="4"/>
        <v>2.0894863120283123E-2</v>
      </c>
      <c r="D92" s="38">
        <f t="shared" si="5"/>
        <v>213.94343465711086</v>
      </c>
      <c r="H92" s="23"/>
    </row>
    <row r="93" spans="1:8" x14ac:dyDescent="0.35">
      <c r="A93" s="37">
        <v>34577</v>
      </c>
      <c r="B93" s="38">
        <v>7.84</v>
      </c>
      <c r="C93" s="42">
        <f t="shared" si="4"/>
        <v>-3.1355517613294082E-2</v>
      </c>
      <c r="D93" s="38">
        <f t="shared" si="5"/>
        <v>207.23512752347119</v>
      </c>
      <c r="H93" s="23"/>
    </row>
    <row r="94" spans="1:8" x14ac:dyDescent="0.35">
      <c r="A94" s="37">
        <v>34607</v>
      </c>
      <c r="B94" s="38">
        <v>8.14</v>
      </c>
      <c r="C94" s="42">
        <f t="shared" si="4"/>
        <v>-1.361566990332647E-2</v>
      </c>
      <c r="D94" s="38">
        <f t="shared" si="5"/>
        <v>204.41348243473783</v>
      </c>
      <c r="H94" s="23"/>
    </row>
    <row r="95" spans="1:8" x14ac:dyDescent="0.35">
      <c r="A95" s="37">
        <v>34638</v>
      </c>
      <c r="B95" s="38">
        <v>8.31</v>
      </c>
      <c r="C95" s="42">
        <f t="shared" si="4"/>
        <v>-4.5498032851463439E-3</v>
      </c>
      <c r="D95" s="38">
        <f t="shared" si="5"/>
        <v>203.48344130082805</v>
      </c>
      <c r="H95" s="23"/>
    </row>
    <row r="96" spans="1:8" x14ac:dyDescent="0.35">
      <c r="A96" s="37">
        <v>34668</v>
      </c>
      <c r="B96" s="38">
        <v>7.88</v>
      </c>
      <c r="C96" s="42">
        <f t="shared" si="4"/>
        <v>3.6137273128145228E-2</v>
      </c>
      <c r="D96" s="38">
        <f t="shared" si="5"/>
        <v>210.83677799617098</v>
      </c>
      <c r="H96" s="23"/>
    </row>
    <row r="97" spans="1:8" x14ac:dyDescent="0.35">
      <c r="A97" s="37">
        <v>34699</v>
      </c>
      <c r="B97" s="38">
        <v>8.2799999999999994</v>
      </c>
      <c r="C97" s="42">
        <f t="shared" si="4"/>
        <v>-2.0134518107833677E-2</v>
      </c>
      <c r="D97" s="38">
        <f t="shared" si="5"/>
        <v>206.59168107180977</v>
      </c>
      <c r="H97" s="23"/>
    </row>
    <row r="98" spans="1:8" x14ac:dyDescent="0.35">
      <c r="A98" s="37">
        <v>34730</v>
      </c>
      <c r="B98" s="38">
        <v>8.11</v>
      </c>
      <c r="C98" s="42">
        <f t="shared" si="4"/>
        <v>1.8332801300010453E-2</v>
      </c>
      <c r="D98" s="38">
        <f t="shared" si="5"/>
        <v>210.37908531113436</v>
      </c>
      <c r="H98" s="23"/>
    </row>
    <row r="99" spans="1:8" x14ac:dyDescent="0.35">
      <c r="A99" s="37">
        <v>34758</v>
      </c>
      <c r="B99" s="38">
        <v>8</v>
      </c>
      <c r="C99" s="42">
        <f t="shared" si="4"/>
        <v>1.4191858035319216E-2</v>
      </c>
      <c r="D99" s="38">
        <f t="shared" si="5"/>
        <v>213.36475542347031</v>
      </c>
      <c r="H99" s="23"/>
    </row>
    <row r="100" spans="1:8" x14ac:dyDescent="0.35">
      <c r="A100" s="37">
        <v>34789</v>
      </c>
      <c r="B100" s="38">
        <v>7.91</v>
      </c>
      <c r="C100" s="42">
        <f t="shared" si="4"/>
        <v>1.2772784114286687E-2</v>
      </c>
      <c r="D100" s="38">
        <f t="shared" si="5"/>
        <v>216.09001738209187</v>
      </c>
      <c r="H100" s="23"/>
    </row>
    <row r="101" spans="1:8" x14ac:dyDescent="0.35">
      <c r="A101" s="37">
        <v>34819</v>
      </c>
      <c r="B101" s="38">
        <v>7.84</v>
      </c>
      <c r="C101" s="42">
        <f t="shared" si="4"/>
        <v>1.135555072654049E-2</v>
      </c>
      <c r="D101" s="38">
        <f t="shared" si="5"/>
        <v>218.54383853597326</v>
      </c>
      <c r="H101" s="23"/>
    </row>
    <row r="102" spans="1:8" x14ac:dyDescent="0.35">
      <c r="A102" s="37">
        <v>34850</v>
      </c>
      <c r="B102" s="38">
        <v>7.44</v>
      </c>
      <c r="C102" s="42">
        <f t="shared" si="4"/>
        <v>3.424240006096585E-2</v>
      </c>
      <c r="D102" s="38">
        <f t="shared" si="5"/>
        <v>226.02730408598117</v>
      </c>
      <c r="H102" s="23"/>
    </row>
    <row r="103" spans="1:8" x14ac:dyDescent="0.35">
      <c r="A103" s="37">
        <v>34880</v>
      </c>
      <c r="B103" s="38">
        <v>7.63</v>
      </c>
      <c r="C103" s="42">
        <f t="shared" si="4"/>
        <v>-6.8511972383839929E-3</v>
      </c>
      <c r="D103" s="38">
        <f t="shared" si="5"/>
        <v>224.47874644442791</v>
      </c>
      <c r="H103" s="23"/>
    </row>
    <row r="104" spans="1:8" x14ac:dyDescent="0.35">
      <c r="A104" s="37">
        <v>34911</v>
      </c>
      <c r="B104" s="38">
        <v>7.43</v>
      </c>
      <c r="C104" s="42">
        <f t="shared" si="4"/>
        <v>2.0219035125645358E-2</v>
      </c>
      <c r="D104" s="38">
        <f t="shared" si="5"/>
        <v>229.01749010374863</v>
      </c>
      <c r="H104" s="23"/>
    </row>
    <row r="105" spans="1:8" x14ac:dyDescent="0.35">
      <c r="A105" s="37">
        <v>34942</v>
      </c>
      <c r="B105" s="38">
        <v>7.38</v>
      </c>
      <c r="C105" s="42">
        <f t="shared" si="4"/>
        <v>9.6645679314596045E-3</v>
      </c>
      <c r="D105" s="38">
        <f t="shared" si="5"/>
        <v>231.23084519434866</v>
      </c>
      <c r="H105" s="23"/>
    </row>
    <row r="106" spans="1:8" x14ac:dyDescent="0.35">
      <c r="A106" s="37">
        <v>34972</v>
      </c>
      <c r="B106" s="38">
        <v>7.48</v>
      </c>
      <c r="C106" s="42">
        <f t="shared" si="4"/>
        <v>-7.6495014575727032E-4</v>
      </c>
      <c r="D106" s="38">
        <f t="shared" si="5"/>
        <v>231.05396512561367</v>
      </c>
      <c r="H106" s="23"/>
    </row>
    <row r="107" spans="1:8" x14ac:dyDescent="0.35">
      <c r="A107" s="37">
        <v>35003</v>
      </c>
      <c r="B107" s="38">
        <v>7.28</v>
      </c>
      <c r="C107" s="42">
        <f t="shared" si="4"/>
        <v>2.0187051848821212E-2</v>
      </c>
      <c r="D107" s="38">
        <f t="shared" si="5"/>
        <v>235.71826349948014</v>
      </c>
      <c r="H107" s="23"/>
    </row>
    <row r="108" spans="1:8" x14ac:dyDescent="0.35">
      <c r="A108" s="37">
        <v>35033</v>
      </c>
      <c r="B108" s="38">
        <v>6.9</v>
      </c>
      <c r="C108" s="42">
        <f t="shared" si="4"/>
        <v>3.3034382901953707E-2</v>
      </c>
      <c r="D108" s="38">
        <f t="shared" si="5"/>
        <v>243.50507087290558</v>
      </c>
      <c r="H108" s="23"/>
    </row>
    <row r="109" spans="1:8" x14ac:dyDescent="0.35">
      <c r="A109" s="37">
        <v>35064</v>
      </c>
      <c r="B109" s="38">
        <v>6.64</v>
      </c>
      <c r="C109" s="42">
        <f t="shared" si="4"/>
        <v>2.4419484166038195E-2</v>
      </c>
      <c r="D109" s="38">
        <f t="shared" si="5"/>
        <v>249.45133909543648</v>
      </c>
      <c r="H109" s="23"/>
    </row>
    <row r="110" spans="1:8" x14ac:dyDescent="0.35">
      <c r="A110" s="37">
        <v>35095</v>
      </c>
      <c r="B110" s="38">
        <v>6.37</v>
      </c>
      <c r="C110" s="42">
        <f t="shared" si="4"/>
        <v>2.5160035717302021E-2</v>
      </c>
      <c r="D110" s="38">
        <f t="shared" si="5"/>
        <v>255.72754369680649</v>
      </c>
      <c r="H110" s="23"/>
    </row>
    <row r="111" spans="1:8" x14ac:dyDescent="0.35">
      <c r="A111" s="37">
        <v>35124</v>
      </c>
      <c r="B111" s="38">
        <v>6.68</v>
      </c>
      <c r="C111" s="42">
        <f t="shared" si="4"/>
        <v>-1.6911175132605899E-2</v>
      </c>
      <c r="D111" s="38">
        <f t="shared" si="5"/>
        <v>251.40289041911868</v>
      </c>
      <c r="H111" s="23"/>
    </row>
    <row r="112" spans="1:8" x14ac:dyDescent="0.35">
      <c r="A112" s="37">
        <v>35155</v>
      </c>
      <c r="B112" s="38">
        <v>6.6</v>
      </c>
      <c r="C112" s="42">
        <f t="shared" si="4"/>
        <v>1.1321541047418952E-2</v>
      </c>
      <c r="D112" s="38">
        <f t="shared" si="5"/>
        <v>254.24915856243851</v>
      </c>
      <c r="H112" s="23"/>
    </row>
    <row r="113" spans="1:8" x14ac:dyDescent="0.35">
      <c r="A113" s="37">
        <v>35185</v>
      </c>
      <c r="B113" s="38">
        <v>6.39</v>
      </c>
      <c r="C113" s="42">
        <f t="shared" si="4"/>
        <v>2.0751318725832961E-2</v>
      </c>
      <c r="D113" s="38">
        <f t="shared" si="5"/>
        <v>259.52516388754253</v>
      </c>
      <c r="H113" s="23"/>
    </row>
    <row r="114" spans="1:8" x14ac:dyDescent="0.35">
      <c r="A114" s="37">
        <v>35216</v>
      </c>
      <c r="B114" s="38">
        <v>6.49</v>
      </c>
      <c r="C114" s="42">
        <f t="shared" si="4"/>
        <v>-1.9045836290681149E-3</v>
      </c>
      <c r="D114" s="38">
        <f t="shared" si="5"/>
        <v>259.03087650907111</v>
      </c>
      <c r="H114" s="23"/>
    </row>
    <row r="115" spans="1:8" x14ac:dyDescent="0.35">
      <c r="A115" s="37">
        <v>35246</v>
      </c>
      <c r="B115" s="38">
        <v>6.47</v>
      </c>
      <c r="C115" s="42">
        <f t="shared" si="4"/>
        <v>6.8555645011613006E-3</v>
      </c>
      <c r="D115" s="38">
        <f t="shared" si="5"/>
        <v>260.80667939077136</v>
      </c>
      <c r="H115" s="23"/>
    </row>
    <row r="116" spans="1:8" x14ac:dyDescent="0.35">
      <c r="A116" s="37">
        <v>35277</v>
      </c>
      <c r="B116" s="38">
        <v>6.34</v>
      </c>
      <c r="C116" s="42">
        <f t="shared" si="4"/>
        <v>1.4854483806579371E-2</v>
      </c>
      <c r="D116" s="38">
        <f t="shared" si="5"/>
        <v>264.68082798642934</v>
      </c>
      <c r="H116" s="23"/>
    </row>
    <row r="117" spans="1:8" x14ac:dyDescent="0.35">
      <c r="A117" s="37">
        <v>35308</v>
      </c>
      <c r="B117" s="38">
        <v>6.42</v>
      </c>
      <c r="C117" s="42">
        <f t="shared" si="4"/>
        <v>-5.1876654985469426E-4</v>
      </c>
      <c r="D117" s="38">
        <f t="shared" si="5"/>
        <v>264.54352042648213</v>
      </c>
      <c r="H117" s="23"/>
    </row>
    <row r="118" spans="1:8" x14ac:dyDescent="0.35">
      <c r="A118" s="37">
        <v>35338</v>
      </c>
      <c r="B118" s="38">
        <v>6.05</v>
      </c>
      <c r="C118" s="42">
        <f t="shared" si="4"/>
        <v>3.2642031857660826E-2</v>
      </c>
      <c r="D118" s="38">
        <f t="shared" si="5"/>
        <v>273.17875844798112</v>
      </c>
      <c r="H118" s="23"/>
    </row>
    <row r="119" spans="1:8" x14ac:dyDescent="0.35">
      <c r="A119" s="37">
        <v>35369</v>
      </c>
      <c r="B119" s="38">
        <v>5.96</v>
      </c>
      <c r="C119" s="42">
        <f t="shared" si="4"/>
        <v>1.1707747720971773E-2</v>
      </c>
      <c r="D119" s="38">
        <f t="shared" si="5"/>
        <v>276.37706643461837</v>
      </c>
      <c r="H119" s="23"/>
    </row>
    <row r="120" spans="1:8" x14ac:dyDescent="0.35">
      <c r="A120" s="37">
        <v>35399</v>
      </c>
      <c r="B120" s="38">
        <v>5.63</v>
      </c>
      <c r="C120" s="42">
        <f t="shared" si="4"/>
        <v>2.9783670443513592E-2</v>
      </c>
      <c r="D120" s="38">
        <f t="shared" si="5"/>
        <v>284.60858989945206</v>
      </c>
      <c r="H120" s="23"/>
    </row>
    <row r="121" spans="1:8" x14ac:dyDescent="0.35">
      <c r="A121" s="37">
        <v>35430</v>
      </c>
      <c r="B121" s="38">
        <v>5.82</v>
      </c>
      <c r="C121" s="42">
        <f t="shared" si="4"/>
        <v>-9.4721112333175754E-3</v>
      </c>
      <c r="D121" s="38">
        <f t="shared" si="5"/>
        <v>281.91274567796677</v>
      </c>
      <c r="H121" s="23"/>
    </row>
    <row r="122" spans="1:8" x14ac:dyDescent="0.35">
      <c r="A122" s="37">
        <v>35461</v>
      </c>
      <c r="B122" s="38">
        <v>5.58</v>
      </c>
      <c r="C122" s="42">
        <f t="shared" si="4"/>
        <v>2.2940552165241247E-2</v>
      </c>
      <c r="D122" s="38">
        <f t="shared" si="5"/>
        <v>288.37997972623856</v>
      </c>
      <c r="H122" s="23"/>
    </row>
    <row r="123" spans="1:8" x14ac:dyDescent="0.35">
      <c r="A123" s="37">
        <v>35489</v>
      </c>
      <c r="B123" s="38">
        <v>5.42</v>
      </c>
      <c r="C123" s="42">
        <f t="shared" si="4"/>
        <v>1.6800225283898754E-2</v>
      </c>
      <c r="D123" s="38">
        <f t="shared" si="5"/>
        <v>293.22482835300553</v>
      </c>
      <c r="H123" s="23"/>
    </row>
    <row r="124" spans="1:8" x14ac:dyDescent="0.35">
      <c r="A124" s="37">
        <v>35520</v>
      </c>
      <c r="B124" s="38">
        <v>5.81</v>
      </c>
      <c r="C124" s="42">
        <f t="shared" si="4"/>
        <v>-2.4569751954809874E-2</v>
      </c>
      <c r="D124" s="38">
        <f t="shared" si="5"/>
        <v>286.02036705338048</v>
      </c>
      <c r="H124" s="23"/>
    </row>
    <row r="125" spans="1:8" x14ac:dyDescent="0.35">
      <c r="A125" s="37">
        <v>35550</v>
      </c>
      <c r="B125" s="38">
        <v>5.73</v>
      </c>
      <c r="C125" s="42">
        <f t="shared" si="4"/>
        <v>1.0830169488075502E-2</v>
      </c>
      <c r="D125" s="38">
        <f t="shared" si="5"/>
        <v>289.11801610561014</v>
      </c>
      <c r="H125" s="23"/>
    </row>
    <row r="126" spans="1:8" x14ac:dyDescent="0.35">
      <c r="A126" s="37">
        <v>35581</v>
      </c>
      <c r="B126" s="38">
        <v>5.81</v>
      </c>
      <c r="C126" s="42">
        <f t="shared" si="4"/>
        <v>-1.1914448454310731E-3</v>
      </c>
      <c r="D126" s="38">
        <f t="shared" si="5"/>
        <v>288.77354793559982</v>
      </c>
      <c r="H126" s="23"/>
    </row>
    <row r="127" spans="1:8" x14ac:dyDescent="0.35">
      <c r="A127" s="37">
        <v>35611</v>
      </c>
      <c r="B127" s="38">
        <v>5.58</v>
      </c>
      <c r="C127" s="42">
        <f t="shared" si="4"/>
        <v>2.2178445825022743E-2</v>
      </c>
      <c r="D127" s="38">
        <f t="shared" si="5"/>
        <v>295.17809642418911</v>
      </c>
      <c r="H127" s="23"/>
    </row>
    <row r="128" spans="1:8" x14ac:dyDescent="0.35">
      <c r="A128" s="37">
        <v>35642</v>
      </c>
      <c r="B128" s="38">
        <v>5.43</v>
      </c>
      <c r="C128" s="42">
        <f t="shared" si="4"/>
        <v>1.6035544347256583E-2</v>
      </c>
      <c r="D128" s="38">
        <f t="shared" si="5"/>
        <v>299.911437879738</v>
      </c>
      <c r="H128" s="23"/>
    </row>
    <row r="129" spans="1:8" x14ac:dyDescent="0.35">
      <c r="A129" s="37">
        <v>35673</v>
      </c>
      <c r="B129" s="38">
        <v>5.6</v>
      </c>
      <c r="C129" s="42">
        <f t="shared" si="4"/>
        <v>-8.2772794894913088E-3</v>
      </c>
      <c r="D129" s="38">
        <f t="shared" si="5"/>
        <v>297.42898708631219</v>
      </c>
      <c r="H129" s="23"/>
    </row>
    <row r="130" spans="1:8" x14ac:dyDescent="0.35">
      <c r="A130" s="37">
        <v>35703</v>
      </c>
      <c r="B130" s="38">
        <v>5.47</v>
      </c>
      <c r="C130" s="42">
        <f t="shared" si="4"/>
        <v>1.4515824378784917E-2</v>
      </c>
      <c r="D130" s="38">
        <f t="shared" si="5"/>
        <v>301.74641402801694</v>
      </c>
      <c r="H130" s="23"/>
    </row>
    <row r="131" spans="1:8" x14ac:dyDescent="0.35">
      <c r="A131" s="37">
        <v>35734</v>
      </c>
      <c r="B131" s="38">
        <v>5.6</v>
      </c>
      <c r="C131" s="42">
        <f t="shared" ref="C131:C194" si="6">B130/1200+((B130/B131)*(1-(1+B131/200)^(-2*(10-(1/12))))+(1+B131/200)^(-2*(10-(1/12)))-1)</f>
        <v>-5.2316450998070004E-3</v>
      </c>
      <c r="D131" s="38">
        <f t="shared" ref="D131:D194" si="7">D130*(1+C131)</f>
        <v>300.16778387968293</v>
      </c>
      <c r="H131" s="23"/>
    </row>
    <row r="132" spans="1:8" x14ac:dyDescent="0.35">
      <c r="A132" s="37">
        <v>35764</v>
      </c>
      <c r="B132" s="38">
        <v>5.45</v>
      </c>
      <c r="C132" s="42">
        <f t="shared" si="6"/>
        <v>1.6041638053865784E-2</v>
      </c>
      <c r="D132" s="38">
        <f t="shared" si="7"/>
        <v>304.98296682411177</v>
      </c>
      <c r="H132" s="23"/>
    </row>
    <row r="133" spans="1:8" x14ac:dyDescent="0.35">
      <c r="A133" s="37">
        <v>35795</v>
      </c>
      <c r="B133" s="38">
        <v>5.33</v>
      </c>
      <c r="C133" s="42">
        <f t="shared" si="6"/>
        <v>1.3692566448409549E-2</v>
      </c>
      <c r="D133" s="38">
        <f t="shared" si="7"/>
        <v>309.15896636298402</v>
      </c>
      <c r="H133" s="23"/>
    </row>
    <row r="134" spans="1:8" x14ac:dyDescent="0.35">
      <c r="A134" s="37">
        <v>35826</v>
      </c>
      <c r="B134" s="38">
        <v>5.0599999999999996</v>
      </c>
      <c r="C134" s="42">
        <f t="shared" si="6"/>
        <v>2.5292426645018951E-2</v>
      </c>
      <c r="D134" s="38">
        <f t="shared" si="7"/>
        <v>316.97834684136967</v>
      </c>
      <c r="H134" s="23"/>
    </row>
    <row r="135" spans="1:8" x14ac:dyDescent="0.35">
      <c r="A135" s="37">
        <v>35854</v>
      </c>
      <c r="B135" s="38">
        <v>4.99</v>
      </c>
      <c r="C135" s="42">
        <f t="shared" si="6"/>
        <v>9.6401823638036163E-3</v>
      </c>
      <c r="D135" s="38">
        <f t="shared" si="7"/>
        <v>320.03407591029747</v>
      </c>
      <c r="H135" s="23"/>
    </row>
    <row r="136" spans="1:8" x14ac:dyDescent="0.35">
      <c r="A136" s="37">
        <v>35885</v>
      </c>
      <c r="B136" s="38">
        <v>4.97</v>
      </c>
      <c r="C136" s="42">
        <f t="shared" si="6"/>
        <v>5.7093637495860411E-3</v>
      </c>
      <c r="D136" s="38">
        <f t="shared" si="7"/>
        <v>321.86126686193199</v>
      </c>
      <c r="H136" s="23"/>
    </row>
    <row r="137" spans="1:8" x14ac:dyDescent="0.35">
      <c r="A137" s="37">
        <v>35915</v>
      </c>
      <c r="B137" s="38">
        <v>5.04</v>
      </c>
      <c r="C137" s="42">
        <f t="shared" si="6"/>
        <v>-1.2691524525334941E-3</v>
      </c>
      <c r="D137" s="38">
        <f t="shared" si="7"/>
        <v>321.45277584571863</v>
      </c>
      <c r="H137" s="23"/>
    </row>
    <row r="138" spans="1:8" x14ac:dyDescent="0.35">
      <c r="A138" s="37">
        <v>35946</v>
      </c>
      <c r="B138" s="38">
        <v>4.92</v>
      </c>
      <c r="C138" s="42">
        <f t="shared" si="6"/>
        <v>1.3528052188670942E-2</v>
      </c>
      <c r="D138" s="38">
        <f t="shared" si="7"/>
        <v>325.80140577355263</v>
      </c>
      <c r="H138" s="23"/>
    </row>
    <row r="139" spans="1:8" x14ac:dyDescent="0.35">
      <c r="A139" s="37">
        <v>35976</v>
      </c>
      <c r="B139" s="38">
        <v>4.83</v>
      </c>
      <c r="C139" s="42">
        <f t="shared" si="6"/>
        <v>1.1125704642072749E-2</v>
      </c>
      <c r="D139" s="38">
        <f t="shared" si="7"/>
        <v>329.4261759861613</v>
      </c>
      <c r="H139" s="23"/>
    </row>
    <row r="140" spans="1:8" x14ac:dyDescent="0.35">
      <c r="A140" s="37">
        <v>36007</v>
      </c>
      <c r="B140" s="38">
        <v>4.74</v>
      </c>
      <c r="C140" s="42">
        <f t="shared" si="6"/>
        <v>1.108055310680639E-2</v>
      </c>
      <c r="D140" s="38">
        <f t="shared" si="7"/>
        <v>333.0764002239481</v>
      </c>
      <c r="H140" s="23"/>
    </row>
    <row r="141" spans="1:8" x14ac:dyDescent="0.35">
      <c r="A141" s="37">
        <v>36038</v>
      </c>
      <c r="B141" s="38">
        <v>4.33</v>
      </c>
      <c r="C141" s="42">
        <f t="shared" si="6"/>
        <v>3.6722130667537482E-2</v>
      </c>
      <c r="D141" s="38">
        <f t="shared" si="7"/>
        <v>345.30767531524492</v>
      </c>
      <c r="H141" s="23"/>
    </row>
    <row r="142" spans="1:8" x14ac:dyDescent="0.35">
      <c r="A142" s="37">
        <v>36068</v>
      </c>
      <c r="B142" s="38">
        <v>4.05</v>
      </c>
      <c r="C142" s="42">
        <f t="shared" si="6"/>
        <v>2.629025087481008E-2</v>
      </c>
      <c r="D142" s="38">
        <f t="shared" si="7"/>
        <v>354.38590072828021</v>
      </c>
      <c r="H142" s="23"/>
    </row>
    <row r="143" spans="1:8" x14ac:dyDescent="0.35">
      <c r="A143" s="37">
        <v>36099</v>
      </c>
      <c r="B143" s="38">
        <v>4.2300000000000004</v>
      </c>
      <c r="C143" s="42">
        <f t="shared" si="6"/>
        <v>-1.1081432401358855E-2</v>
      </c>
      <c r="D143" s="38">
        <f t="shared" si="7"/>
        <v>350.45879732536508</v>
      </c>
      <c r="H143" s="23"/>
    </row>
    <row r="144" spans="1:8" x14ac:dyDescent="0.35">
      <c r="A144" s="37">
        <v>36129</v>
      </c>
      <c r="B144" s="38">
        <v>4.03</v>
      </c>
      <c r="C144" s="42">
        <f t="shared" si="6"/>
        <v>1.9741883669171179E-2</v>
      </c>
      <c r="D144" s="38">
        <f t="shared" si="7"/>
        <v>357.37751413300009</v>
      </c>
      <c r="H144" s="23"/>
    </row>
    <row r="145" spans="1:8" x14ac:dyDescent="0.35">
      <c r="A145" s="37">
        <v>36160</v>
      </c>
      <c r="B145" s="38">
        <v>3.9</v>
      </c>
      <c r="C145" s="42">
        <f t="shared" si="6"/>
        <v>1.3965195059046013E-2</v>
      </c>
      <c r="D145" s="38">
        <f t="shared" si="7"/>
        <v>362.36836082758441</v>
      </c>
      <c r="H145" s="23"/>
    </row>
    <row r="146" spans="1:8" x14ac:dyDescent="0.35">
      <c r="A146" s="37">
        <v>36191</v>
      </c>
      <c r="B146" s="38">
        <v>3.72</v>
      </c>
      <c r="C146" s="42">
        <f t="shared" si="6"/>
        <v>1.8064102706143472E-2</v>
      </c>
      <c r="D146" s="38">
        <f t="shared" si="7"/>
        <v>368.91422011503073</v>
      </c>
      <c r="H146" s="23"/>
    </row>
    <row r="147" spans="1:8" x14ac:dyDescent="0.35">
      <c r="A147" s="37">
        <v>36219</v>
      </c>
      <c r="B147" s="38">
        <v>4.09</v>
      </c>
      <c r="C147" s="42">
        <f t="shared" si="6"/>
        <v>-2.6815250832874164E-2</v>
      </c>
      <c r="D147" s="38">
        <f t="shared" si="7"/>
        <v>359.02169276683202</v>
      </c>
      <c r="H147" s="23"/>
    </row>
    <row r="148" spans="1:8" x14ac:dyDescent="0.35">
      <c r="A148" s="37">
        <v>36250</v>
      </c>
      <c r="B148" s="38">
        <v>4.0999999999999996</v>
      </c>
      <c r="C148" s="42">
        <f t="shared" si="6"/>
        <v>2.6001994210408251E-3</v>
      </c>
      <c r="D148" s="38">
        <f t="shared" si="7"/>
        <v>359.95522076450538</v>
      </c>
      <c r="H148" s="23"/>
    </row>
    <row r="149" spans="1:8" x14ac:dyDescent="0.35">
      <c r="A149" s="37">
        <v>36280</v>
      </c>
      <c r="B149" s="38">
        <v>4</v>
      </c>
      <c r="C149" s="42">
        <f t="shared" si="6"/>
        <v>1.1536764103493179E-2</v>
      </c>
      <c r="D149" s="38">
        <f t="shared" si="7"/>
        <v>364.10793923428628</v>
      </c>
      <c r="H149" s="23"/>
    </row>
    <row r="150" spans="1:8" x14ac:dyDescent="0.35">
      <c r="A150" s="37">
        <v>36311</v>
      </c>
      <c r="B150" s="38">
        <v>4.26</v>
      </c>
      <c r="C150" s="42">
        <f t="shared" si="6"/>
        <v>-1.7518352411805736E-2</v>
      </c>
      <c r="D150" s="38">
        <f t="shared" si="7"/>
        <v>357.72936803884369</v>
      </c>
      <c r="H150" s="23"/>
    </row>
    <row r="151" spans="1:8" x14ac:dyDescent="0.35">
      <c r="A151" s="37">
        <v>36341</v>
      </c>
      <c r="B151" s="38">
        <v>4.66</v>
      </c>
      <c r="C151" s="42">
        <f t="shared" si="6"/>
        <v>-2.7926621182939367E-2</v>
      </c>
      <c r="D151" s="38">
        <f t="shared" si="7"/>
        <v>347.73919549161064</v>
      </c>
      <c r="H151" s="23"/>
    </row>
    <row r="152" spans="1:8" x14ac:dyDescent="0.35">
      <c r="A152" s="37">
        <v>36372</v>
      </c>
      <c r="B152" s="38">
        <v>4.95</v>
      </c>
      <c r="C152" s="42">
        <f t="shared" si="6"/>
        <v>-1.862772677554005E-2</v>
      </c>
      <c r="D152" s="38">
        <f t="shared" si="7"/>
        <v>341.26160476884684</v>
      </c>
      <c r="H152" s="23"/>
    </row>
    <row r="153" spans="1:8" x14ac:dyDescent="0.35">
      <c r="A153" s="37">
        <v>36403</v>
      </c>
      <c r="B153" s="38">
        <v>5.03</v>
      </c>
      <c r="C153" s="42">
        <f t="shared" si="6"/>
        <v>-2.0616914001444948E-3</v>
      </c>
      <c r="D153" s="38">
        <f t="shared" si="7"/>
        <v>340.55802865309539</v>
      </c>
      <c r="H153" s="23"/>
    </row>
    <row r="154" spans="1:8" x14ac:dyDescent="0.35">
      <c r="A154" s="37">
        <v>36433</v>
      </c>
      <c r="B154" s="38">
        <v>5.24</v>
      </c>
      <c r="C154" s="42">
        <f t="shared" si="6"/>
        <v>-1.1889721764650234E-2</v>
      </c>
      <c r="D154" s="38">
        <f t="shared" si="7"/>
        <v>336.5088884476923</v>
      </c>
      <c r="H154" s="23"/>
    </row>
    <row r="155" spans="1:8" x14ac:dyDescent="0.35">
      <c r="A155" s="37">
        <v>36464</v>
      </c>
      <c r="B155" s="38">
        <v>5.28</v>
      </c>
      <c r="C155" s="42">
        <f t="shared" si="6"/>
        <v>1.3092532597338931E-3</v>
      </c>
      <c r="D155" s="38">
        <f t="shared" si="7"/>
        <v>336.94946380682188</v>
      </c>
      <c r="H155" s="23"/>
    </row>
    <row r="156" spans="1:8" x14ac:dyDescent="0.35">
      <c r="A156" s="37">
        <v>36494</v>
      </c>
      <c r="B156" s="38">
        <v>5.26</v>
      </c>
      <c r="C156" s="42">
        <f t="shared" si="6"/>
        <v>5.9301327838728176E-3</v>
      </c>
      <c r="D156" s="38">
        <f t="shared" si="7"/>
        <v>338.94761886865109</v>
      </c>
      <c r="H156" s="23"/>
    </row>
    <row r="157" spans="1:8" x14ac:dyDescent="0.35">
      <c r="A157" s="37">
        <v>36525</v>
      </c>
      <c r="B157" s="38">
        <v>5.47</v>
      </c>
      <c r="C157" s="42">
        <f t="shared" si="6"/>
        <v>-1.152684450931914E-2</v>
      </c>
      <c r="D157" s="38">
        <f t="shared" si="7"/>
        <v>335.0406223691482</v>
      </c>
      <c r="H157" s="23"/>
    </row>
    <row r="158" spans="1:8" x14ac:dyDescent="0.35">
      <c r="A158" s="37">
        <v>36556</v>
      </c>
      <c r="B158" s="38">
        <v>5.66</v>
      </c>
      <c r="C158" s="42">
        <f t="shared" si="6"/>
        <v>-9.7104327273059808E-3</v>
      </c>
      <c r="D158" s="38">
        <f t="shared" si="7"/>
        <v>331.78723294471786</v>
      </c>
      <c r="H158" s="23"/>
    </row>
    <row r="159" spans="1:8" x14ac:dyDescent="0.35">
      <c r="A159" s="37">
        <v>36585</v>
      </c>
      <c r="B159" s="38">
        <v>5.6</v>
      </c>
      <c r="C159" s="42">
        <f t="shared" si="6"/>
        <v>9.2351182511931293E-3</v>
      </c>
      <c r="D159" s="38">
        <f t="shared" si="7"/>
        <v>334.85132727519851</v>
      </c>
      <c r="H159" s="23"/>
    </row>
    <row r="160" spans="1:8" x14ac:dyDescent="0.35">
      <c r="A160" s="37">
        <v>36616</v>
      </c>
      <c r="B160" s="38">
        <v>5.33</v>
      </c>
      <c r="C160" s="42">
        <f t="shared" si="6"/>
        <v>2.5256191175588263E-2</v>
      </c>
      <c r="D160" s="38">
        <f t="shared" si="7"/>
        <v>343.30839641226038</v>
      </c>
      <c r="H160" s="23"/>
    </row>
    <row r="161" spans="1:8" x14ac:dyDescent="0.35">
      <c r="A161" s="37">
        <v>36646</v>
      </c>
      <c r="B161" s="38">
        <v>5.41</v>
      </c>
      <c r="C161" s="42">
        <f t="shared" si="6"/>
        <v>-1.6362702123630217E-3</v>
      </c>
      <c r="D161" s="38">
        <f t="shared" si="7"/>
        <v>342.74665110955686</v>
      </c>
      <c r="H161" s="23"/>
    </row>
    <row r="162" spans="1:8" x14ac:dyDescent="0.35">
      <c r="A162" s="37">
        <v>36677</v>
      </c>
      <c r="B162" s="38">
        <v>5.37</v>
      </c>
      <c r="C162" s="42">
        <f t="shared" si="6"/>
        <v>7.5529598308989839E-3</v>
      </c>
      <c r="D162" s="38">
        <f t="shared" si="7"/>
        <v>345.33540279756249</v>
      </c>
      <c r="H162" s="23"/>
    </row>
    <row r="163" spans="1:8" x14ac:dyDescent="0.35">
      <c r="A163" s="37">
        <v>36707</v>
      </c>
      <c r="B163" s="38">
        <v>5.37</v>
      </c>
      <c r="C163" s="42">
        <f t="shared" si="6"/>
        <v>4.4749999999999998E-3</v>
      </c>
      <c r="D163" s="38">
        <f t="shared" si="7"/>
        <v>346.8807787250816</v>
      </c>
      <c r="H163" s="23"/>
    </row>
    <row r="164" spans="1:8" x14ac:dyDescent="0.35">
      <c r="A164" s="37">
        <v>36738</v>
      </c>
      <c r="B164" s="38">
        <v>5.35</v>
      </c>
      <c r="C164" s="42">
        <f t="shared" si="6"/>
        <v>5.9987306439153107E-3</v>
      </c>
      <c r="D164" s="38">
        <f t="shared" si="7"/>
        <v>348.96162308220494</v>
      </c>
      <c r="H164" s="23"/>
    </row>
    <row r="165" spans="1:8" x14ac:dyDescent="0.35">
      <c r="A165" s="37">
        <v>36769</v>
      </c>
      <c r="B165" s="38">
        <v>5.46</v>
      </c>
      <c r="C165" s="42">
        <f t="shared" si="6"/>
        <v>-3.8794395369992161E-3</v>
      </c>
      <c r="D165" s="38">
        <f t="shared" si="7"/>
        <v>347.60784756472441</v>
      </c>
      <c r="H165" s="23"/>
    </row>
    <row r="166" spans="1:8" x14ac:dyDescent="0.35">
      <c r="A166" s="37">
        <v>36799</v>
      </c>
      <c r="B166" s="38">
        <v>5.37</v>
      </c>
      <c r="C166" s="42">
        <f t="shared" si="6"/>
        <v>1.1400409619522768E-2</v>
      </c>
      <c r="D166" s="38">
        <f t="shared" si="7"/>
        <v>351.57071941392292</v>
      </c>
      <c r="H166" s="23"/>
    </row>
    <row r="167" spans="1:8" x14ac:dyDescent="0.35">
      <c r="A167" s="37">
        <v>36830</v>
      </c>
      <c r="B167" s="38">
        <v>5.35</v>
      </c>
      <c r="C167" s="42">
        <f t="shared" si="6"/>
        <v>5.9987306439153107E-3</v>
      </c>
      <c r="D167" s="38">
        <f t="shared" si="7"/>
        <v>353.67969746197457</v>
      </c>
      <c r="H167" s="23"/>
    </row>
    <row r="168" spans="1:8" x14ac:dyDescent="0.35">
      <c r="A168" s="37">
        <v>36860</v>
      </c>
      <c r="B168" s="38">
        <v>5.13</v>
      </c>
      <c r="C168" s="42">
        <f t="shared" si="6"/>
        <v>2.1392280074001728E-2</v>
      </c>
      <c r="D168" s="38">
        <f t="shared" si="7"/>
        <v>361.24571260656927</v>
      </c>
      <c r="H168" s="23"/>
    </row>
    <row r="169" spans="1:8" x14ac:dyDescent="0.35">
      <c r="A169" s="37">
        <v>36891</v>
      </c>
      <c r="B169" s="38">
        <v>4.9800000000000004</v>
      </c>
      <c r="C169" s="42">
        <f t="shared" si="6"/>
        <v>1.5902271877009183E-2</v>
      </c>
      <c r="D169" s="38">
        <f t="shared" si="7"/>
        <v>366.99034014284285</v>
      </c>
      <c r="H169" s="23"/>
    </row>
    <row r="170" spans="1:8" x14ac:dyDescent="0.35">
      <c r="A170" s="37">
        <v>36922</v>
      </c>
      <c r="B170" s="38">
        <v>4.9400000000000004</v>
      </c>
      <c r="C170" s="42">
        <f t="shared" si="6"/>
        <v>7.2564317867197655E-3</v>
      </c>
      <c r="D170" s="38">
        <f t="shared" si="7"/>
        <v>369.65338051247454</v>
      </c>
      <c r="H170" s="23"/>
    </row>
    <row r="171" spans="1:8" x14ac:dyDescent="0.35">
      <c r="A171" s="37">
        <v>36950</v>
      </c>
      <c r="B171" s="38">
        <v>4.9000000000000004</v>
      </c>
      <c r="C171" s="42">
        <f t="shared" si="6"/>
        <v>7.2289403253284019E-3</v>
      </c>
      <c r="D171" s="38">
        <f t="shared" si="7"/>
        <v>372.32558274125518</v>
      </c>
      <c r="H171" s="23"/>
    </row>
    <row r="172" spans="1:8" x14ac:dyDescent="0.35">
      <c r="A172" s="37">
        <v>36981</v>
      </c>
      <c r="B172" s="38">
        <v>4.8600000000000003</v>
      </c>
      <c r="C172" s="42">
        <f t="shared" si="6"/>
        <v>7.2014648350581306E-3</v>
      </c>
      <c r="D172" s="38">
        <f t="shared" si="7"/>
        <v>375.00687233255888</v>
      </c>
      <c r="H172" s="23"/>
    </row>
    <row r="173" spans="1:8" x14ac:dyDescent="0.35">
      <c r="A173" s="37">
        <v>37011</v>
      </c>
      <c r="B173" s="38">
        <v>5.17</v>
      </c>
      <c r="C173" s="42">
        <f t="shared" si="6"/>
        <v>-1.9766899832796111E-2</v>
      </c>
      <c r="D173" s="38">
        <f t="shared" si="7"/>
        <v>367.59414905055104</v>
      </c>
      <c r="H173" s="23"/>
    </row>
    <row r="174" spans="1:8" x14ac:dyDescent="0.35">
      <c r="A174" s="37">
        <v>37042</v>
      </c>
      <c r="B174" s="38">
        <v>5.31</v>
      </c>
      <c r="C174" s="42">
        <f t="shared" si="6"/>
        <v>-6.3776651439320349E-3</v>
      </c>
      <c r="D174" s="38">
        <f t="shared" si="7"/>
        <v>365.24975665903798</v>
      </c>
      <c r="H174" s="23"/>
    </row>
    <row r="175" spans="1:8" x14ac:dyDescent="0.35">
      <c r="A175" s="37">
        <v>37072</v>
      </c>
      <c r="B175" s="38">
        <v>5.25</v>
      </c>
      <c r="C175" s="42">
        <f t="shared" si="6"/>
        <v>9.0175396526780277E-3</v>
      </c>
      <c r="D175" s="38">
        <f t="shared" si="7"/>
        <v>368.54341082284185</v>
      </c>
      <c r="H175" s="23"/>
    </row>
    <row r="176" spans="1:8" x14ac:dyDescent="0.35">
      <c r="A176" s="37">
        <v>37103</v>
      </c>
      <c r="B176" s="38">
        <v>5</v>
      </c>
      <c r="C176" s="42">
        <f t="shared" si="6"/>
        <v>2.373561756809937E-2</v>
      </c>
      <c r="D176" s="38">
        <f t="shared" si="7"/>
        <v>377.29101627937575</v>
      </c>
      <c r="H176" s="23"/>
    </row>
    <row r="177" spans="1:8" x14ac:dyDescent="0.35">
      <c r="A177" s="37">
        <v>37134</v>
      </c>
      <c r="B177" s="38">
        <v>4.91</v>
      </c>
      <c r="C177" s="42">
        <f t="shared" si="6"/>
        <v>1.1165992981360132E-2</v>
      </c>
      <c r="D177" s="38">
        <f t="shared" si="7"/>
        <v>381.50384511908146</v>
      </c>
      <c r="H177" s="23"/>
    </row>
    <row r="178" spans="1:8" x14ac:dyDescent="0.35">
      <c r="A178" s="37">
        <v>37164</v>
      </c>
      <c r="B178" s="38">
        <v>4.87</v>
      </c>
      <c r="C178" s="42">
        <f t="shared" si="6"/>
        <v>7.2083322074805792E-3</v>
      </c>
      <c r="D178" s="38">
        <f t="shared" si="7"/>
        <v>384.25385157313099</v>
      </c>
      <c r="H178" s="23"/>
    </row>
    <row r="179" spans="1:8" x14ac:dyDescent="0.35">
      <c r="A179" s="37">
        <v>37195</v>
      </c>
      <c r="B179" s="38">
        <v>4.49</v>
      </c>
      <c r="C179" s="42">
        <f t="shared" si="6"/>
        <v>3.4202622166875252E-2</v>
      </c>
      <c r="D179" s="38">
        <f t="shared" si="7"/>
        <v>397.39634087465333</v>
      </c>
      <c r="H179" s="23"/>
    </row>
    <row r="180" spans="1:8" x14ac:dyDescent="0.35">
      <c r="A180" s="37">
        <v>37225</v>
      </c>
      <c r="B180" s="38">
        <v>4.6500000000000004</v>
      </c>
      <c r="C180" s="42">
        <f t="shared" si="6"/>
        <v>-8.8549304635848515E-3</v>
      </c>
      <c r="D180" s="38">
        <f t="shared" si="7"/>
        <v>393.87742390972522</v>
      </c>
      <c r="H180" s="23"/>
    </row>
    <row r="181" spans="1:8" x14ac:dyDescent="0.35">
      <c r="A181" s="37">
        <v>37256</v>
      </c>
      <c r="B181" s="38">
        <v>5.05</v>
      </c>
      <c r="C181" s="42">
        <f t="shared" si="6"/>
        <v>-2.7029485658782344E-2</v>
      </c>
      <c r="D181" s="38">
        <f t="shared" si="7"/>
        <v>383.23111972883913</v>
      </c>
      <c r="H181" s="23"/>
    </row>
    <row r="182" spans="1:8" x14ac:dyDescent="0.35">
      <c r="A182" s="37">
        <v>37287</v>
      </c>
      <c r="B182" s="38">
        <v>4.99</v>
      </c>
      <c r="C182" s="42">
        <f t="shared" si="6"/>
        <v>8.8570610737363688E-3</v>
      </c>
      <c r="D182" s="38">
        <f t="shared" si="7"/>
        <v>386.62542116163382</v>
      </c>
    </row>
    <row r="183" spans="1:8" x14ac:dyDescent="0.35">
      <c r="A183" s="37">
        <v>37315</v>
      </c>
      <c r="B183" s="38">
        <v>5.05</v>
      </c>
      <c r="C183" s="42">
        <f t="shared" si="6"/>
        <v>-4.7733951548394049E-4</v>
      </c>
      <c r="D183" s="38">
        <f t="shared" si="7"/>
        <v>386.44086957042276</v>
      </c>
    </row>
    <row r="184" spans="1:8" x14ac:dyDescent="0.35">
      <c r="A184" s="37">
        <v>37346</v>
      </c>
      <c r="B184" s="38">
        <v>5.31</v>
      </c>
      <c r="C184" s="42">
        <f t="shared" si="6"/>
        <v>-1.5637092410159349E-2</v>
      </c>
      <c r="D184" s="38">
        <f t="shared" si="7"/>
        <v>380.39805798188775</v>
      </c>
    </row>
    <row r="185" spans="1:8" x14ac:dyDescent="0.35">
      <c r="A185" s="37">
        <v>37376</v>
      </c>
      <c r="B185" s="38">
        <v>5.21</v>
      </c>
      <c r="C185" s="42">
        <f t="shared" si="6"/>
        <v>1.2093532368098056E-2</v>
      </c>
      <c r="D185" s="38">
        <f t="shared" si="7"/>
        <v>384.99841420885332</v>
      </c>
    </row>
    <row r="186" spans="1:8" x14ac:dyDescent="0.35">
      <c r="A186" s="37">
        <v>37407</v>
      </c>
      <c r="B186" s="38">
        <v>5.24</v>
      </c>
      <c r="C186" s="42">
        <f t="shared" si="6"/>
        <v>2.0443254621928869E-3</v>
      </c>
      <c r="D186" s="38">
        <f t="shared" si="7"/>
        <v>385.78547626992435</v>
      </c>
    </row>
    <row r="187" spans="1:8" x14ac:dyDescent="0.35">
      <c r="A187" s="37">
        <v>37437</v>
      </c>
      <c r="B187" s="38">
        <v>5.0199999999999996</v>
      </c>
      <c r="C187" s="42">
        <f t="shared" si="6"/>
        <v>2.1388043282154972E-2</v>
      </c>
      <c r="D187" s="38">
        <f t="shared" si="7"/>
        <v>394.03667273401226</v>
      </c>
    </row>
    <row r="188" spans="1:8" x14ac:dyDescent="0.35">
      <c r="A188" s="37">
        <v>37468</v>
      </c>
      <c r="B188" s="38">
        <v>4.83</v>
      </c>
      <c r="C188" s="42">
        <f t="shared" si="6"/>
        <v>1.901537646659825E-2</v>
      </c>
      <c r="D188" s="38">
        <f t="shared" si="7"/>
        <v>401.52942840769532</v>
      </c>
    </row>
    <row r="189" spans="1:8" x14ac:dyDescent="0.35">
      <c r="A189" s="37">
        <v>37499</v>
      </c>
      <c r="B189" s="38">
        <v>4.66</v>
      </c>
      <c r="C189" s="42">
        <f t="shared" si="6"/>
        <v>1.7402564002749144E-2</v>
      </c>
      <c r="D189" s="38">
        <f t="shared" si="7"/>
        <v>408.5170699845475</v>
      </c>
    </row>
    <row r="190" spans="1:8" x14ac:dyDescent="0.35">
      <c r="A190" s="37">
        <v>37529</v>
      </c>
      <c r="B190" s="38">
        <v>4.33</v>
      </c>
      <c r="C190" s="42">
        <f t="shared" si="6"/>
        <v>3.0260901919400101E-2</v>
      </c>
      <c r="D190" s="38">
        <f t="shared" si="7"/>
        <v>420.87916497175058</v>
      </c>
    </row>
    <row r="191" spans="1:8" x14ac:dyDescent="0.35">
      <c r="A191" s="37">
        <v>37560</v>
      </c>
      <c r="B191" s="38">
        <v>4.59</v>
      </c>
      <c r="C191" s="42">
        <f t="shared" si="6"/>
        <v>-1.6919275664545534E-2</v>
      </c>
      <c r="D191" s="38">
        <f t="shared" si="7"/>
        <v>413.7581943581298</v>
      </c>
    </row>
    <row r="192" spans="1:8" x14ac:dyDescent="0.35">
      <c r="A192" s="37">
        <v>37590</v>
      </c>
      <c r="B192" s="38">
        <v>4.51</v>
      </c>
      <c r="C192" s="42">
        <f t="shared" si="6"/>
        <v>1.0165153871410071E-2</v>
      </c>
      <c r="D192" s="38">
        <f t="shared" si="7"/>
        <v>417.96411006933698</v>
      </c>
    </row>
    <row r="193" spans="1:4" x14ac:dyDescent="0.35">
      <c r="A193" s="37">
        <v>37621</v>
      </c>
      <c r="B193" s="38">
        <v>4.25</v>
      </c>
      <c r="C193" s="42">
        <f t="shared" si="6"/>
        <v>2.4619954808261537E-2</v>
      </c>
      <c r="D193" s="38">
        <f t="shared" si="7"/>
        <v>428.2543675707193</v>
      </c>
    </row>
    <row r="194" spans="1:4" x14ac:dyDescent="0.35">
      <c r="A194" s="37">
        <v>37652</v>
      </c>
      <c r="B194" s="38">
        <v>4.12</v>
      </c>
      <c r="C194" s="42">
        <f t="shared" si="6"/>
        <v>1.4037372022502105E-2</v>
      </c>
      <c r="D194" s="38">
        <f t="shared" si="7"/>
        <v>434.26593344857088</v>
      </c>
    </row>
    <row r="195" spans="1:4" x14ac:dyDescent="0.35">
      <c r="A195" s="37">
        <v>37680</v>
      </c>
      <c r="B195" s="38">
        <v>3.95</v>
      </c>
      <c r="C195" s="42">
        <f t="shared" ref="C195:C258" si="8">B194/1200+((B194/B195)*(1-(1+B195/200)^(-2*(10-(1/12))))+(1+B195/200)^(-2*(10-(1/12)))-1)</f>
        <v>1.7270614574198696E-2</v>
      </c>
      <c r="D195" s="38">
        <f t="shared" ref="D195:D258" si="9">D194*(1+C195)</f>
        <v>441.7659730078658</v>
      </c>
    </row>
    <row r="196" spans="1:4" x14ac:dyDescent="0.35">
      <c r="A196" s="37">
        <v>37711</v>
      </c>
      <c r="B196" s="38">
        <v>4.1399999999999997</v>
      </c>
      <c r="C196" s="42">
        <f t="shared" si="8"/>
        <v>-1.2033563333790935E-2</v>
      </c>
      <c r="D196" s="38">
        <f t="shared" si="9"/>
        <v>436.44995419296185</v>
      </c>
    </row>
    <row r="197" spans="1:4" x14ac:dyDescent="0.35">
      <c r="A197" s="37">
        <v>37741</v>
      </c>
      <c r="B197" s="38">
        <v>4.1500000000000004</v>
      </c>
      <c r="C197" s="42">
        <f t="shared" si="8"/>
        <v>2.6437939977684202E-3</v>
      </c>
      <c r="D197" s="38">
        <f t="shared" si="9"/>
        <v>437.60383796218349</v>
      </c>
    </row>
    <row r="198" spans="1:4" x14ac:dyDescent="0.35">
      <c r="A198" s="37">
        <v>37772</v>
      </c>
      <c r="B198" s="38">
        <v>3.8</v>
      </c>
      <c r="C198" s="42">
        <f t="shared" si="8"/>
        <v>3.2152811199961821E-2</v>
      </c>
      <c r="D198" s="38">
        <f t="shared" si="9"/>
        <v>451.67403154456025</v>
      </c>
    </row>
    <row r="199" spans="1:4" x14ac:dyDescent="0.35">
      <c r="A199" s="37">
        <v>37802</v>
      </c>
      <c r="B199" s="38">
        <v>3.85</v>
      </c>
      <c r="C199" s="42">
        <f t="shared" si="8"/>
        <v>-9.227029967678723E-4</v>
      </c>
      <c r="D199" s="38">
        <f t="shared" si="9"/>
        <v>451.25727056209183</v>
      </c>
    </row>
    <row r="200" spans="1:4" x14ac:dyDescent="0.35">
      <c r="A200" s="37">
        <v>37833</v>
      </c>
      <c r="B200" s="38">
        <v>4.2</v>
      </c>
      <c r="C200" s="42">
        <f t="shared" si="8"/>
        <v>-2.4941632080565469E-2</v>
      </c>
      <c r="D200" s="38">
        <f t="shared" si="9"/>
        <v>440.00217774605198</v>
      </c>
    </row>
    <row r="201" spans="1:4" x14ac:dyDescent="0.35">
      <c r="A201" s="37">
        <v>37864</v>
      </c>
      <c r="B201" s="38">
        <v>4.2</v>
      </c>
      <c r="C201" s="42">
        <f t="shared" si="8"/>
        <v>3.5000000000000001E-3</v>
      </c>
      <c r="D201" s="38">
        <f t="shared" si="9"/>
        <v>441.54218536816319</v>
      </c>
    </row>
    <row r="202" spans="1:4" x14ac:dyDescent="0.35">
      <c r="A202" s="37">
        <v>37894</v>
      </c>
      <c r="B202" s="38">
        <v>4.05</v>
      </c>
      <c r="C202" s="42">
        <f t="shared" si="8"/>
        <v>1.5651027254362567E-2</v>
      </c>
      <c r="D202" s="38">
        <f t="shared" si="9"/>
        <v>448.45277414531114</v>
      </c>
    </row>
    <row r="203" spans="1:4" x14ac:dyDescent="0.35">
      <c r="A203" s="37">
        <v>37925</v>
      </c>
      <c r="B203" s="38">
        <v>4.3499999999999996</v>
      </c>
      <c r="C203" s="42">
        <f t="shared" si="8"/>
        <v>-2.0581812899367908E-2</v>
      </c>
      <c r="D203" s="38">
        <f t="shared" si="9"/>
        <v>439.22280305364984</v>
      </c>
    </row>
    <row r="204" spans="1:4" x14ac:dyDescent="0.35">
      <c r="A204" s="37">
        <v>37955</v>
      </c>
      <c r="B204" s="38">
        <v>4.45</v>
      </c>
      <c r="C204" s="42">
        <f t="shared" si="8"/>
        <v>-4.3227690683943394E-3</v>
      </c>
      <c r="D204" s="38">
        <f t="shared" si="9"/>
        <v>437.32414430647606</v>
      </c>
    </row>
    <row r="205" spans="1:4" x14ac:dyDescent="0.35">
      <c r="A205" s="37">
        <v>37986</v>
      </c>
      <c r="B205" s="38">
        <v>4.3</v>
      </c>
      <c r="C205" s="42">
        <f t="shared" si="8"/>
        <v>1.571526283836535E-2</v>
      </c>
      <c r="D205" s="38">
        <f t="shared" si="9"/>
        <v>444.1968081798156</v>
      </c>
    </row>
    <row r="206" spans="1:4" x14ac:dyDescent="0.35">
      <c r="A206" s="37">
        <v>38017</v>
      </c>
      <c r="B206" s="38">
        <v>4.26</v>
      </c>
      <c r="C206" s="42">
        <f t="shared" si="8"/>
        <v>6.7912849864316177E-3</v>
      </c>
      <c r="D206" s="38">
        <f t="shared" si="9"/>
        <v>447.21347529422803</v>
      </c>
    </row>
    <row r="207" spans="1:4" x14ac:dyDescent="0.35">
      <c r="A207" s="37">
        <v>38046</v>
      </c>
      <c r="B207" s="38">
        <v>4.08</v>
      </c>
      <c r="C207" s="42">
        <f t="shared" si="8"/>
        <v>1.8110324918883262E-2</v>
      </c>
      <c r="D207" s="38">
        <f t="shared" si="9"/>
        <v>455.31265663990945</v>
      </c>
    </row>
    <row r="208" spans="1:4" x14ac:dyDescent="0.35">
      <c r="A208" s="37">
        <v>38077</v>
      </c>
      <c r="B208" s="38">
        <v>4.0199999999999996</v>
      </c>
      <c r="C208" s="42">
        <f t="shared" si="8"/>
        <v>8.2673946114976554E-3</v>
      </c>
      <c r="D208" s="38">
        <f t="shared" si="9"/>
        <v>459.07690604396095</v>
      </c>
    </row>
    <row r="209" spans="1:4" x14ac:dyDescent="0.35">
      <c r="A209" s="37">
        <v>38107</v>
      </c>
      <c r="B209" s="38">
        <v>4.24</v>
      </c>
      <c r="C209" s="42">
        <f t="shared" si="8"/>
        <v>-1.4310554194081747E-2</v>
      </c>
      <c r="D209" s="38">
        <f t="shared" si="9"/>
        <v>452.50726110076744</v>
      </c>
    </row>
    <row r="210" spans="1:4" x14ac:dyDescent="0.35">
      <c r="A210" s="37">
        <v>38138</v>
      </c>
      <c r="B210" s="38">
        <v>4.4000000000000004</v>
      </c>
      <c r="C210" s="42">
        <f t="shared" si="8"/>
        <v>-9.2133133679042634E-3</v>
      </c>
      <c r="D210" s="38">
        <f t="shared" si="9"/>
        <v>448.33816990299403</v>
      </c>
    </row>
    <row r="211" spans="1:4" x14ac:dyDescent="0.35">
      <c r="A211" s="37">
        <v>38168</v>
      </c>
      <c r="B211" s="38">
        <v>4.3369999999999997</v>
      </c>
      <c r="C211" s="42">
        <f t="shared" si="8"/>
        <v>8.7007081312921609E-3</v>
      </c>
      <c r="D211" s="38">
        <f t="shared" si="9"/>
        <v>452.23902946343765</v>
      </c>
    </row>
    <row r="212" spans="1:4" x14ac:dyDescent="0.35">
      <c r="A212" s="37">
        <v>38199</v>
      </c>
      <c r="B212" s="38">
        <v>4.2350000000000003</v>
      </c>
      <c r="C212" s="42">
        <f t="shared" si="8"/>
        <v>1.1804193074249373E-2</v>
      </c>
      <c r="D212" s="38">
        <f t="shared" si="9"/>
        <v>457.57734628293525</v>
      </c>
    </row>
    <row r="213" spans="1:4" x14ac:dyDescent="0.35">
      <c r="A213" s="37">
        <v>38230</v>
      </c>
      <c r="B213" s="38">
        <v>4.0460000000000003</v>
      </c>
      <c r="C213" s="42">
        <f t="shared" si="8"/>
        <v>1.8842391533337416E-2</v>
      </c>
      <c r="D213" s="38">
        <f t="shared" si="9"/>
        <v>466.19919779838381</v>
      </c>
    </row>
    <row r="214" spans="1:4" x14ac:dyDescent="0.35">
      <c r="A214" s="37">
        <v>38260</v>
      </c>
      <c r="B214" s="38">
        <v>4.056</v>
      </c>
      <c r="C214" s="42">
        <f t="shared" si="8"/>
        <v>2.5618306842246693E-3</v>
      </c>
      <c r="D214" s="38">
        <f t="shared" si="9"/>
        <v>467.3935212082647</v>
      </c>
    </row>
    <row r="215" spans="1:4" x14ac:dyDescent="0.35">
      <c r="A215" s="37">
        <v>38291</v>
      </c>
      <c r="B215" s="38">
        <v>3.9409999999999998</v>
      </c>
      <c r="C215" s="42">
        <f t="shared" si="8"/>
        <v>1.2744554318866071E-2</v>
      </c>
      <c r="D215" s="38">
        <f t="shared" si="9"/>
        <v>473.35024332758951</v>
      </c>
    </row>
    <row r="216" spans="1:4" x14ac:dyDescent="0.35">
      <c r="A216" s="37">
        <v>38321</v>
      </c>
      <c r="B216" s="38">
        <v>3.7789999999999999</v>
      </c>
      <c r="C216" s="42">
        <f t="shared" si="8"/>
        <v>1.6579035925353616E-2</v>
      </c>
      <c r="D216" s="38">
        <f t="shared" si="9"/>
        <v>481.19793401699252</v>
      </c>
    </row>
    <row r="217" spans="1:4" x14ac:dyDescent="0.35">
      <c r="A217" s="37">
        <v>38352</v>
      </c>
      <c r="B217" s="38">
        <v>3.673</v>
      </c>
      <c r="C217" s="42">
        <f t="shared" si="8"/>
        <v>1.1892814623853184E-2</v>
      </c>
      <c r="D217" s="38">
        <f t="shared" si="9"/>
        <v>486.92073184363778</v>
      </c>
    </row>
    <row r="218" spans="1:4" x14ac:dyDescent="0.35">
      <c r="A218" s="37">
        <v>38383</v>
      </c>
      <c r="B218" s="38">
        <v>3.5379999999999998</v>
      </c>
      <c r="C218" s="42">
        <f t="shared" si="8"/>
        <v>1.4269456169842697E-2</v>
      </c>
      <c r="D218" s="38">
        <f t="shared" si="9"/>
        <v>493.86882588486827</v>
      </c>
    </row>
    <row r="219" spans="1:4" x14ac:dyDescent="0.35">
      <c r="A219" s="37">
        <v>38411</v>
      </c>
      <c r="B219" s="38">
        <v>3.7519999999999998</v>
      </c>
      <c r="C219" s="42">
        <f t="shared" si="8"/>
        <v>-1.4636864328748219E-2</v>
      </c>
      <c r="D219" s="38">
        <f t="shared" si="9"/>
        <v>486.64013488419329</v>
      </c>
    </row>
    <row r="220" spans="1:4" x14ac:dyDescent="0.35">
      <c r="A220" s="37">
        <v>38442</v>
      </c>
      <c r="B220" s="38">
        <v>3.6589999999999998</v>
      </c>
      <c r="C220" s="42">
        <f t="shared" si="8"/>
        <v>1.0803162665498023E-2</v>
      </c>
      <c r="D220" s="38">
        <f t="shared" si="9"/>
        <v>491.89738742090714</v>
      </c>
    </row>
    <row r="221" spans="1:4" x14ac:dyDescent="0.35">
      <c r="A221" s="37">
        <v>38472</v>
      </c>
      <c r="B221" s="38">
        <v>3.4489999999999998</v>
      </c>
      <c r="C221" s="42">
        <f t="shared" si="8"/>
        <v>2.0560089039667891E-2</v>
      </c>
      <c r="D221" s="38">
        <f t="shared" si="9"/>
        <v>502.01084150466107</v>
      </c>
    </row>
    <row r="222" spans="1:4" x14ac:dyDescent="0.35">
      <c r="A222" s="37">
        <v>38503</v>
      </c>
      <c r="B222" s="38">
        <v>3.2930000000000001</v>
      </c>
      <c r="C222" s="42">
        <f t="shared" si="8"/>
        <v>1.5981150158087033E-2</v>
      </c>
      <c r="D222" s="38">
        <f t="shared" si="9"/>
        <v>510.03355214373471</v>
      </c>
    </row>
    <row r="223" spans="1:4" x14ac:dyDescent="0.35">
      <c r="A223" s="37">
        <v>38533</v>
      </c>
      <c r="B223" s="38">
        <v>3.1469999999999998</v>
      </c>
      <c r="C223" s="42">
        <f t="shared" si="8"/>
        <v>1.5098475786795915E-2</v>
      </c>
      <c r="D223" s="38">
        <f t="shared" si="9"/>
        <v>517.7342813812304</v>
      </c>
    </row>
    <row r="224" spans="1:4" x14ac:dyDescent="0.35">
      <c r="A224" s="37">
        <v>38564</v>
      </c>
      <c r="B224" s="38">
        <v>3.2949999999999999</v>
      </c>
      <c r="C224" s="42">
        <f t="shared" si="8"/>
        <v>-9.8111214711715522E-3</v>
      </c>
      <c r="D224" s="38">
        <f t="shared" si="9"/>
        <v>512.65472745680938</v>
      </c>
    </row>
    <row r="225" spans="1:4" x14ac:dyDescent="0.35">
      <c r="A225" s="37">
        <v>38595</v>
      </c>
      <c r="B225" s="38">
        <v>3.15</v>
      </c>
      <c r="C225" s="42">
        <f t="shared" si="8"/>
        <v>1.5013728993452321E-2</v>
      </c>
      <c r="D225" s="38">
        <f t="shared" si="9"/>
        <v>520.35158660205798</v>
      </c>
    </row>
    <row r="226" spans="1:4" x14ac:dyDescent="0.35">
      <c r="A226" s="37">
        <v>38625</v>
      </c>
      <c r="B226" s="38">
        <v>3.1930000000000001</v>
      </c>
      <c r="C226" s="42">
        <f t="shared" si="8"/>
        <v>-1.0054484774932758E-3</v>
      </c>
      <c r="D226" s="38">
        <f t="shared" si="9"/>
        <v>519.82839989154775</v>
      </c>
    </row>
    <row r="227" spans="1:4" x14ac:dyDescent="0.35">
      <c r="A227" s="37">
        <v>38656</v>
      </c>
      <c r="B227" s="38">
        <v>3.414971</v>
      </c>
      <c r="C227" s="42">
        <f t="shared" si="8"/>
        <v>-1.5878852167700352E-2</v>
      </c>
      <c r="D227" s="38">
        <f t="shared" si="9"/>
        <v>511.57412157709763</v>
      </c>
    </row>
    <row r="228" spans="1:4" x14ac:dyDescent="0.35">
      <c r="A228" s="37">
        <v>38686</v>
      </c>
      <c r="B228" s="38">
        <v>3.4670000000000001</v>
      </c>
      <c r="C228" s="42">
        <f t="shared" si="8"/>
        <v>-1.4888651219253555E-3</v>
      </c>
      <c r="D228" s="38">
        <f t="shared" si="9"/>
        <v>510.8124567102019</v>
      </c>
    </row>
    <row r="229" spans="1:4" x14ac:dyDescent="0.35">
      <c r="A229" s="37">
        <v>38717</v>
      </c>
      <c r="B229" s="38">
        <v>3.286</v>
      </c>
      <c r="C229" s="42">
        <f t="shared" si="8"/>
        <v>1.8101805004478611E-2</v>
      </c>
      <c r="D229" s="38">
        <f t="shared" si="9"/>
        <v>520.05908419542857</v>
      </c>
    </row>
    <row r="230" spans="1:4" x14ac:dyDescent="0.35">
      <c r="A230" s="37">
        <v>38748</v>
      </c>
      <c r="B230" s="38">
        <v>3.4860000000000002</v>
      </c>
      <c r="C230" s="42">
        <f t="shared" si="8"/>
        <v>-1.3908873089447391E-2</v>
      </c>
      <c r="D230" s="38">
        <f t="shared" si="9"/>
        <v>512.82564839434008</v>
      </c>
    </row>
    <row r="231" spans="1:4" x14ac:dyDescent="0.35">
      <c r="A231" s="37">
        <v>38776</v>
      </c>
      <c r="B231" s="38">
        <v>3.52</v>
      </c>
      <c r="C231" s="42">
        <f t="shared" si="8"/>
        <v>7.9628411804597791E-5</v>
      </c>
      <c r="D231" s="38">
        <f t="shared" si="9"/>
        <v>512.8664838862544</v>
      </c>
    </row>
    <row r="232" spans="1:4" x14ac:dyDescent="0.35">
      <c r="A232" s="37">
        <v>38807</v>
      </c>
      <c r="B232" s="38">
        <v>3.8090000000000002</v>
      </c>
      <c r="C232" s="42">
        <f t="shared" si="8"/>
        <v>-2.0749853367774473E-2</v>
      </c>
      <c r="D232" s="38">
        <f t="shared" si="9"/>
        <v>502.22457954836858</v>
      </c>
    </row>
    <row r="233" spans="1:4" x14ac:dyDescent="0.35">
      <c r="A233" s="37">
        <v>38837</v>
      </c>
      <c r="B233" s="38">
        <v>4.0060000000000002</v>
      </c>
      <c r="C233" s="42">
        <f t="shared" si="8"/>
        <v>-1.2817829169801042E-2</v>
      </c>
      <c r="D233" s="38">
        <f t="shared" si="9"/>
        <v>495.78715068284248</v>
      </c>
    </row>
    <row r="234" spans="1:4" x14ac:dyDescent="0.35">
      <c r="A234" s="37">
        <v>38868</v>
      </c>
      <c r="B234" s="38">
        <v>3.9710000000000001</v>
      </c>
      <c r="C234" s="42">
        <f t="shared" si="8"/>
        <v>6.1843189588760578E-3</v>
      </c>
      <c r="D234" s="38">
        <f t="shared" si="9"/>
        <v>498.85325655837755</v>
      </c>
    </row>
    <row r="235" spans="1:4" x14ac:dyDescent="0.35">
      <c r="A235" s="37">
        <v>38898</v>
      </c>
      <c r="B235" s="38">
        <v>4.0880000000000001</v>
      </c>
      <c r="C235" s="42">
        <f t="shared" si="8"/>
        <v>-6.1514252635275508E-3</v>
      </c>
      <c r="D235" s="38">
        <f t="shared" si="9"/>
        <v>495.7845980331914</v>
      </c>
    </row>
    <row r="236" spans="1:4" x14ac:dyDescent="0.35">
      <c r="A236" s="37">
        <v>38929</v>
      </c>
      <c r="B236" s="38">
        <v>3.9350000000000001</v>
      </c>
      <c r="C236" s="42">
        <f t="shared" si="8"/>
        <v>1.5869181096418546E-2</v>
      </c>
      <c r="D236" s="38">
        <f t="shared" si="9"/>
        <v>503.65229360419511</v>
      </c>
    </row>
    <row r="237" spans="1:4" x14ac:dyDescent="0.35">
      <c r="A237" s="37">
        <v>38960</v>
      </c>
      <c r="B237" s="38">
        <v>3.7730000000000001</v>
      </c>
      <c r="C237" s="42">
        <f t="shared" si="8"/>
        <v>1.6577875290368416E-2</v>
      </c>
      <c r="D237" s="38">
        <f t="shared" si="9"/>
        <v>512.00177851727346</v>
      </c>
    </row>
    <row r="238" spans="1:4" x14ac:dyDescent="0.35">
      <c r="A238" s="37">
        <v>38990</v>
      </c>
      <c r="B238" s="38">
        <v>3.7189999999999999</v>
      </c>
      <c r="C238" s="42">
        <f t="shared" si="8"/>
        <v>7.5886116134437596E-3</v>
      </c>
      <c r="D238" s="38">
        <f t="shared" si="9"/>
        <v>515.88716115983357</v>
      </c>
    </row>
    <row r="239" spans="1:4" x14ac:dyDescent="0.35">
      <c r="A239" s="37">
        <v>39021</v>
      </c>
      <c r="B239" s="38">
        <v>3.754</v>
      </c>
      <c r="C239" s="42">
        <f t="shared" si="8"/>
        <v>2.233598753728222E-4</v>
      </c>
      <c r="D239" s="38">
        <f t="shared" si="9"/>
        <v>516.00238965185667</v>
      </c>
    </row>
    <row r="240" spans="1:4" x14ac:dyDescent="0.35">
      <c r="A240" s="37">
        <v>39051</v>
      </c>
      <c r="B240" s="38">
        <v>3.7080000000000002</v>
      </c>
      <c r="C240" s="42">
        <f t="shared" si="8"/>
        <v>6.9163493503136449E-3</v>
      </c>
      <c r="D240" s="38">
        <f t="shared" si="9"/>
        <v>519.57124244428564</v>
      </c>
    </row>
    <row r="241" spans="1:8" x14ac:dyDescent="0.35">
      <c r="A241" s="37">
        <v>39082</v>
      </c>
      <c r="B241" s="38">
        <v>3.9820000000000002</v>
      </c>
      <c r="C241" s="42">
        <f t="shared" si="8"/>
        <v>-1.9178260576326805E-2</v>
      </c>
      <c r="D241" s="38">
        <f t="shared" si="9"/>
        <v>509.60676976872327</v>
      </c>
      <c r="H241" s="49"/>
    </row>
    <row r="242" spans="1:8" x14ac:dyDescent="0.35">
      <c r="A242" s="37">
        <v>39113</v>
      </c>
      <c r="B242" s="38">
        <v>4.1399999999999997</v>
      </c>
      <c r="C242" s="42">
        <f t="shared" si="8"/>
        <v>-9.4258052986262233E-3</v>
      </c>
      <c r="D242" s="38">
        <f t="shared" si="9"/>
        <v>504.80331557802145</v>
      </c>
      <c r="H242" s="49"/>
    </row>
    <row r="243" spans="1:8" x14ac:dyDescent="0.35">
      <c r="A243" s="37">
        <v>39141</v>
      </c>
      <c r="B243" s="38">
        <v>4.0010000000000003</v>
      </c>
      <c r="C243" s="42">
        <f t="shared" si="8"/>
        <v>1.4736394853277315E-2</v>
      </c>
      <c r="D243" s="38">
        <f t="shared" si="9"/>
        <v>512.24229655962267</v>
      </c>
      <c r="H243" s="49"/>
    </row>
    <row r="244" spans="1:8" x14ac:dyDescent="0.35">
      <c r="A244" s="37">
        <v>39172</v>
      </c>
      <c r="B244" s="38">
        <v>4.12</v>
      </c>
      <c r="C244" s="42">
        <f t="shared" si="8"/>
        <v>-6.2734405436750389E-3</v>
      </c>
      <c r="D244" s="38">
        <f t="shared" si="9"/>
        <v>509.02877496820031</v>
      </c>
      <c r="H244" s="49"/>
    </row>
    <row r="245" spans="1:8" x14ac:dyDescent="0.35">
      <c r="A245" s="37">
        <v>39202</v>
      </c>
      <c r="B245" s="38">
        <v>4.2089999999999996</v>
      </c>
      <c r="C245" s="42">
        <f t="shared" si="8"/>
        <v>-3.7217290962796128E-3</v>
      </c>
      <c r="D245" s="38">
        <f t="shared" si="9"/>
        <v>507.13430776555759</v>
      </c>
      <c r="H245" s="49"/>
    </row>
    <row r="246" spans="1:8" x14ac:dyDescent="0.35">
      <c r="A246" s="37">
        <v>39233</v>
      </c>
      <c r="B246" s="38">
        <v>4.468</v>
      </c>
      <c r="C246" s="42">
        <f t="shared" si="8"/>
        <v>-1.7059654475445104E-2</v>
      </c>
      <c r="D246" s="38">
        <f t="shared" si="9"/>
        <v>498.48277170243313</v>
      </c>
      <c r="H246" s="49"/>
    </row>
    <row r="247" spans="1:8" x14ac:dyDescent="0.35">
      <c r="A247" s="37">
        <v>39263</v>
      </c>
      <c r="B247" s="38">
        <v>4.6219999999999999</v>
      </c>
      <c r="C247" s="42">
        <f t="shared" si="8"/>
        <v>-8.4169439124650251E-3</v>
      </c>
      <c r="D247" s="38">
        <f t="shared" si="9"/>
        <v>494.28707017168364</v>
      </c>
      <c r="H247" s="49"/>
    </row>
    <row r="248" spans="1:8" x14ac:dyDescent="0.35">
      <c r="A248" s="37">
        <v>39294</v>
      </c>
      <c r="B248" s="38">
        <v>4.452</v>
      </c>
      <c r="C248" s="42">
        <f t="shared" si="8"/>
        <v>1.7361592186489885E-2</v>
      </c>
      <c r="D248" s="38">
        <f t="shared" si="9"/>
        <v>502.8686807070593</v>
      </c>
      <c r="H248" s="49"/>
    </row>
    <row r="249" spans="1:8" x14ac:dyDescent="0.35">
      <c r="A249" s="37">
        <v>39325</v>
      </c>
      <c r="B249" s="38">
        <v>4.3390000000000004</v>
      </c>
      <c r="C249" s="42">
        <f t="shared" si="8"/>
        <v>1.2738453742150777E-2</v>
      </c>
      <c r="D249" s="38">
        <f t="shared" si="9"/>
        <v>509.27445013462261</v>
      </c>
      <c r="H249" s="49"/>
    </row>
    <row r="250" spans="1:8" x14ac:dyDescent="0.35">
      <c r="A250" s="37">
        <v>39355</v>
      </c>
      <c r="B250" s="38">
        <v>4.4412190000000002</v>
      </c>
      <c r="C250" s="42">
        <f t="shared" si="8"/>
        <v>-4.5116821338167367E-3</v>
      </c>
      <c r="D250" s="38">
        <f t="shared" si="9"/>
        <v>506.97676569674093</v>
      </c>
      <c r="H250" s="49"/>
    </row>
    <row r="251" spans="1:8" x14ac:dyDescent="0.35">
      <c r="A251" s="37">
        <v>39386</v>
      </c>
      <c r="B251" s="38">
        <v>4.3579999999999997</v>
      </c>
      <c r="C251" s="42">
        <f t="shared" si="8"/>
        <v>1.0344029016959922E-2</v>
      </c>
      <c r="D251" s="38">
        <f t="shared" si="9"/>
        <v>512.22094807203246</v>
      </c>
      <c r="H251" s="49"/>
    </row>
    <row r="252" spans="1:8" x14ac:dyDescent="0.35">
      <c r="A252" s="37">
        <v>39416</v>
      </c>
      <c r="B252" s="38">
        <v>4.2450000000000001</v>
      </c>
      <c r="C252" s="42">
        <f t="shared" si="8"/>
        <v>1.2700608533302538E-2</v>
      </c>
      <c r="D252" s="38">
        <f t="shared" si="9"/>
        <v>518.7264658160525</v>
      </c>
      <c r="H252" s="49"/>
    </row>
    <row r="253" spans="1:8" x14ac:dyDescent="0.35">
      <c r="A253" s="37">
        <v>39447</v>
      </c>
      <c r="B253" s="38">
        <v>4.42</v>
      </c>
      <c r="C253" s="42">
        <f t="shared" si="8"/>
        <v>-1.0390911623421066E-2</v>
      </c>
      <c r="D253" s="38">
        <f t="shared" si="9"/>
        <v>513.33642495302831</v>
      </c>
      <c r="H253" s="49"/>
    </row>
    <row r="254" spans="1:8" x14ac:dyDescent="0.35">
      <c r="A254" s="37">
        <v>39478</v>
      </c>
      <c r="B254" s="38">
        <v>4.069</v>
      </c>
      <c r="C254" s="42">
        <f t="shared" si="8"/>
        <v>3.2090906192024551E-2</v>
      </c>
      <c r="D254" s="38">
        <f t="shared" si="9"/>
        <v>529.80985601114514</v>
      </c>
      <c r="H254" s="49"/>
    </row>
    <row r="255" spans="1:8" x14ac:dyDescent="0.35">
      <c r="A255" s="37">
        <v>39507</v>
      </c>
      <c r="B255" s="38">
        <v>4.0119999999999996</v>
      </c>
      <c r="C255" s="42">
        <f t="shared" si="8"/>
        <v>8.0166297430966822E-3</v>
      </c>
      <c r="D255" s="38">
        <f t="shared" si="9"/>
        <v>534.05714546102979</v>
      </c>
      <c r="H255" s="49"/>
    </row>
    <row r="256" spans="1:8" x14ac:dyDescent="0.35">
      <c r="A256" s="37">
        <v>39538</v>
      </c>
      <c r="B256" s="38">
        <v>4.0979999999999999</v>
      </c>
      <c r="C256" s="42">
        <f t="shared" si="8"/>
        <v>-3.6072827034429361E-3</v>
      </c>
      <c r="D256" s="38">
        <f t="shared" si="9"/>
        <v>532.13065035755812</v>
      </c>
      <c r="H256" s="49"/>
    </row>
    <row r="257" spans="1:8" x14ac:dyDescent="0.35">
      <c r="A257" s="37">
        <v>39568</v>
      </c>
      <c r="B257" s="38">
        <v>4.33</v>
      </c>
      <c r="C257" s="42">
        <f t="shared" si="8"/>
        <v>-1.5129230036265153E-2</v>
      </c>
      <c r="D257" s="38">
        <f t="shared" si="9"/>
        <v>524.07992333895118</v>
      </c>
      <c r="H257" s="49"/>
    </row>
    <row r="258" spans="1:8" x14ac:dyDescent="0.35">
      <c r="A258" s="37">
        <v>39599</v>
      </c>
      <c r="B258" s="38">
        <v>4.5730000000000004</v>
      </c>
      <c r="C258" s="42">
        <f t="shared" si="8"/>
        <v>-1.5592522069830519E-2</v>
      </c>
      <c r="D258" s="38">
        <f t="shared" si="9"/>
        <v>515.90819556793349</v>
      </c>
      <c r="H258" s="49"/>
    </row>
    <row r="259" spans="1:8" x14ac:dyDescent="0.35">
      <c r="A259" s="37">
        <v>39629</v>
      </c>
      <c r="B259" s="38">
        <v>4.7960000000000003</v>
      </c>
      <c r="C259" s="42">
        <f t="shared" ref="C259:C322" si="10">B258/1200+((B258/B259)*(1-(1+B259/200)^(-2*(10-(1/12))))+(1+B259/200)^(-2*(10-(1/12)))-1)</f>
        <v>-1.3625187677080305E-2</v>
      </c>
      <c r="D259" s="38">
        <f t="shared" ref="D259:D322" si="11">D258*(1+C259)</f>
        <v>508.87884957917652</v>
      </c>
      <c r="H259" s="49"/>
    </row>
    <row r="260" spans="1:8" x14ac:dyDescent="0.35">
      <c r="A260" s="37">
        <v>39660</v>
      </c>
      <c r="B260" s="38">
        <v>4.5579999999999998</v>
      </c>
      <c r="C260" s="42">
        <f t="shared" si="10"/>
        <v>2.2815797327023563E-2</v>
      </c>
      <c r="D260" s="38">
        <f t="shared" si="11"/>
        <v>520.48932627518388</v>
      </c>
      <c r="H260" s="49"/>
    </row>
    <row r="261" spans="1:8" x14ac:dyDescent="0.35">
      <c r="A261" s="37">
        <v>39691</v>
      </c>
      <c r="B261" s="38">
        <v>4.3890000000000002</v>
      </c>
      <c r="C261" s="42">
        <f t="shared" si="10"/>
        <v>1.7269015123342987E-2</v>
      </c>
      <c r="D261" s="38">
        <f t="shared" si="11"/>
        <v>529.47766432216861</v>
      </c>
      <c r="H261" s="49"/>
    </row>
    <row r="262" spans="1:8" x14ac:dyDescent="0.35">
      <c r="A262" s="37">
        <v>39721</v>
      </c>
      <c r="B262" s="38">
        <v>4.3659999999999997</v>
      </c>
      <c r="C262" s="42">
        <f t="shared" si="10"/>
        <v>5.4927926306564045E-3</v>
      </c>
      <c r="D262" s="38">
        <f t="shared" si="11"/>
        <v>532.38597533485461</v>
      </c>
      <c r="H262" s="49"/>
    </row>
    <row r="263" spans="1:8" x14ac:dyDescent="0.35">
      <c r="A263" s="37">
        <v>39752</v>
      </c>
      <c r="B263" s="38">
        <v>4.2560000000000002</v>
      </c>
      <c r="C263" s="42">
        <f t="shared" si="10"/>
        <v>1.2461881463295445E-2</v>
      </c>
      <c r="D263" s="38">
        <f t="shared" si="11"/>
        <v>539.02050625219852</v>
      </c>
      <c r="H263" s="49"/>
    </row>
    <row r="264" spans="1:8" x14ac:dyDescent="0.35">
      <c r="A264" s="37">
        <v>39782</v>
      </c>
      <c r="B264" s="38">
        <v>3.7170000000000001</v>
      </c>
      <c r="C264" s="42">
        <f t="shared" si="10"/>
        <v>4.7913086810749878E-2</v>
      </c>
      <c r="D264" s="38">
        <f t="shared" si="11"/>
        <v>564.8466425610344</v>
      </c>
      <c r="H264" s="49"/>
    </row>
    <row r="265" spans="1:8" x14ac:dyDescent="0.35">
      <c r="A265" s="37">
        <v>39813</v>
      </c>
      <c r="B265" s="38">
        <v>3.4140000000000001</v>
      </c>
      <c r="C265" s="42">
        <f t="shared" si="10"/>
        <v>2.8406162953541505E-2</v>
      </c>
      <c r="D265" s="38">
        <f t="shared" si="11"/>
        <v>580.89176833338399</v>
      </c>
      <c r="H265" s="49"/>
    </row>
    <row r="266" spans="1:8" x14ac:dyDescent="0.35">
      <c r="A266" s="37">
        <v>39844</v>
      </c>
      <c r="B266" s="38">
        <v>3.81</v>
      </c>
      <c r="C266" s="42">
        <f t="shared" si="10"/>
        <v>-2.96051416321199E-2</v>
      </c>
      <c r="D266" s="38">
        <f t="shared" si="11"/>
        <v>563.69438525894157</v>
      </c>
      <c r="H266" s="49"/>
    </row>
    <row r="267" spans="1:8" x14ac:dyDescent="0.35">
      <c r="A267" s="37">
        <v>39872</v>
      </c>
      <c r="B267" s="38">
        <v>3.6930000000000001</v>
      </c>
      <c r="C267" s="42">
        <f t="shared" si="10"/>
        <v>1.2816704951712349E-2</v>
      </c>
      <c r="D267" s="38">
        <f t="shared" si="11"/>
        <v>570.91908987774229</v>
      </c>
      <c r="H267" s="49"/>
    </row>
    <row r="268" spans="1:8" x14ac:dyDescent="0.35">
      <c r="A268" s="37">
        <v>39903</v>
      </c>
      <c r="B268" s="38">
        <v>3.6139999999999999</v>
      </c>
      <c r="C268" s="42">
        <f t="shared" si="10"/>
        <v>9.6125730768802826E-3</v>
      </c>
      <c r="D268" s="38">
        <f t="shared" si="11"/>
        <v>576.40709135017812</v>
      </c>
      <c r="H268" s="49"/>
    </row>
    <row r="269" spans="1:8" x14ac:dyDescent="0.35">
      <c r="A269" s="37">
        <v>39933</v>
      </c>
      <c r="B269" s="38">
        <v>3.5950000000000002</v>
      </c>
      <c r="C269" s="42">
        <f t="shared" si="10"/>
        <v>4.5848361030716191E-3</v>
      </c>
      <c r="D269" s="38">
        <f t="shared" si="11"/>
        <v>579.04982339266689</v>
      </c>
      <c r="H269" s="49"/>
    </row>
    <row r="270" spans="1:8" x14ac:dyDescent="0.35">
      <c r="A270" s="37">
        <v>39964</v>
      </c>
      <c r="B270" s="38">
        <v>3.9889999999999999</v>
      </c>
      <c r="C270" s="42">
        <f t="shared" si="10"/>
        <v>-2.9014212884287269E-2</v>
      </c>
      <c r="D270" s="38">
        <f t="shared" si="11"/>
        <v>562.24914854614315</v>
      </c>
      <c r="H270" s="49"/>
    </row>
    <row r="271" spans="1:8" x14ac:dyDescent="0.35">
      <c r="A271" s="37">
        <v>39994</v>
      </c>
      <c r="B271" s="38">
        <v>3.7530000000000001</v>
      </c>
      <c r="C271" s="42">
        <f t="shared" si="10"/>
        <v>2.2716254676790153E-2</v>
      </c>
      <c r="D271" s="38">
        <f t="shared" si="11"/>
        <v>575.02134339632573</v>
      </c>
      <c r="H271" s="49"/>
    </row>
    <row r="272" spans="1:8" x14ac:dyDescent="0.35">
      <c r="A272" s="37">
        <v>40025</v>
      </c>
      <c r="B272" s="38">
        <v>3.5859999999999999</v>
      </c>
      <c r="C272" s="42">
        <f t="shared" si="10"/>
        <v>1.6960845042875587E-2</v>
      </c>
      <c r="D272" s="38">
        <f t="shared" si="11"/>
        <v>584.77419129801694</v>
      </c>
      <c r="H272" s="49"/>
    </row>
    <row r="273" spans="1:8" x14ac:dyDescent="0.35">
      <c r="A273" s="37">
        <v>40056</v>
      </c>
      <c r="B273" s="38">
        <v>3.5579999999999998</v>
      </c>
      <c r="C273" s="42">
        <f t="shared" si="10"/>
        <v>5.3108374848127209E-3</v>
      </c>
      <c r="D273" s="38">
        <f t="shared" si="11"/>
        <v>587.87983199331347</v>
      </c>
      <c r="H273" s="49"/>
    </row>
    <row r="274" spans="1:8" x14ac:dyDescent="0.35">
      <c r="A274" s="37">
        <v>40086</v>
      </c>
      <c r="B274" s="38">
        <v>3.5179999999999998</v>
      </c>
      <c r="C274" s="42">
        <f t="shared" si="10"/>
        <v>6.2892882579997965E-3</v>
      </c>
      <c r="D274" s="38">
        <f t="shared" si="11"/>
        <v>591.57717771778402</v>
      </c>
      <c r="H274" s="49"/>
    </row>
    <row r="275" spans="1:8" x14ac:dyDescent="0.35">
      <c r="A275" s="37">
        <v>40117</v>
      </c>
      <c r="B275" s="38">
        <v>3.57</v>
      </c>
      <c r="C275" s="42">
        <f t="shared" si="10"/>
        <v>-1.379054030986481E-3</v>
      </c>
      <c r="D275" s="38">
        <f t="shared" si="11"/>
        <v>590.76136082621269</v>
      </c>
      <c r="H275" s="49"/>
    </row>
    <row r="276" spans="1:8" x14ac:dyDescent="0.35">
      <c r="A276" s="37">
        <v>40147</v>
      </c>
      <c r="B276" s="38">
        <v>3.427</v>
      </c>
      <c r="C276" s="42">
        <f t="shared" si="10"/>
        <v>1.4911825964482312E-2</v>
      </c>
      <c r="D276" s="38">
        <f t="shared" si="11"/>
        <v>599.57069142539387</v>
      </c>
      <c r="H276" s="49"/>
    </row>
    <row r="277" spans="1:8" x14ac:dyDescent="0.35">
      <c r="A277" s="37">
        <v>40178</v>
      </c>
      <c r="B277" s="38">
        <v>3.6024259999999999</v>
      </c>
      <c r="C277" s="42">
        <f t="shared" si="10"/>
        <v>-1.1663947936028264E-2</v>
      </c>
      <c r="D277" s="38">
        <f t="shared" si="11"/>
        <v>592.57733009663957</v>
      </c>
      <c r="H277" s="49"/>
    </row>
    <row r="278" spans="1:8" x14ac:dyDescent="0.35">
      <c r="A278" s="37">
        <v>40209</v>
      </c>
      <c r="B278" s="38">
        <v>3.4790000000000001</v>
      </c>
      <c r="C278" s="42">
        <f t="shared" si="10"/>
        <v>1.3278995105867865E-2</v>
      </c>
      <c r="D278" s="38">
        <f t="shared" si="11"/>
        <v>600.4461615628411</v>
      </c>
      <c r="H278" s="49"/>
    </row>
    <row r="279" spans="1:8" x14ac:dyDescent="0.35">
      <c r="A279" s="37">
        <v>40237</v>
      </c>
      <c r="B279" s="38">
        <v>3.427</v>
      </c>
      <c r="C279" s="42">
        <f t="shared" si="10"/>
        <v>7.2398306537511028E-3</v>
      </c>
      <c r="D279" s="38">
        <f t="shared" si="11"/>
        <v>604.79329008925095</v>
      </c>
      <c r="H279" s="49"/>
    </row>
    <row r="280" spans="1:8" x14ac:dyDescent="0.35">
      <c r="A280" s="37">
        <v>40268</v>
      </c>
      <c r="B280" s="38">
        <v>3.419</v>
      </c>
      <c r="C280" s="42">
        <f t="shared" si="10"/>
        <v>3.5238868640839454E-3</v>
      </c>
      <c r="D280" s="38">
        <f t="shared" si="11"/>
        <v>606.92451321968258</v>
      </c>
      <c r="H280" s="49"/>
    </row>
    <row r="281" spans="1:8" x14ac:dyDescent="0.35">
      <c r="A281" s="37">
        <v>40298</v>
      </c>
      <c r="B281" s="38">
        <v>3.302</v>
      </c>
      <c r="C281" s="42">
        <f t="shared" si="10"/>
        <v>1.267510432517481E-2</v>
      </c>
      <c r="D281" s="38">
        <f t="shared" si="11"/>
        <v>614.61734474224795</v>
      </c>
      <c r="H281" s="49"/>
    </row>
    <row r="282" spans="1:8" x14ac:dyDescent="0.35">
      <c r="A282" s="37">
        <v>40329</v>
      </c>
      <c r="B282" s="38">
        <v>2.9129999999999998</v>
      </c>
      <c r="C282" s="42">
        <f t="shared" si="10"/>
        <v>3.6047007395712385E-2</v>
      </c>
      <c r="D282" s="38">
        <f t="shared" si="11"/>
        <v>636.77246071370485</v>
      </c>
      <c r="H282" s="49"/>
    </row>
    <row r="283" spans="1:8" x14ac:dyDescent="0.35">
      <c r="A283" s="37">
        <v>40359</v>
      </c>
      <c r="B283" s="38">
        <v>3.0550000000000002</v>
      </c>
      <c r="C283" s="42">
        <f t="shared" si="10"/>
        <v>-9.6424191285912342E-3</v>
      </c>
      <c r="D283" s="38">
        <f t="shared" si="11"/>
        <v>630.63243375795889</v>
      </c>
      <c r="H283" s="49"/>
    </row>
    <row r="284" spans="1:8" x14ac:dyDescent="0.35">
      <c r="A284" s="37">
        <v>40390</v>
      </c>
      <c r="B284" s="38">
        <v>2.9594269999999998</v>
      </c>
      <c r="C284" s="42">
        <f t="shared" si="10"/>
        <v>1.0707547855719122E-2</v>
      </c>
      <c r="D284" s="38">
        <f t="shared" si="11"/>
        <v>637.38496072179078</v>
      </c>
      <c r="H284" s="49"/>
    </row>
    <row r="285" spans="1:8" x14ac:dyDescent="0.35">
      <c r="A285" s="37">
        <v>40421</v>
      </c>
      <c r="B285" s="38">
        <v>2.472</v>
      </c>
      <c r="C285" s="42">
        <f t="shared" si="10"/>
        <v>4.5101899005234126E-2</v>
      </c>
      <c r="D285" s="38">
        <f t="shared" si="11"/>
        <v>666.13223284772005</v>
      </c>
      <c r="H285" s="49"/>
    </row>
    <row r="286" spans="1:8" x14ac:dyDescent="0.35">
      <c r="A286" s="37">
        <v>40451</v>
      </c>
      <c r="B286" s="38">
        <v>2.6739999999999999</v>
      </c>
      <c r="C286" s="42">
        <f t="shared" si="10"/>
        <v>-1.5433833498403167E-2</v>
      </c>
      <c r="D286" s="38">
        <f t="shared" si="11"/>
        <v>655.85125887802883</v>
      </c>
      <c r="H286" s="49"/>
    </row>
    <row r="287" spans="1:8" x14ac:dyDescent="0.35">
      <c r="A287" s="37">
        <v>40482</v>
      </c>
      <c r="B287" s="38">
        <v>2.92</v>
      </c>
      <c r="C287" s="42">
        <f t="shared" si="10"/>
        <v>-1.8820110393741929E-2</v>
      </c>
      <c r="D287" s="38">
        <f t="shared" si="11"/>
        <v>643.50806578406969</v>
      </c>
      <c r="H287" s="49"/>
    </row>
    <row r="288" spans="1:8" x14ac:dyDescent="0.35">
      <c r="A288" s="37">
        <v>40512</v>
      </c>
      <c r="B288" s="38">
        <v>3.1739999999999999</v>
      </c>
      <c r="C288" s="42">
        <f t="shared" si="10"/>
        <v>-1.9031505902093526E-2</v>
      </c>
      <c r="D288" s="38">
        <f t="shared" si="11"/>
        <v>631.26113823205537</v>
      </c>
      <c r="H288" s="49"/>
    </row>
    <row r="289" spans="1:8" x14ac:dyDescent="0.35">
      <c r="A289" s="37">
        <v>40543</v>
      </c>
      <c r="B289" s="38">
        <v>3.35</v>
      </c>
      <c r="C289" s="42">
        <f t="shared" si="10"/>
        <v>-1.2101468437601634E-2</v>
      </c>
      <c r="D289" s="38">
        <f t="shared" si="11"/>
        <v>623.62195149185573</v>
      </c>
      <c r="H289" s="49"/>
    </row>
    <row r="290" spans="1:8" x14ac:dyDescent="0.35">
      <c r="A290" s="37">
        <v>40574</v>
      </c>
      <c r="B290" s="38">
        <v>3.532</v>
      </c>
      <c r="C290" s="42">
        <f t="shared" si="10"/>
        <v>-1.2323603554830835E-2</v>
      </c>
      <c r="D290" s="38">
        <f t="shared" si="11"/>
        <v>615.93668179358008</v>
      </c>
      <c r="H290" s="49"/>
    </row>
    <row r="291" spans="1:8" x14ac:dyDescent="0.35">
      <c r="A291" s="37">
        <v>40602</v>
      </c>
      <c r="B291" s="38">
        <v>3.55</v>
      </c>
      <c r="C291" s="42">
        <f t="shared" si="10"/>
        <v>1.4497173264521957E-3</v>
      </c>
      <c r="D291" s="38">
        <f t="shared" si="11"/>
        <v>616.82961587317379</v>
      </c>
      <c r="H291" s="49"/>
    </row>
    <row r="292" spans="1:8" x14ac:dyDescent="0.35">
      <c r="A292" s="37">
        <v>40633</v>
      </c>
      <c r="B292" s="38">
        <v>3.7149999999999999</v>
      </c>
      <c r="C292" s="42">
        <f t="shared" si="10"/>
        <v>-1.062453277360504E-2</v>
      </c>
      <c r="D292" s="38">
        <f t="shared" si="11"/>
        <v>610.27608940359903</v>
      </c>
      <c r="H292" s="49"/>
    </row>
    <row r="293" spans="1:8" x14ac:dyDescent="0.35">
      <c r="A293" s="37">
        <v>40663</v>
      </c>
      <c r="B293" s="38">
        <v>3.605</v>
      </c>
      <c r="C293" s="42">
        <f t="shared" si="10"/>
        <v>1.2199258058798436E-2</v>
      </c>
      <c r="D293" s="38">
        <f t="shared" si="11"/>
        <v>617.72100490534785</v>
      </c>
      <c r="H293" s="49"/>
    </row>
    <row r="294" spans="1:8" x14ac:dyDescent="0.35">
      <c r="A294" s="37">
        <v>40694</v>
      </c>
      <c r="B294" s="38">
        <v>3.4140000000000001</v>
      </c>
      <c r="C294" s="42">
        <f t="shared" si="10"/>
        <v>1.8957812290846223E-2</v>
      </c>
      <c r="D294" s="38">
        <f t="shared" si="11"/>
        <v>629.43164376445634</v>
      </c>
      <c r="H294" s="49"/>
    </row>
    <row r="295" spans="1:8" x14ac:dyDescent="0.35">
      <c r="A295" s="37">
        <v>40724</v>
      </c>
      <c r="B295" s="38">
        <v>3.516</v>
      </c>
      <c r="C295" s="42">
        <f t="shared" si="10"/>
        <v>-5.6327554652710748E-3</v>
      </c>
      <c r="D295" s="38">
        <f t="shared" si="11"/>
        <v>625.88620923302756</v>
      </c>
      <c r="H295" s="49"/>
    </row>
    <row r="296" spans="1:8" x14ac:dyDescent="0.35">
      <c r="A296" s="37">
        <v>40755</v>
      </c>
      <c r="B296" s="38">
        <v>3.2440000000000002</v>
      </c>
      <c r="C296" s="42">
        <f t="shared" si="10"/>
        <v>2.5837737515198921E-2</v>
      </c>
      <c r="D296" s="38">
        <f t="shared" si="11"/>
        <v>642.05769282157348</v>
      </c>
      <c r="H296" s="49"/>
    </row>
    <row r="297" spans="1:8" x14ac:dyDescent="0.35">
      <c r="A297" s="37">
        <v>40786</v>
      </c>
      <c r="B297" s="38">
        <v>2.9089999999999998</v>
      </c>
      <c r="C297" s="42">
        <f t="shared" si="10"/>
        <v>3.1382320518901941E-2</v>
      </c>
      <c r="D297" s="38">
        <f t="shared" si="11"/>
        <v>662.20695312932673</v>
      </c>
      <c r="H297" s="49"/>
    </row>
    <row r="298" spans="1:8" x14ac:dyDescent="0.35">
      <c r="A298" s="37">
        <v>40816</v>
      </c>
      <c r="B298" s="38">
        <v>2.613</v>
      </c>
      <c r="C298" s="42">
        <f t="shared" si="10"/>
        <v>2.8135882286438367E-2</v>
      </c>
      <c r="D298" s="38">
        <f t="shared" si="11"/>
        <v>680.83873001183451</v>
      </c>
      <c r="H298" s="49"/>
    </row>
    <row r="299" spans="1:8" x14ac:dyDescent="0.35">
      <c r="A299" s="37">
        <v>40847</v>
      </c>
      <c r="B299" s="38">
        <v>3.1269999999999998</v>
      </c>
      <c r="C299" s="42">
        <f t="shared" si="10"/>
        <v>-4.1358889194753889E-2</v>
      </c>
      <c r="D299" s="38">
        <f t="shared" si="11"/>
        <v>652.67999641777817</v>
      </c>
      <c r="H299" s="49"/>
    </row>
    <row r="300" spans="1:8" x14ac:dyDescent="0.35">
      <c r="A300" s="37">
        <v>40877</v>
      </c>
      <c r="B300" s="38">
        <v>3.3650000000000002</v>
      </c>
      <c r="C300" s="42">
        <f t="shared" si="10"/>
        <v>-1.7320896378168665E-2</v>
      </c>
      <c r="D300" s="38">
        <f t="shared" si="11"/>
        <v>641.37499383172235</v>
      </c>
      <c r="H300" s="49"/>
    </row>
    <row r="301" spans="1:8" x14ac:dyDescent="0.35">
      <c r="A301" s="37">
        <v>40908</v>
      </c>
      <c r="B301" s="38">
        <v>3.153</v>
      </c>
      <c r="C301" s="42">
        <f t="shared" si="10"/>
        <v>2.073805245942734E-2</v>
      </c>
      <c r="D301" s="38">
        <f t="shared" si="11"/>
        <v>654.67586209996955</v>
      </c>
      <c r="H301" s="49"/>
    </row>
    <row r="302" spans="1:8" x14ac:dyDescent="0.35">
      <c r="A302" s="37">
        <v>40939</v>
      </c>
      <c r="B302" s="38">
        <v>3.1</v>
      </c>
      <c r="C302" s="42">
        <f t="shared" si="10"/>
        <v>7.1225798289016266E-3</v>
      </c>
      <c r="D302" s="38">
        <f t="shared" si="11"/>
        <v>659.33884318983155</v>
      </c>
      <c r="H302" s="49"/>
    </row>
    <row r="303" spans="1:8" x14ac:dyDescent="0.35">
      <c r="A303" s="37">
        <v>40968</v>
      </c>
      <c r="B303" s="38">
        <v>3.0110000000000001</v>
      </c>
      <c r="C303" s="42">
        <f t="shared" si="10"/>
        <v>1.016457192017723E-2</v>
      </c>
      <c r="D303" s="38">
        <f t="shared" si="11"/>
        <v>666.04074028120112</v>
      </c>
      <c r="H303" s="49"/>
    </row>
    <row r="304" spans="1:8" x14ac:dyDescent="0.35">
      <c r="A304" s="37">
        <v>40999</v>
      </c>
      <c r="B304" s="38">
        <v>2.923</v>
      </c>
      <c r="C304" s="42">
        <f t="shared" si="10"/>
        <v>1.003758449273106E-2</v>
      </c>
      <c r="D304" s="38">
        <f t="shared" si="11"/>
        <v>672.72618048737479</v>
      </c>
      <c r="H304" s="49"/>
    </row>
    <row r="305" spans="1:8" x14ac:dyDescent="0.35">
      <c r="A305" s="37">
        <v>41029</v>
      </c>
      <c r="B305" s="38">
        <v>2.984</v>
      </c>
      <c r="C305" s="42">
        <f t="shared" si="10"/>
        <v>-2.767164502620682E-3</v>
      </c>
      <c r="D305" s="38">
        <f t="shared" si="11"/>
        <v>670.86463648074653</v>
      </c>
      <c r="H305" s="49"/>
    </row>
    <row r="306" spans="1:8" x14ac:dyDescent="0.35">
      <c r="A306" s="37">
        <v>41060</v>
      </c>
      <c r="B306" s="38">
        <v>2.3359999999999999</v>
      </c>
      <c r="C306" s="42">
        <f t="shared" si="10"/>
        <v>5.9550999124389797E-2</v>
      </c>
      <c r="D306" s="38">
        <f t="shared" si="11"/>
        <v>710.81529586039562</v>
      </c>
      <c r="H306" s="49"/>
    </row>
    <row r="307" spans="1:8" x14ac:dyDescent="0.35">
      <c r="A307" s="37">
        <v>41090</v>
      </c>
      <c r="B307" s="38">
        <v>2.714</v>
      </c>
      <c r="C307" s="42">
        <f t="shared" si="10"/>
        <v>-3.0724911620423886E-2</v>
      </c>
      <c r="D307" s="38">
        <f t="shared" si="11"/>
        <v>688.97555871663951</v>
      </c>
      <c r="H307" s="49"/>
    </row>
    <row r="308" spans="1:8" x14ac:dyDescent="0.35">
      <c r="A308" s="37">
        <v>41121</v>
      </c>
      <c r="B308" s="38">
        <v>2.113</v>
      </c>
      <c r="C308" s="42">
        <f t="shared" si="10"/>
        <v>5.5777193911500218E-2</v>
      </c>
      <c r="D308" s="38">
        <f t="shared" si="11"/>
        <v>727.40468205546165</v>
      </c>
      <c r="H308" s="49"/>
    </row>
    <row r="309" spans="1:8" x14ac:dyDescent="0.35">
      <c r="A309" s="37">
        <v>41152</v>
      </c>
      <c r="B309" s="38">
        <v>2.165</v>
      </c>
      <c r="C309" s="42">
        <f t="shared" si="10"/>
        <v>-2.8574837176437058E-3</v>
      </c>
      <c r="D309" s="38">
        <f t="shared" si="11"/>
        <v>725.32613502035031</v>
      </c>
      <c r="H309" s="49"/>
    </row>
    <row r="310" spans="1:8" x14ac:dyDescent="0.35">
      <c r="A310" s="37">
        <v>41182</v>
      </c>
      <c r="B310" s="38">
        <v>2.177</v>
      </c>
      <c r="C310" s="42">
        <f t="shared" si="10"/>
        <v>7.390376396603825E-4</v>
      </c>
      <c r="D310" s="38">
        <f t="shared" si="11"/>
        <v>725.86217833515968</v>
      </c>
      <c r="H310" s="49"/>
    </row>
    <row r="311" spans="1:8" x14ac:dyDescent="0.35">
      <c r="A311" s="37">
        <v>41213</v>
      </c>
      <c r="B311" s="38">
        <v>2.2650000000000001</v>
      </c>
      <c r="C311" s="42">
        <f t="shared" si="10"/>
        <v>-5.962673638446386E-3</v>
      </c>
      <c r="D311" s="38">
        <f t="shared" si="11"/>
        <v>721.53409905925537</v>
      </c>
      <c r="H311" s="49"/>
    </row>
    <row r="312" spans="1:8" x14ac:dyDescent="0.35">
      <c r="A312" s="37">
        <v>41243</v>
      </c>
      <c r="B312" s="38">
        <v>2.0419999999999998</v>
      </c>
      <c r="C312" s="42">
        <f t="shared" si="10"/>
        <v>2.181478591905979E-2</v>
      </c>
      <c r="D312" s="38">
        <f t="shared" si="11"/>
        <v>737.27421096353476</v>
      </c>
      <c r="H312" s="49"/>
    </row>
    <row r="313" spans="1:8" x14ac:dyDescent="0.35">
      <c r="A313" s="37">
        <v>41274</v>
      </c>
      <c r="B313" s="38">
        <v>2.2465259999999998</v>
      </c>
      <c r="C313" s="42">
        <f t="shared" si="10"/>
        <v>-1.6389547324970378E-2</v>
      </c>
      <c r="D313" s="38">
        <f t="shared" si="11"/>
        <v>725.19062039146775</v>
      </c>
      <c r="H313" s="49"/>
    </row>
    <row r="314" spans="1:8" x14ac:dyDescent="0.35">
      <c r="A314" s="37">
        <v>41305</v>
      </c>
      <c r="B314" s="38">
        <v>2.27</v>
      </c>
      <c r="C314" s="42">
        <f t="shared" si="10"/>
        <v>-2.0185193131884351E-4</v>
      </c>
      <c r="D314" s="38">
        <f t="shared" si="11"/>
        <v>725.04423926416746</v>
      </c>
      <c r="H314" s="49"/>
    </row>
    <row r="315" spans="1:8" x14ac:dyDescent="0.35">
      <c r="A315" s="37">
        <v>41333</v>
      </c>
      <c r="B315" s="38">
        <v>2.1669999999999998</v>
      </c>
      <c r="C315" s="42">
        <f t="shared" si="10"/>
        <v>1.1038576185238555E-2</v>
      </c>
      <c r="D315" s="38">
        <f t="shared" si="11"/>
        <v>733.04769533695332</v>
      </c>
      <c r="H315" s="49"/>
    </row>
    <row r="316" spans="1:8" x14ac:dyDescent="0.35">
      <c r="A316" s="37">
        <v>41364</v>
      </c>
      <c r="B316" s="38">
        <v>2.0289999999999999</v>
      </c>
      <c r="C316" s="42">
        <f t="shared" si="10"/>
        <v>1.4145522512386814E-2</v>
      </c>
      <c r="D316" s="38">
        <f t="shared" si="11"/>
        <v>743.41703801399547</v>
      </c>
      <c r="H316" s="49"/>
    </row>
    <row r="317" spans="1:8" x14ac:dyDescent="0.35">
      <c r="A317" s="37">
        <v>41394</v>
      </c>
      <c r="B317" s="38">
        <v>1.7010000000000001</v>
      </c>
      <c r="C317" s="42">
        <f t="shared" si="10"/>
        <v>3.1505887589904719E-2</v>
      </c>
      <c r="D317" s="38">
        <f t="shared" si="11"/>
        <v>766.83905164608439</v>
      </c>
      <c r="H317" s="49"/>
    </row>
    <row r="318" spans="1:8" x14ac:dyDescent="0.35">
      <c r="A318" s="37">
        <v>41425</v>
      </c>
      <c r="B318" s="38">
        <v>2.081</v>
      </c>
      <c r="C318" s="42">
        <f t="shared" si="10"/>
        <v>-3.2473299288135429E-2</v>
      </c>
      <c r="D318" s="38">
        <f t="shared" si="11"/>
        <v>741.9372576161511</v>
      </c>
      <c r="H318" s="49"/>
    </row>
    <row r="319" spans="1:8" x14ac:dyDescent="0.35">
      <c r="A319" s="37">
        <v>41455</v>
      </c>
      <c r="B319" s="38">
        <v>2.37</v>
      </c>
      <c r="C319" s="42">
        <f t="shared" si="10"/>
        <v>-2.3672947516701053E-2</v>
      </c>
      <c r="D319" s="38">
        <f t="shared" si="11"/>
        <v>724.37341585591889</v>
      </c>
      <c r="H319" s="49"/>
    </row>
    <row r="320" spans="1:8" x14ac:dyDescent="0.35">
      <c r="A320" s="37">
        <v>41486</v>
      </c>
      <c r="B320" s="38">
        <v>2.254</v>
      </c>
      <c r="C320" s="42">
        <f t="shared" si="10"/>
        <v>1.2231893928877188E-2</v>
      </c>
      <c r="D320" s="38">
        <f t="shared" si="11"/>
        <v>733.23387464356699</v>
      </c>
      <c r="H320" s="49"/>
    </row>
    <row r="321" spans="1:8" x14ac:dyDescent="0.35">
      <c r="A321" s="37">
        <v>41517</v>
      </c>
      <c r="B321" s="38">
        <v>2.4710000000000001</v>
      </c>
      <c r="C321" s="42">
        <f t="shared" si="10"/>
        <v>-1.7103804924902915E-2</v>
      </c>
      <c r="D321" s="38">
        <f t="shared" si="11"/>
        <v>720.69278548733269</v>
      </c>
      <c r="H321" s="49"/>
    </row>
    <row r="322" spans="1:8" x14ac:dyDescent="0.35">
      <c r="A322" s="37">
        <v>41547</v>
      </c>
      <c r="B322" s="38">
        <v>2.3420000000000001</v>
      </c>
      <c r="C322" s="42">
        <f t="shared" si="10"/>
        <v>1.3415815295602262E-2</v>
      </c>
      <c r="D322" s="38">
        <f t="shared" si="11"/>
        <v>730.36146678230386</v>
      </c>
      <c r="H322" s="49"/>
    </row>
    <row r="323" spans="1:8" x14ac:dyDescent="0.35">
      <c r="A323" s="37">
        <v>41578</v>
      </c>
      <c r="B323" s="38">
        <v>2.2509999999999999</v>
      </c>
      <c r="C323" s="42">
        <f t="shared" ref="C323:C386" si="12">B322/1200+((B322/B323)*(1-(1+B323/200)^(-2*(10-(1/12))))+(1+B323/200)^(-2*(10-(1/12)))-1)</f>
        <v>9.999222772393828E-3</v>
      </c>
      <c r="D323" s="38">
        <f t="shared" ref="D323:D386" si="13">D322*(1+C323)</f>
        <v>737.66451379303237</v>
      </c>
      <c r="H323" s="49"/>
    </row>
    <row r="324" spans="1:8" x14ac:dyDescent="0.35">
      <c r="A324" s="37">
        <v>41608</v>
      </c>
      <c r="B324" s="38">
        <v>2.2240000000000002</v>
      </c>
      <c r="C324" s="42">
        <f t="shared" si="12"/>
        <v>4.2667766512758734E-3</v>
      </c>
      <c r="D324" s="38">
        <f t="shared" si="13"/>
        <v>740.81196351695917</v>
      </c>
      <c r="H324" s="49"/>
    </row>
    <row r="325" spans="1:8" x14ac:dyDescent="0.35">
      <c r="A325" s="37">
        <v>41639</v>
      </c>
      <c r="B325" s="38">
        <v>2.4319999999999999</v>
      </c>
      <c r="C325" s="42">
        <f t="shared" si="12"/>
        <v>-1.6376677140447812E-2</v>
      </c>
      <c r="D325" s="38">
        <f t="shared" si="13"/>
        <v>728.6799251686607</v>
      </c>
      <c r="H325" s="49"/>
    </row>
    <row r="326" spans="1:8" x14ac:dyDescent="0.35">
      <c r="A326" s="37">
        <v>41670</v>
      </c>
      <c r="B326" s="38">
        <v>2.2469999999999999</v>
      </c>
      <c r="C326" s="42">
        <f t="shared" si="12"/>
        <v>1.8390335559929572E-2</v>
      </c>
      <c r="D326" s="38">
        <f t="shared" si="13"/>
        <v>742.08059350829672</v>
      </c>
      <c r="H326" s="49"/>
    </row>
    <row r="327" spans="1:8" x14ac:dyDescent="0.35">
      <c r="A327" s="37">
        <v>41698</v>
      </c>
      <c r="B327" s="38">
        <v>2.21</v>
      </c>
      <c r="C327" s="42">
        <f t="shared" si="12"/>
        <v>5.1512598813732722E-3</v>
      </c>
      <c r="D327" s="38">
        <f t="shared" si="13"/>
        <v>745.90324349838158</v>
      </c>
      <c r="H327" s="49"/>
    </row>
    <row r="328" spans="1:8" x14ac:dyDescent="0.35">
      <c r="A328" s="37">
        <v>41729</v>
      </c>
      <c r="B328" s="38">
        <v>2.0950000000000002</v>
      </c>
      <c r="C328" s="42">
        <f t="shared" si="12"/>
        <v>1.209093500690043E-2</v>
      </c>
      <c r="D328" s="38">
        <f t="shared" si="13"/>
        <v>754.92191113695685</v>
      </c>
      <c r="H328" s="49"/>
    </row>
    <row r="329" spans="1:8" x14ac:dyDescent="0.35">
      <c r="A329" s="37">
        <v>41759</v>
      </c>
      <c r="B329" s="38">
        <v>1.9770000000000001</v>
      </c>
      <c r="C329" s="42">
        <f t="shared" si="12"/>
        <v>1.2324606129821445E-2</v>
      </c>
      <c r="D329" s="38">
        <f t="shared" si="13"/>
        <v>764.22602635049191</v>
      </c>
      <c r="H329" s="49"/>
    </row>
    <row r="330" spans="1:8" x14ac:dyDescent="0.35">
      <c r="A330" s="37">
        <v>41790</v>
      </c>
      <c r="B330" s="38">
        <v>1.768</v>
      </c>
      <c r="C330" s="42">
        <f t="shared" si="12"/>
        <v>2.0581670078930057E-2</v>
      </c>
      <c r="D330" s="38">
        <f t="shared" si="13"/>
        <v>779.95507429056943</v>
      </c>
      <c r="H330" s="49"/>
    </row>
    <row r="331" spans="1:8" x14ac:dyDescent="0.35">
      <c r="A331" s="37">
        <v>41820</v>
      </c>
      <c r="B331" s="38">
        <v>1.5980000000000001</v>
      </c>
      <c r="C331" s="42">
        <f t="shared" si="12"/>
        <v>1.7006567309394989E-2</v>
      </c>
      <c r="D331" s="38">
        <f t="shared" si="13"/>
        <v>793.21943275979629</v>
      </c>
      <c r="H331" s="49"/>
    </row>
    <row r="332" spans="1:8" x14ac:dyDescent="0.35">
      <c r="A332" s="37">
        <v>41851</v>
      </c>
      <c r="B332" s="38">
        <v>1.5580000000000001</v>
      </c>
      <c r="C332" s="42">
        <f t="shared" si="12"/>
        <v>4.993921116443081E-3</v>
      </c>
      <c r="D332" s="38">
        <f t="shared" si="13"/>
        <v>797.18070803502849</v>
      </c>
      <c r="H332" s="49"/>
    </row>
    <row r="333" spans="1:8" x14ac:dyDescent="0.35">
      <c r="A333" s="37">
        <v>41882</v>
      </c>
      <c r="B333" s="38">
        <v>1.254</v>
      </c>
      <c r="C333" s="42">
        <f t="shared" si="12"/>
        <v>2.9562770440051775E-2</v>
      </c>
      <c r="D333" s="38">
        <f t="shared" si="13"/>
        <v>820.74757830590602</v>
      </c>
      <c r="H333" s="49"/>
    </row>
    <row r="334" spans="1:8" x14ac:dyDescent="0.35">
      <c r="A334" s="37">
        <v>41912</v>
      </c>
      <c r="B334" s="38">
        <v>1.2869999999999999</v>
      </c>
      <c r="C334" s="42">
        <f t="shared" si="12"/>
        <v>-2.0180473090976774E-3</v>
      </c>
      <c r="D334" s="38">
        <f t="shared" si="13"/>
        <v>819.09127086405726</v>
      </c>
      <c r="H334" s="49"/>
    </row>
    <row r="335" spans="1:8" x14ac:dyDescent="0.35">
      <c r="A335" s="37">
        <v>41943</v>
      </c>
      <c r="B335" s="38">
        <v>1.1910000000000001</v>
      </c>
      <c r="C335" s="42">
        <f t="shared" si="12"/>
        <v>1.0026710003206509E-2</v>
      </c>
      <c r="D335" s="38">
        <f t="shared" si="13"/>
        <v>827.30406150316901</v>
      </c>
      <c r="H335" s="49"/>
    </row>
    <row r="336" spans="1:8" x14ac:dyDescent="0.35">
      <c r="A336" s="37">
        <v>41973</v>
      </c>
      <c r="B336" s="38">
        <v>0.97099999999999997</v>
      </c>
      <c r="C336" s="42">
        <f t="shared" si="12"/>
        <v>2.1743763010445609E-2</v>
      </c>
      <c r="D336" s="38">
        <f t="shared" si="13"/>
        <v>845.29276495407305</v>
      </c>
      <c r="H336" s="49"/>
    </row>
    <row r="337" spans="1:8" x14ac:dyDescent="0.35">
      <c r="A337" s="37">
        <v>42004</v>
      </c>
      <c r="B337" s="38">
        <v>0.83699999999999997</v>
      </c>
      <c r="C337" s="42">
        <f t="shared" si="12"/>
        <v>1.353544216005656E-2</v>
      </c>
      <c r="D337" s="38">
        <f t="shared" si="13"/>
        <v>856.73417628242328</v>
      </c>
      <c r="H337" s="49"/>
    </row>
    <row r="338" spans="1:8" x14ac:dyDescent="0.35">
      <c r="A338" s="37">
        <v>42035</v>
      </c>
      <c r="B338" s="38">
        <v>0.54700000000000004</v>
      </c>
      <c r="C338" s="42">
        <f t="shared" si="12"/>
        <v>2.8652577269439688E-2</v>
      </c>
      <c r="D338" s="38">
        <f t="shared" si="13"/>
        <v>881.2818184677252</v>
      </c>
      <c r="H338" s="49"/>
    </row>
    <row r="339" spans="1:8" x14ac:dyDescent="0.35">
      <c r="A339" s="37">
        <v>42063</v>
      </c>
      <c r="B339" s="38">
        <v>0.53500000000000003</v>
      </c>
      <c r="C339" s="42">
        <f t="shared" si="12"/>
        <v>1.6133102846547344E-3</v>
      </c>
      <c r="D339" s="38">
        <f t="shared" si="13"/>
        <v>882.70359948913836</v>
      </c>
      <c r="H339" s="49"/>
    </row>
    <row r="340" spans="1:8" x14ac:dyDescent="0.35">
      <c r="A340" s="37">
        <v>42094</v>
      </c>
      <c r="B340" s="38">
        <v>0.47799999999999998</v>
      </c>
      <c r="C340" s="42">
        <f t="shared" si="12"/>
        <v>5.9600243502809453E-3</v>
      </c>
      <c r="D340" s="38">
        <f t="shared" si="13"/>
        <v>887.96453443617418</v>
      </c>
      <c r="H340" s="49"/>
    </row>
    <row r="341" spans="1:8" x14ac:dyDescent="0.35">
      <c r="A341" s="37">
        <v>42124</v>
      </c>
      <c r="B341" s="38">
        <v>0.63300000000000001</v>
      </c>
      <c r="C341" s="42">
        <f t="shared" si="12"/>
        <v>-1.4477207818116511E-2</v>
      </c>
      <c r="D341" s="38">
        <f t="shared" si="13"/>
        <v>875.10928733602452</v>
      </c>
      <c r="H341" s="49"/>
    </row>
    <row r="342" spans="1:8" x14ac:dyDescent="0.35">
      <c r="A342" s="37">
        <v>42155</v>
      </c>
      <c r="B342" s="38">
        <v>0.79800000000000004</v>
      </c>
      <c r="C342" s="42">
        <f t="shared" si="12"/>
        <v>-1.5174240218721172E-2</v>
      </c>
      <c r="D342" s="38">
        <f t="shared" si="13"/>
        <v>861.83016879235379</v>
      </c>
      <c r="H342" s="49"/>
    </row>
    <row r="343" spans="1:8" x14ac:dyDescent="0.35">
      <c r="A343" s="37">
        <v>42185</v>
      </c>
      <c r="B343" s="38">
        <v>1.196</v>
      </c>
      <c r="C343" s="42">
        <f t="shared" si="12"/>
        <v>-3.644823292198654E-2</v>
      </c>
      <c r="D343" s="38">
        <f t="shared" si="13"/>
        <v>830.4179820610151</v>
      </c>
      <c r="H343" s="49"/>
    </row>
    <row r="344" spans="1:8" x14ac:dyDescent="0.35">
      <c r="A344" s="37">
        <v>42216</v>
      </c>
      <c r="B344" s="38">
        <v>0.94199999999999995</v>
      </c>
      <c r="C344" s="42">
        <f t="shared" si="12"/>
        <v>2.4990444794473009E-2</v>
      </c>
      <c r="D344" s="38">
        <f t="shared" si="13"/>
        <v>851.17049679804859</v>
      </c>
      <c r="H344" s="49"/>
    </row>
    <row r="345" spans="1:8" x14ac:dyDescent="0.35">
      <c r="A345" s="37">
        <v>42247</v>
      </c>
      <c r="B345" s="38">
        <v>1.151</v>
      </c>
      <c r="C345" s="42">
        <f t="shared" si="12"/>
        <v>-1.8748738197457405E-2</v>
      </c>
      <c r="D345" s="38">
        <f t="shared" si="13"/>
        <v>835.21212399218223</v>
      </c>
      <c r="H345" s="49"/>
    </row>
    <row r="346" spans="1:8" x14ac:dyDescent="0.35">
      <c r="A346" s="37">
        <v>42277</v>
      </c>
      <c r="B346" s="38">
        <v>0.90200000000000002</v>
      </c>
      <c r="C346" s="42">
        <f t="shared" si="12"/>
        <v>2.452874954936184E-2</v>
      </c>
      <c r="D346" s="38">
        <f t="shared" si="13"/>
        <v>855.69883300217703</v>
      </c>
      <c r="H346" s="49"/>
    </row>
    <row r="347" spans="1:8" x14ac:dyDescent="0.35">
      <c r="A347" s="37">
        <v>42308</v>
      </c>
      <c r="B347" s="38">
        <v>0.87</v>
      </c>
      <c r="C347" s="42">
        <f t="shared" si="12"/>
        <v>3.7856498032089064E-3</v>
      </c>
      <c r="D347" s="38">
        <f t="shared" si="13"/>
        <v>858.93820912093781</v>
      </c>
      <c r="H347" s="49"/>
    </row>
    <row r="348" spans="1:8" x14ac:dyDescent="0.35">
      <c r="A348" s="37">
        <v>42338</v>
      </c>
      <c r="B348" s="38">
        <v>0.79400000000000004</v>
      </c>
      <c r="C348" s="42">
        <f t="shared" si="12"/>
        <v>7.9587989087856158E-3</v>
      </c>
      <c r="D348" s="38">
        <f t="shared" si="13"/>
        <v>865.77432560240391</v>
      </c>
      <c r="H348" s="49"/>
    </row>
    <row r="349" spans="1:8" x14ac:dyDescent="0.35">
      <c r="A349" s="37">
        <v>42369</v>
      </c>
      <c r="B349" s="38">
        <v>0.995</v>
      </c>
      <c r="C349" s="42">
        <f t="shared" si="12"/>
        <v>-1.8274235930275887E-2</v>
      </c>
      <c r="D349" s="38">
        <f t="shared" si="13"/>
        <v>849.95296131397004</v>
      </c>
      <c r="H349" s="49"/>
    </row>
    <row r="350" spans="1:8" x14ac:dyDescent="0.35">
      <c r="A350" s="37">
        <v>42400</v>
      </c>
      <c r="B350" s="38">
        <v>0.64900000000000002</v>
      </c>
      <c r="C350" s="42">
        <f t="shared" si="12"/>
        <v>3.4007918318588855E-2</v>
      </c>
      <c r="D350" s="38">
        <f t="shared" si="13"/>
        <v>878.85809219697819</v>
      </c>
      <c r="H350" s="49"/>
    </row>
    <row r="351" spans="1:8" x14ac:dyDescent="0.35">
      <c r="A351" s="37">
        <v>42429</v>
      </c>
      <c r="B351" s="38">
        <v>0.47199999999999998</v>
      </c>
      <c r="C351" s="42">
        <f t="shared" si="12"/>
        <v>1.7669146879928276E-2</v>
      </c>
      <c r="D351" s="38">
        <f t="shared" si="13"/>
        <v>894.38676491462024</v>
      </c>
      <c r="H351" s="49"/>
    </row>
    <row r="352" spans="1:8" x14ac:dyDescent="0.35">
      <c r="A352" s="37">
        <v>42460</v>
      </c>
      <c r="B352" s="38">
        <v>0.41199999999999998</v>
      </c>
      <c r="C352" s="42">
        <f t="shared" si="12"/>
        <v>6.2175481233944551E-3</v>
      </c>
      <c r="D352" s="38">
        <f t="shared" si="13"/>
        <v>899.94765766640387</v>
      </c>
      <c r="H352" s="49"/>
    </row>
    <row r="353" spans="1:8" x14ac:dyDescent="0.35">
      <c r="A353" s="37">
        <v>42490</v>
      </c>
      <c r="B353" s="38">
        <v>0.64600000000000002</v>
      </c>
      <c r="C353" s="42">
        <f t="shared" si="12"/>
        <v>-2.2098935149259563E-2</v>
      </c>
      <c r="D353" s="38">
        <f t="shared" si="13"/>
        <v>880.05977274190604</v>
      </c>
      <c r="H353" s="49"/>
    </row>
    <row r="354" spans="1:8" x14ac:dyDescent="0.35">
      <c r="A354" s="37">
        <v>42521</v>
      </c>
      <c r="B354" s="38">
        <v>0.48499999999999999</v>
      </c>
      <c r="C354" s="42">
        <f t="shared" si="12"/>
        <v>1.6107883411341534E-2</v>
      </c>
      <c r="D354" s="38">
        <f t="shared" si="13"/>
        <v>894.23567295624434</v>
      </c>
      <c r="H354" s="49"/>
    </row>
    <row r="355" spans="1:8" x14ac:dyDescent="0.35">
      <c r="A355" s="37">
        <v>42551</v>
      </c>
      <c r="B355" s="38">
        <v>0.20599999999999999</v>
      </c>
      <c r="C355" s="42">
        <f t="shared" si="12"/>
        <v>2.777702964327235E-2</v>
      </c>
      <c r="D355" s="38">
        <f t="shared" si="13"/>
        <v>919.07488375202161</v>
      </c>
      <c r="H355" s="49"/>
    </row>
    <row r="356" spans="1:8" x14ac:dyDescent="0.35">
      <c r="A356" s="37">
        <v>42582</v>
      </c>
      <c r="B356" s="38">
        <v>0.10100000000000001</v>
      </c>
      <c r="C356" s="42">
        <f t="shared" si="12"/>
        <v>1.0529593309190885E-2</v>
      </c>
      <c r="D356" s="38">
        <f t="shared" si="13"/>
        <v>928.75236849862233</v>
      </c>
      <c r="H356" s="49"/>
    </row>
    <row r="357" spans="1:8" x14ac:dyDescent="0.35">
      <c r="A357" s="37">
        <v>42613</v>
      </c>
      <c r="B357" s="38">
        <v>0.18099999999999999</v>
      </c>
      <c r="C357" s="42">
        <f t="shared" si="12"/>
        <v>-7.7748685225809099E-3</v>
      </c>
      <c r="D357" s="38">
        <f t="shared" si="13"/>
        <v>921.53144094350989</v>
      </c>
      <c r="H357" s="49"/>
    </row>
    <row r="358" spans="1:8" x14ac:dyDescent="0.35">
      <c r="A358" s="37">
        <v>42643</v>
      </c>
      <c r="B358" s="38">
        <v>0.123</v>
      </c>
      <c r="C358" s="42">
        <f t="shared" si="12"/>
        <v>5.865817727445777E-3</v>
      </c>
      <c r="D358" s="38">
        <f t="shared" si="13"/>
        <v>926.93697640619496</v>
      </c>
      <c r="H358" s="49"/>
    </row>
    <row r="359" spans="1:8" x14ac:dyDescent="0.35">
      <c r="A359" s="37">
        <v>42674</v>
      </c>
      <c r="B359" s="38">
        <v>0.47099999999999997</v>
      </c>
      <c r="C359" s="42">
        <f t="shared" si="12"/>
        <v>-3.3575243240289383E-2</v>
      </c>
      <c r="D359" s="38">
        <f t="shared" si="13"/>
        <v>895.81484195493863</v>
      </c>
      <c r="H359" s="49"/>
    </row>
    <row r="360" spans="1:8" x14ac:dyDescent="0.35">
      <c r="A360" s="37">
        <v>42704</v>
      </c>
      <c r="B360" s="38">
        <v>0.75700000000000001</v>
      </c>
      <c r="C360" s="42">
        <f t="shared" si="12"/>
        <v>-2.6881098027684475E-2</v>
      </c>
      <c r="D360" s="38">
        <f t="shared" si="13"/>
        <v>871.73435537369323</v>
      </c>
      <c r="H360" s="49"/>
    </row>
    <row r="361" spans="1:8" x14ac:dyDescent="0.35">
      <c r="A361" s="37">
        <v>42735</v>
      </c>
      <c r="B361" s="38">
        <v>0.68200000000000005</v>
      </c>
      <c r="C361" s="42">
        <f t="shared" si="12"/>
        <v>7.8105779260757317E-3</v>
      </c>
      <c r="D361" s="38">
        <f t="shared" si="13"/>
        <v>878.54310448717683</v>
      </c>
      <c r="H361" s="49"/>
    </row>
    <row r="362" spans="1:8" x14ac:dyDescent="0.35">
      <c r="A362" s="37">
        <v>42766</v>
      </c>
      <c r="B362" s="38">
        <v>1.0409999999999999</v>
      </c>
      <c r="C362" s="42">
        <f t="shared" si="12"/>
        <v>-3.3173266404412156E-2</v>
      </c>
      <c r="D362" s="38">
        <f t="shared" si="13"/>
        <v>849.39896003426441</v>
      </c>
      <c r="H362" s="49"/>
    </row>
    <row r="363" spans="1:8" x14ac:dyDescent="0.35">
      <c r="A363" s="37">
        <v>42794</v>
      </c>
      <c r="B363" s="38">
        <v>0.89</v>
      </c>
      <c r="C363" s="42">
        <f t="shared" si="12"/>
        <v>1.5169472197559909E-2</v>
      </c>
      <c r="D363" s="38">
        <f t="shared" si="13"/>
        <v>862.28389394314047</v>
      </c>
      <c r="H363" s="49"/>
    </row>
    <row r="364" spans="1:8" x14ac:dyDescent="0.35">
      <c r="A364" s="37">
        <v>42825</v>
      </c>
      <c r="B364" s="38">
        <v>0.96299999999999997</v>
      </c>
      <c r="C364" s="42">
        <f t="shared" si="12"/>
        <v>-6.1467922633024769E-3</v>
      </c>
      <c r="D364" s="38">
        <f t="shared" si="13"/>
        <v>856.9836139750804</v>
      </c>
      <c r="H364" s="49"/>
    </row>
    <row r="365" spans="1:8" x14ac:dyDescent="0.35">
      <c r="A365" s="37">
        <v>42855</v>
      </c>
      <c r="B365" s="38">
        <v>0.77400000000000002</v>
      </c>
      <c r="C365" s="42">
        <f t="shared" si="12"/>
        <v>1.8810261660036704E-2</v>
      </c>
      <c r="D365" s="38">
        <f t="shared" si="13"/>
        <v>873.10369999231557</v>
      </c>
      <c r="H365" s="49"/>
    </row>
    <row r="366" spans="1:8" x14ac:dyDescent="0.35">
      <c r="A366" s="37">
        <v>42886</v>
      </c>
      <c r="B366" s="38">
        <v>0.73099999999999998</v>
      </c>
      <c r="C366" s="42">
        <f t="shared" si="12"/>
        <v>4.7510473845770937E-3</v>
      </c>
      <c r="D366" s="38">
        <f t="shared" si="13"/>
        <v>877.25185704262867</v>
      </c>
      <c r="H366" s="49"/>
    </row>
    <row r="367" spans="1:8" x14ac:dyDescent="0.35">
      <c r="A367" s="37">
        <v>42916</v>
      </c>
      <c r="B367" s="38">
        <v>0.81699999999999995</v>
      </c>
      <c r="C367" s="42">
        <f t="shared" si="12"/>
        <v>-7.5668104196281389E-3</v>
      </c>
      <c r="D367" s="38">
        <f t="shared" si="13"/>
        <v>870.61385855012031</v>
      </c>
      <c r="H367" s="49"/>
    </row>
    <row r="368" spans="1:8" x14ac:dyDescent="0.35">
      <c r="A368" s="37">
        <v>42947</v>
      </c>
      <c r="B368" s="38">
        <v>0.80100000000000005</v>
      </c>
      <c r="C368" s="42">
        <f t="shared" si="12"/>
        <v>2.2031923513442324E-3</v>
      </c>
      <c r="D368" s="38">
        <f t="shared" si="13"/>
        <v>872.53198834425211</v>
      </c>
      <c r="H368" s="49"/>
    </row>
    <row r="369" spans="1:8" x14ac:dyDescent="0.35">
      <c r="A369" s="37">
        <v>42978</v>
      </c>
      <c r="B369" s="38">
        <v>0.66500000000000004</v>
      </c>
      <c r="C369" s="42">
        <f t="shared" si="12"/>
        <v>1.3698142723456775E-2</v>
      </c>
      <c r="D369" s="38">
        <f t="shared" si="13"/>
        <v>884.48405605137327</v>
      </c>
      <c r="H369" s="49"/>
    </row>
    <row r="370" spans="1:8" x14ac:dyDescent="0.35">
      <c r="A370" s="37">
        <v>43008</v>
      </c>
      <c r="B370" s="38">
        <v>0.748</v>
      </c>
      <c r="C370" s="42">
        <f t="shared" si="12"/>
        <v>-7.3645520503704213E-3</v>
      </c>
      <c r="D370" s="38">
        <f t="shared" si="13"/>
        <v>877.97022718286019</v>
      </c>
      <c r="H370" s="49"/>
    </row>
    <row r="371" spans="1:8" x14ac:dyDescent="0.35">
      <c r="A371" s="37">
        <v>43039</v>
      </c>
      <c r="B371" s="38">
        <v>0.75700000000000001</v>
      </c>
      <c r="C371" s="42">
        <f t="shared" si="12"/>
        <v>-2.3492674446088171E-4</v>
      </c>
      <c r="D371" s="38">
        <f t="shared" si="13"/>
        <v>877.76396849565447</v>
      </c>
      <c r="H371" s="49"/>
    </row>
    <row r="372" spans="1:8" x14ac:dyDescent="0.35">
      <c r="A372" s="37">
        <v>43069</v>
      </c>
      <c r="B372" s="38">
        <v>0.68500000000000005</v>
      </c>
      <c r="C372" s="42">
        <f t="shared" si="12"/>
        <v>7.5223264233172686E-3</v>
      </c>
      <c r="D372" s="38">
        <f t="shared" si="13"/>
        <v>884.36679558930518</v>
      </c>
      <c r="H372" s="49"/>
    </row>
    <row r="373" spans="1:8" x14ac:dyDescent="0.35">
      <c r="A373" s="37">
        <v>43100</v>
      </c>
      <c r="B373" s="38">
        <v>0.78500000000000003</v>
      </c>
      <c r="C373" s="42">
        <f t="shared" si="12"/>
        <v>-8.9517132788311179E-3</v>
      </c>
      <c r="D373" s="38">
        <f t="shared" si="13"/>
        <v>876.45019760187108</v>
      </c>
      <c r="H373" s="49"/>
    </row>
    <row r="374" spans="1:8" x14ac:dyDescent="0.35">
      <c r="A374" s="37">
        <v>43131</v>
      </c>
      <c r="B374" s="38">
        <v>0.99</v>
      </c>
      <c r="C374" s="42">
        <f t="shared" si="12"/>
        <v>-1.8663497215955459E-2</v>
      </c>
      <c r="D374" s="38">
        <f t="shared" si="13"/>
        <v>860.09257177900486</v>
      </c>
      <c r="H374" s="49"/>
    </row>
    <row r="375" spans="1:8" x14ac:dyDescent="0.35">
      <c r="A375" s="37">
        <v>43159</v>
      </c>
      <c r="B375" s="38">
        <v>0.92900000000000005</v>
      </c>
      <c r="C375" s="42">
        <f t="shared" si="12"/>
        <v>6.5911130766839543E-3</v>
      </c>
      <c r="D375" s="38">
        <f t="shared" si="13"/>
        <v>865.7615391760163</v>
      </c>
      <c r="H375" s="49"/>
    </row>
    <row r="376" spans="1:8" x14ac:dyDescent="0.35">
      <c r="A376" s="37">
        <v>43190</v>
      </c>
      <c r="B376" s="38">
        <v>0.72899999999999998</v>
      </c>
      <c r="C376" s="42">
        <f t="shared" si="12"/>
        <v>1.9874021042625291E-2</v>
      </c>
      <c r="D376" s="38">
        <f t="shared" si="13"/>
        <v>882.96770222349619</v>
      </c>
      <c r="H376" s="49"/>
    </row>
    <row r="377" spans="1:8" x14ac:dyDescent="0.35">
      <c r="A377" s="37">
        <v>43220</v>
      </c>
      <c r="B377" s="38">
        <v>0.80200000000000005</v>
      </c>
      <c r="C377" s="42">
        <f t="shared" si="12"/>
        <v>-6.3379072371557536E-3</v>
      </c>
      <c r="D377" s="38">
        <f t="shared" si="13"/>
        <v>877.3715348333991</v>
      </c>
      <c r="H377" s="49"/>
    </row>
    <row r="378" spans="1:8" x14ac:dyDescent="0.35">
      <c r="A378" s="37">
        <v>43251</v>
      </c>
      <c r="B378" s="38">
        <v>0.66500000000000004</v>
      </c>
      <c r="C378" s="42">
        <f t="shared" si="12"/>
        <v>1.3794789606227438E-2</v>
      </c>
      <c r="D378" s="38">
        <f t="shared" si="13"/>
        <v>889.47469056291868</v>
      </c>
      <c r="H378" s="49"/>
    </row>
    <row r="379" spans="1:8" x14ac:dyDescent="0.35">
      <c r="A379" s="37">
        <v>43281</v>
      </c>
      <c r="B379" s="38">
        <v>0.66800000000000004</v>
      </c>
      <c r="C379" s="42">
        <f t="shared" si="12"/>
        <v>2.6677031094083368E-4</v>
      </c>
      <c r="D379" s="38">
        <f t="shared" si="13"/>
        <v>889.7119760026942</v>
      </c>
      <c r="H379" s="49"/>
    </row>
    <row r="380" spans="1:8" x14ac:dyDescent="0.35">
      <c r="A380" s="37">
        <v>43312</v>
      </c>
      <c r="B380" s="38">
        <v>0.73199999999999998</v>
      </c>
      <c r="C380" s="42">
        <f t="shared" si="12"/>
        <v>-5.5543461768383477E-3</v>
      </c>
      <c r="D380" s="38">
        <f t="shared" si="13"/>
        <v>884.77020769029627</v>
      </c>
      <c r="H380" s="49"/>
    </row>
    <row r="381" spans="1:8" x14ac:dyDescent="0.35">
      <c r="A381" s="37">
        <v>43343</v>
      </c>
      <c r="B381" s="38">
        <v>0.68200000000000005</v>
      </c>
      <c r="C381" s="42">
        <f t="shared" si="12"/>
        <v>5.3964963951615994E-3</v>
      </c>
      <c r="D381" s="38">
        <f t="shared" si="13"/>
        <v>889.54486692664329</v>
      </c>
      <c r="H381" s="49"/>
    </row>
    <row r="382" spans="1:8" x14ac:dyDescent="0.35">
      <c r="A382" s="37">
        <v>43373</v>
      </c>
      <c r="B382" s="38">
        <v>0.80800000000000005</v>
      </c>
      <c r="C382" s="42">
        <f t="shared" si="12"/>
        <v>-1.1415946229590249E-2</v>
      </c>
      <c r="D382" s="38">
        <f t="shared" si="13"/>
        <v>879.38987055700068</v>
      </c>
      <c r="H382" s="49"/>
    </row>
    <row r="383" spans="1:8" x14ac:dyDescent="0.35">
      <c r="A383" s="37">
        <v>43404</v>
      </c>
      <c r="B383" s="38">
        <v>0.754</v>
      </c>
      <c r="C383" s="42">
        <f t="shared" si="12"/>
        <v>5.8236859660450186E-3</v>
      </c>
      <c r="D383" s="38">
        <f t="shared" si="13"/>
        <v>884.51116100484558</v>
      </c>
      <c r="H383" s="49"/>
    </row>
    <row r="384" spans="1:8" x14ac:dyDescent="0.35">
      <c r="A384" s="37">
        <v>43434</v>
      </c>
      <c r="B384" s="38">
        <v>0.68600000000000005</v>
      </c>
      <c r="C384" s="42">
        <f t="shared" si="12"/>
        <v>7.1366314994313253E-3</v>
      </c>
      <c r="D384" s="38">
        <f t="shared" si="13"/>
        <v>890.82359121807121</v>
      </c>
      <c r="H384" s="49"/>
    </row>
    <row r="385" spans="1:8" x14ac:dyDescent="0.35">
      <c r="A385" s="37">
        <v>43465</v>
      </c>
      <c r="B385" s="38">
        <v>0.71</v>
      </c>
      <c r="C385" s="42">
        <f t="shared" si="12"/>
        <v>-1.7225514534282263E-3</v>
      </c>
      <c r="D385" s="38">
        <f t="shared" si="13"/>
        <v>889.28910174627038</v>
      </c>
      <c r="H385" s="49"/>
    </row>
    <row r="386" spans="1:8" x14ac:dyDescent="0.35">
      <c r="A386" s="37">
        <v>43496</v>
      </c>
      <c r="B386" s="38">
        <v>0.55600000000000005</v>
      </c>
      <c r="C386" s="42">
        <f t="shared" si="12"/>
        <v>1.5429898728289825E-2</v>
      </c>
      <c r="D386" s="38">
        <f t="shared" si="13"/>
        <v>903.01074252638728</v>
      </c>
      <c r="H386" s="49"/>
    </row>
    <row r="387" spans="1:8" x14ac:dyDescent="0.35">
      <c r="A387" s="37">
        <v>43524</v>
      </c>
      <c r="B387" s="38">
        <v>0.57699999999999996</v>
      </c>
      <c r="C387" s="42">
        <f t="shared" ref="C387:C433" si="14">B386/1200+((B386/B387)*(1-(1+B387/200)^(-2*(10-(1/12))))+(1+B387/200)^(-2*(10-(1/12)))-1)</f>
        <v>-1.5578758838345297E-3</v>
      </c>
      <c r="D387" s="38">
        <f t="shared" ref="D387:D433" si="15">D386*(1+C387)</f>
        <v>901.60396386776199</v>
      </c>
      <c r="H387" s="49"/>
    </row>
    <row r="388" spans="1:8" x14ac:dyDescent="0.35">
      <c r="A388" s="37">
        <v>43555</v>
      </c>
      <c r="B388" s="38">
        <v>0.32</v>
      </c>
      <c r="C388" s="42">
        <f t="shared" si="14"/>
        <v>2.5546804084808208E-2</v>
      </c>
      <c r="D388" s="38">
        <f t="shared" si="15"/>
        <v>924.63706369477813</v>
      </c>
      <c r="H388" s="49"/>
    </row>
    <row r="389" spans="1:8" x14ac:dyDescent="0.35">
      <c r="A389" s="37">
        <v>43585</v>
      </c>
      <c r="B389" s="38">
        <v>0.36499999999999999</v>
      </c>
      <c r="C389" s="42">
        <f t="shared" si="14"/>
        <v>-4.112114472312826E-3</v>
      </c>
      <c r="D389" s="38">
        <f t="shared" si="15"/>
        <v>920.83485024352194</v>
      </c>
      <c r="H389" s="49"/>
    </row>
    <row r="390" spans="1:8" x14ac:dyDescent="0.35">
      <c r="A390" s="37">
        <v>43616</v>
      </c>
      <c r="B390" s="38">
        <v>0.21099999999999999</v>
      </c>
      <c r="C390" s="42">
        <f t="shared" si="14"/>
        <v>1.540928496071004E-2</v>
      </c>
      <c r="D390" s="38">
        <f t="shared" si="15"/>
        <v>935.02425685267724</v>
      </c>
      <c r="H390" s="49"/>
    </row>
    <row r="391" spans="1:8" x14ac:dyDescent="0.35">
      <c r="A391" s="37">
        <v>43646</v>
      </c>
      <c r="B391" s="38">
        <v>-4.0000000000000001E-3</v>
      </c>
      <c r="C391" s="42">
        <f t="shared" si="14"/>
        <v>2.1501109153571132E-2</v>
      </c>
      <c r="D391" s="38">
        <f t="shared" si="15"/>
        <v>955.12831546050336</v>
      </c>
      <c r="H391" s="49"/>
    </row>
    <row r="392" spans="1:8" x14ac:dyDescent="0.35">
      <c r="A392" s="37">
        <v>43677</v>
      </c>
      <c r="B392" s="38">
        <v>-0.17899999999999999</v>
      </c>
      <c r="C392" s="42">
        <f t="shared" si="14"/>
        <v>1.7513684036682763E-2</v>
      </c>
      <c r="D392" s="38">
        <f t="shared" si="15"/>
        <v>971.85613099196769</v>
      </c>
      <c r="H392" s="49"/>
    </row>
    <row r="393" spans="1:8" x14ac:dyDescent="0.35">
      <c r="A393" s="37">
        <v>43708</v>
      </c>
      <c r="B393" s="38">
        <v>-0.41</v>
      </c>
      <c r="C393" s="42">
        <f t="shared" si="14"/>
        <v>2.3254888304703437E-2</v>
      </c>
      <c r="D393" s="38">
        <f t="shared" si="15"/>
        <v>994.45653676642712</v>
      </c>
      <c r="H393" s="49"/>
    </row>
    <row r="394" spans="1:8" x14ac:dyDescent="0.35">
      <c r="A394" s="37">
        <v>43738</v>
      </c>
      <c r="B394" s="38">
        <v>-0.27</v>
      </c>
      <c r="C394" s="42">
        <f t="shared" si="14"/>
        <v>-1.4422167430347171E-2</v>
      </c>
      <c r="D394" s="38">
        <f t="shared" si="15"/>
        <v>980.11431809097849</v>
      </c>
      <c r="H394" s="49"/>
    </row>
    <row r="395" spans="1:8" x14ac:dyDescent="0.35">
      <c r="A395" s="37">
        <v>43769</v>
      </c>
      <c r="B395" s="38">
        <v>-9.6000000000000002E-2</v>
      </c>
      <c r="C395" s="42">
        <f t="shared" si="14"/>
        <v>-1.7566577215029047E-2</v>
      </c>
      <c r="D395" s="38">
        <f t="shared" si="15"/>
        <v>962.89706424267774</v>
      </c>
      <c r="H395" s="49"/>
    </row>
    <row r="396" spans="1:8" x14ac:dyDescent="0.35">
      <c r="A396" s="37">
        <v>43799</v>
      </c>
      <c r="B396" s="38">
        <v>-4.2999999999999997E-2</v>
      </c>
      <c r="C396" s="42">
        <f t="shared" si="14"/>
        <v>-5.3476226508486803E-3</v>
      </c>
      <c r="D396" s="38">
        <f t="shared" si="15"/>
        <v>957.74785409149797</v>
      </c>
      <c r="H396" s="49"/>
    </row>
    <row r="397" spans="1:8" x14ac:dyDescent="0.35">
      <c r="A397" s="37">
        <v>43830</v>
      </c>
      <c r="B397" s="38">
        <v>0.122</v>
      </c>
      <c r="C397" s="42">
        <f t="shared" si="14"/>
        <v>-1.6294823247958931E-2</v>
      </c>
      <c r="D397" s="38">
        <f t="shared" si="15"/>
        <v>942.14152209296503</v>
      </c>
      <c r="H397" s="49"/>
    </row>
    <row r="398" spans="1:8" x14ac:dyDescent="0.35">
      <c r="A398" s="37">
        <v>43861</v>
      </c>
      <c r="B398" s="38">
        <v>-0.182</v>
      </c>
      <c r="C398" s="42">
        <f t="shared" si="14"/>
        <v>3.0536001044906502E-2</v>
      </c>
      <c r="D398" s="38">
        <f t="shared" si="15"/>
        <v>970.91075659604564</v>
      </c>
      <c r="H398" s="49"/>
    </row>
    <row r="399" spans="1:8" x14ac:dyDescent="0.35">
      <c r="A399" s="37">
        <v>43890</v>
      </c>
      <c r="B399" s="38">
        <v>-0.29299999999999998</v>
      </c>
      <c r="C399" s="42">
        <f t="shared" si="14"/>
        <v>1.1025618435644197E-2</v>
      </c>
      <c r="D399" s="38">
        <f t="shared" si="15"/>
        <v>981.61564813333621</v>
      </c>
      <c r="H399" s="49"/>
    </row>
    <row r="400" spans="1:8" x14ac:dyDescent="0.35">
      <c r="A400" s="37">
        <v>43921</v>
      </c>
      <c r="B400" s="38">
        <v>-6.0000000000000001E-3</v>
      </c>
      <c r="C400" s="42">
        <f t="shared" si="14"/>
        <v>-2.8713895952584844E-2</v>
      </c>
      <c r="D400" s="38">
        <f t="shared" si="15"/>
        <v>953.4296385474064</v>
      </c>
      <c r="H400" s="49"/>
    </row>
    <row r="401" spans="1:8" x14ac:dyDescent="0.35">
      <c r="A401" s="37">
        <v>43951</v>
      </c>
      <c r="B401" s="38">
        <v>-0.105</v>
      </c>
      <c r="C401" s="42">
        <f t="shared" si="14"/>
        <v>9.8663952078930413E-3</v>
      </c>
      <c r="D401" s="38">
        <f t="shared" si="15"/>
        <v>962.83655216423369</v>
      </c>
      <c r="H401" s="49"/>
    </row>
    <row r="402" spans="1:8" x14ac:dyDescent="0.35">
      <c r="A402" s="37">
        <v>43982</v>
      </c>
      <c r="B402" s="38">
        <v>-7.8E-2</v>
      </c>
      <c r="C402" s="42">
        <f t="shared" si="14"/>
        <v>-2.775908286137589E-3</v>
      </c>
      <c r="D402" s="38">
        <f t="shared" si="15"/>
        <v>960.16380620088478</v>
      </c>
      <c r="H402" s="49"/>
    </row>
    <row r="403" spans="1:8" x14ac:dyDescent="0.35">
      <c r="A403" s="37">
        <v>44012</v>
      </c>
      <c r="B403" s="38">
        <v>-0.11899999999999999</v>
      </c>
      <c r="C403" s="42">
        <f t="shared" si="14"/>
        <v>4.026142522879343E-3</v>
      </c>
      <c r="D403" s="38">
        <f t="shared" si="15"/>
        <v>964.02956252995989</v>
      </c>
      <c r="H403" s="49"/>
    </row>
    <row r="404" spans="1:8" x14ac:dyDescent="0.35">
      <c r="A404" s="37">
        <v>44043</v>
      </c>
      <c r="B404" s="38">
        <v>-0.20100000000000001</v>
      </c>
      <c r="C404" s="42">
        <f t="shared" si="14"/>
        <v>8.1182546178254333E-3</v>
      </c>
      <c r="D404" s="38">
        <f t="shared" si="15"/>
        <v>971.85579997768889</v>
      </c>
      <c r="H404" s="49"/>
    </row>
    <row r="405" spans="1:8" x14ac:dyDescent="0.35">
      <c r="A405" s="37">
        <v>44074</v>
      </c>
      <c r="B405" s="38">
        <v>-9.4E-2</v>
      </c>
      <c r="C405" s="42">
        <f t="shared" si="14"/>
        <v>-1.0830460376670027E-2</v>
      </c>
      <c r="D405" s="38">
        <f t="shared" si="15"/>
        <v>961.33015424419364</v>
      </c>
      <c r="H405" s="49"/>
    </row>
    <row r="406" spans="1:8" x14ac:dyDescent="0.35">
      <c r="A406" s="37">
        <v>44104</v>
      </c>
      <c r="B406" s="38">
        <v>-0.24099999999999999</v>
      </c>
      <c r="C406" s="42">
        <f t="shared" si="14"/>
        <v>1.4683760429125517E-2</v>
      </c>
      <c r="D406" s="38">
        <f t="shared" si="15"/>
        <v>975.44609592240954</v>
      </c>
      <c r="H406" s="49"/>
    </row>
    <row r="407" spans="1:8" x14ac:dyDescent="0.35">
      <c r="A407" s="37">
        <v>44135</v>
      </c>
      <c r="B407" s="38">
        <v>-0.34200000000000003</v>
      </c>
      <c r="C407" s="42">
        <f t="shared" si="14"/>
        <v>9.9956491573301824E-3</v>
      </c>
      <c r="D407" s="38">
        <f t="shared" si="15"/>
        <v>985.19631286913727</v>
      </c>
      <c r="H407" s="49"/>
    </row>
    <row r="408" spans="1:8" x14ac:dyDescent="0.35">
      <c r="A408" s="37">
        <v>44165</v>
      </c>
      <c r="B408" s="38">
        <v>-0.32800000000000001</v>
      </c>
      <c r="C408" s="42">
        <f t="shared" si="14"/>
        <v>-1.6973364452832688E-3</v>
      </c>
      <c r="D408" s="38">
        <f t="shared" si="15"/>
        <v>983.52410326154586</v>
      </c>
      <c r="H408" s="49"/>
    </row>
    <row r="409" spans="1:8" x14ac:dyDescent="0.35">
      <c r="A409" s="37">
        <v>44196</v>
      </c>
      <c r="B409" s="38">
        <v>-0.34100000000000003</v>
      </c>
      <c r="C409" s="42">
        <f t="shared" si="14"/>
        <v>1.039016367532911E-3</v>
      </c>
      <c r="D409" s="38">
        <f t="shared" si="15"/>
        <v>984.54600090269776</v>
      </c>
      <c r="H409" s="49"/>
    </row>
    <row r="410" spans="1:8" x14ac:dyDescent="0.35">
      <c r="A410" s="37">
        <v>44227</v>
      </c>
      <c r="B410" s="38">
        <v>-0.26300000000000001</v>
      </c>
      <c r="C410" s="42">
        <f t="shared" si="14"/>
        <v>-8.1261417149583164E-3</v>
      </c>
      <c r="D410" s="38">
        <f t="shared" si="15"/>
        <v>976.54544057446697</v>
      </c>
      <c r="H410" s="49"/>
    </row>
    <row r="411" spans="1:8" x14ac:dyDescent="0.35">
      <c r="A411" s="37">
        <v>44255</v>
      </c>
      <c r="B411" s="38">
        <v>-1.0999999999999999E-2</v>
      </c>
      <c r="C411" s="42">
        <f t="shared" si="14"/>
        <v>-2.5223489586833521E-2</v>
      </c>
      <c r="D411" s="38">
        <f t="shared" si="15"/>
        <v>951.9135568230671</v>
      </c>
      <c r="H411" s="49"/>
    </row>
    <row r="412" spans="1:8" x14ac:dyDescent="0.35">
      <c r="A412" s="37">
        <v>44286</v>
      </c>
      <c r="B412" s="38">
        <v>-5.1999999999999998E-2</v>
      </c>
      <c r="C412" s="42">
        <f t="shared" si="14"/>
        <v>4.067699166029508E-3</v>
      </c>
      <c r="D412" s="38">
        <f t="shared" si="15"/>
        <v>955.78565480428847</v>
      </c>
      <c r="H412" s="49"/>
    </row>
    <row r="413" spans="1:8" x14ac:dyDescent="0.35">
      <c r="A413" s="37">
        <v>44316</v>
      </c>
      <c r="B413" s="38">
        <v>0.16200000000000001</v>
      </c>
      <c r="C413" s="42">
        <f t="shared" si="14"/>
        <v>-2.1086992871504999E-2</v>
      </c>
      <c r="D413" s="38">
        <f t="shared" si="15"/>
        <v>935.63100951474371</v>
      </c>
      <c r="H413" s="49"/>
    </row>
    <row r="414" spans="1:8" x14ac:dyDescent="0.35">
      <c r="A414" s="37">
        <v>44347</v>
      </c>
      <c r="B414" s="38">
        <v>0.17399999999999999</v>
      </c>
      <c r="C414" s="42">
        <f t="shared" si="14"/>
        <v>-1.0442835703581251E-3</v>
      </c>
      <c r="D414" s="38">
        <f t="shared" si="15"/>
        <v>934.6539454235899</v>
      </c>
      <c r="H414" s="49"/>
    </row>
    <row r="415" spans="1:8" x14ac:dyDescent="0.35">
      <c r="A415" s="37">
        <v>44377</v>
      </c>
      <c r="B415" s="38">
        <v>0.13400000000000001</v>
      </c>
      <c r="C415" s="42">
        <f t="shared" si="14"/>
        <v>4.0841171146463401E-3</v>
      </c>
      <c r="D415" s="38">
        <f t="shared" si="15"/>
        <v>938.47118159836612</v>
      </c>
      <c r="H415" s="49"/>
    </row>
    <row r="416" spans="1:8" x14ac:dyDescent="0.35">
      <c r="A416" s="37">
        <v>44408</v>
      </c>
      <c r="B416" s="38">
        <v>-0.10299999999999999</v>
      </c>
      <c r="C416" s="42">
        <f t="shared" si="14"/>
        <v>2.3740721738144611E-2</v>
      </c>
      <c r="D416" s="38">
        <f t="shared" si="15"/>
        <v>960.75116477996073</v>
      </c>
      <c r="H416" s="49"/>
    </row>
    <row r="417" spans="1:8" x14ac:dyDescent="0.35">
      <c r="A417" s="37">
        <v>44439</v>
      </c>
      <c r="B417" s="38">
        <v>-2.5999999999999999E-2</v>
      </c>
      <c r="C417" s="42">
        <f t="shared" si="14"/>
        <v>-7.7320166478707028E-3</v>
      </c>
      <c r="D417" s="38">
        <f t="shared" si="15"/>
        <v>953.32262077942084</v>
      </c>
      <c r="H417" s="49"/>
    </row>
    <row r="418" spans="1:8" x14ac:dyDescent="0.35">
      <c r="A418" s="37">
        <v>44469</v>
      </c>
      <c r="B418" s="38">
        <v>0.159</v>
      </c>
      <c r="C418" s="42">
        <f t="shared" si="14"/>
        <v>-1.8216448614686711E-2</v>
      </c>
      <c r="D418" s="38">
        <f t="shared" si="15"/>
        <v>935.95646824477399</v>
      </c>
      <c r="H418" s="49"/>
    </row>
    <row r="419" spans="1:8" x14ac:dyDescent="0.35">
      <c r="A419" s="37">
        <v>44500</v>
      </c>
      <c r="B419" s="38">
        <v>0.28000000000000003</v>
      </c>
      <c r="C419" s="42">
        <f t="shared" si="14"/>
        <v>-1.1693447597118635E-2</v>
      </c>
      <c r="D419" s="38">
        <f t="shared" si="15"/>
        <v>925.01191033016948</v>
      </c>
      <c r="H419" s="49"/>
    </row>
    <row r="420" spans="1:8" x14ac:dyDescent="0.35">
      <c r="A420" s="37">
        <v>44530</v>
      </c>
      <c r="B420" s="38">
        <v>1.2999999999999999E-2</v>
      </c>
      <c r="C420" s="42">
        <f t="shared" si="14"/>
        <v>2.669291433691592E-2</v>
      </c>
      <c r="D420" s="38">
        <f t="shared" si="15"/>
        <v>949.70317401323962</v>
      </c>
      <c r="H420" s="49"/>
    </row>
    <row r="421" spans="1:8" x14ac:dyDescent="0.35">
      <c r="A421" s="37">
        <v>44561</v>
      </c>
      <c r="B421" s="38">
        <v>0.19400000000000001</v>
      </c>
      <c r="C421" s="42">
        <f t="shared" si="14"/>
        <v>-1.7758245215791571E-2</v>
      </c>
      <c r="D421" s="38">
        <f t="shared" si="15"/>
        <v>932.83811216689685</v>
      </c>
      <c r="H421" s="49"/>
    </row>
    <row r="422" spans="1:8" x14ac:dyDescent="0.35">
      <c r="A422" s="37">
        <v>44592</v>
      </c>
      <c r="B422" s="38">
        <v>0.42699999999999999</v>
      </c>
      <c r="C422" s="42">
        <f t="shared" si="14"/>
        <v>-2.243819068259351E-2</v>
      </c>
      <c r="D422" s="38">
        <f t="shared" si="15"/>
        <v>911.90691273010543</v>
      </c>
      <c r="H422" s="49"/>
    </row>
    <row r="423" spans="1:8" x14ac:dyDescent="0.35">
      <c r="A423" s="37">
        <v>44620</v>
      </c>
      <c r="B423" s="38">
        <v>0.61599999999999999</v>
      </c>
      <c r="C423" s="42">
        <f t="shared" si="14"/>
        <v>-1.7798590208280007E-2</v>
      </c>
      <c r="D423" s="38">
        <f t="shared" si="15"/>
        <v>895.67625528232452</v>
      </c>
      <c r="H423" s="49"/>
    </row>
    <row r="424" spans="1:8" x14ac:dyDescent="0.35">
      <c r="A424" s="37">
        <v>44651</v>
      </c>
      <c r="B424" s="38">
        <v>0.98499999999999999</v>
      </c>
      <c r="C424" s="42">
        <f t="shared" si="14"/>
        <v>-3.4267334168133691E-2</v>
      </c>
      <c r="D424" s="38">
        <f t="shared" si="15"/>
        <v>864.98381773610254</v>
      </c>
      <c r="H424" s="49"/>
    </row>
    <row r="425" spans="1:8" x14ac:dyDescent="0.35">
      <c r="A425" s="37">
        <v>44681</v>
      </c>
      <c r="B425" s="38">
        <v>1.4630000000000001</v>
      </c>
      <c r="C425" s="42">
        <f t="shared" si="14"/>
        <v>-4.3153454534492534E-2</v>
      </c>
      <c r="D425" s="38">
        <f t="shared" si="15"/>
        <v>827.65677788435585</v>
      </c>
      <c r="H425" s="49"/>
    </row>
    <row r="426" spans="1:8" x14ac:dyDescent="0.35">
      <c r="A426" s="37">
        <v>44712</v>
      </c>
      <c r="B426" s="38">
        <v>1.645</v>
      </c>
      <c r="C426" s="42">
        <f t="shared" si="14"/>
        <v>-1.537121974227295E-2</v>
      </c>
      <c r="D426" s="38">
        <f t="shared" si="15"/>
        <v>814.93468368031381</v>
      </c>
      <c r="H426" s="49"/>
    </row>
    <row r="427" spans="1:8" x14ac:dyDescent="0.35">
      <c r="A427" s="37">
        <v>44742</v>
      </c>
      <c r="B427" s="38">
        <v>1.9570000000000001</v>
      </c>
      <c r="C427" s="42">
        <f t="shared" si="14"/>
        <v>-2.6628140014720567E-2</v>
      </c>
      <c r="D427" s="38">
        <f t="shared" si="15"/>
        <v>793.23448882042237</v>
      </c>
      <c r="H427" s="49"/>
    </row>
    <row r="428" spans="1:8" x14ac:dyDescent="0.35">
      <c r="A428" s="37">
        <v>44773</v>
      </c>
      <c r="B428" s="38">
        <v>1.385</v>
      </c>
      <c r="C428" s="42">
        <f t="shared" si="14"/>
        <v>5.4460734151257156E-2</v>
      </c>
      <c r="D428" s="38">
        <f t="shared" si="15"/>
        <v>836.43462143567967</v>
      </c>
      <c r="H428" s="49"/>
    </row>
    <row r="429" spans="1:8" x14ac:dyDescent="0.35">
      <c r="A429" s="37">
        <v>44804</v>
      </c>
      <c r="B429" s="38">
        <v>2.15</v>
      </c>
      <c r="C429" s="42">
        <f t="shared" si="14"/>
        <v>-6.6839147545951785E-2</v>
      </c>
      <c r="D429" s="38">
        <f t="shared" si="15"/>
        <v>780.52804436099791</v>
      </c>
      <c r="H429" s="49"/>
    </row>
    <row r="430" spans="1:8" x14ac:dyDescent="0.35">
      <c r="A430" s="37">
        <v>44834</v>
      </c>
      <c r="B430" s="38">
        <v>2.7210000000000001</v>
      </c>
      <c r="C430" s="42">
        <f t="shared" si="14"/>
        <v>-4.7544433693683191E-2</v>
      </c>
      <c r="D430" s="38">
        <f t="shared" si="15"/>
        <v>743.41828050981621</v>
      </c>
      <c r="H430" s="49"/>
    </row>
    <row r="431" spans="1:8" x14ac:dyDescent="0.35">
      <c r="A431" s="37">
        <v>44865</v>
      </c>
      <c r="B431" s="38">
        <v>2.6850000000000001</v>
      </c>
      <c r="C431" s="42">
        <f t="shared" si="14"/>
        <v>5.3835243269108272E-3</v>
      </c>
      <c r="D431" s="38">
        <f t="shared" si="15"/>
        <v>747.42049090801106</v>
      </c>
      <c r="H431" s="49"/>
    </row>
    <row r="432" spans="1:8" x14ac:dyDescent="0.35">
      <c r="A432" s="37">
        <v>44895</v>
      </c>
      <c r="B432" s="38">
        <v>2.407</v>
      </c>
      <c r="C432" s="42">
        <f t="shared" si="14"/>
        <v>2.6632792990779582E-2</v>
      </c>
      <c r="D432" s="38">
        <f t="shared" si="15"/>
        <v>767.32638611943094</v>
      </c>
      <c r="H432" s="49"/>
    </row>
    <row r="433" spans="1:8" x14ac:dyDescent="0.35">
      <c r="A433" s="37">
        <v>44926</v>
      </c>
      <c r="B433" s="38">
        <v>3.113</v>
      </c>
      <c r="C433" s="50">
        <f t="shared" si="14"/>
        <v>-5.783404077371683E-2</v>
      </c>
      <c r="D433" s="38">
        <f t="shared" si="15"/>
        <v>722.94880061785102</v>
      </c>
      <c r="H433" s="49"/>
    </row>
    <row r="434" spans="1:8" x14ac:dyDescent="0.35">
      <c r="A434" s="37"/>
      <c r="B434" s="38"/>
      <c r="C434" s="53"/>
      <c r="D434" s="38"/>
      <c r="H434" s="49"/>
    </row>
    <row r="435" spans="1:8" x14ac:dyDescent="0.35">
      <c r="A435" s="37"/>
      <c r="B435" s="38"/>
      <c r="C435" s="53"/>
      <c r="D435" s="38"/>
      <c r="H435" s="49"/>
    </row>
    <row r="436" spans="1:8" x14ac:dyDescent="0.35">
      <c r="A436" s="37"/>
      <c r="B436" s="38"/>
      <c r="C436" s="53"/>
      <c r="D436" s="38"/>
      <c r="H436" s="49"/>
    </row>
    <row r="437" spans="1:8" x14ac:dyDescent="0.35">
      <c r="A437" s="37"/>
      <c r="B437" s="38"/>
      <c r="C437" s="53"/>
      <c r="D437" s="38"/>
      <c r="H437" s="49"/>
    </row>
    <row r="438" spans="1:8" x14ac:dyDescent="0.35">
      <c r="A438" s="37"/>
      <c r="B438" s="38"/>
      <c r="C438" s="53"/>
      <c r="D438" s="38"/>
      <c r="H438" s="49"/>
    </row>
    <row r="439" spans="1:8" x14ac:dyDescent="0.35">
      <c r="A439" s="37"/>
      <c r="B439" s="38"/>
      <c r="C439" s="53"/>
      <c r="D439" s="38"/>
      <c r="H439" s="49"/>
    </row>
    <row r="440" spans="1:8" x14ac:dyDescent="0.35">
      <c r="A440" s="37"/>
      <c r="B440" s="38"/>
      <c r="C440" s="53"/>
      <c r="D440" s="38"/>
      <c r="H440" s="49"/>
    </row>
    <row r="441" spans="1:8" x14ac:dyDescent="0.35">
      <c r="A441" s="37"/>
      <c r="B441" s="38"/>
      <c r="C441" s="53"/>
      <c r="D441" s="38"/>
      <c r="H441" s="49"/>
    </row>
    <row r="442" spans="1:8" x14ac:dyDescent="0.35">
      <c r="A442" s="37"/>
      <c r="B442" s="38"/>
      <c r="C442" s="53"/>
      <c r="D442" s="38"/>
      <c r="H442" s="49"/>
    </row>
    <row r="443" spans="1:8" x14ac:dyDescent="0.35">
      <c r="A443" s="37"/>
      <c r="B443" s="38"/>
      <c r="C443" s="53"/>
      <c r="D443" s="38"/>
      <c r="H443" s="49"/>
    </row>
    <row r="444" spans="1:8" x14ac:dyDescent="0.35">
      <c r="A444" s="37"/>
      <c r="B444" s="38"/>
      <c r="C444" s="53"/>
      <c r="D444" s="38"/>
      <c r="H444" s="49"/>
    </row>
    <row r="445" spans="1:8" x14ac:dyDescent="0.35">
      <c r="A445" s="37"/>
      <c r="B445" s="38"/>
      <c r="C445" s="53"/>
      <c r="D445" s="38"/>
      <c r="H445" s="49"/>
    </row>
    <row r="446" spans="1:8" x14ac:dyDescent="0.35">
      <c r="A446" s="37"/>
      <c r="B446" s="38"/>
      <c r="C446" s="53"/>
      <c r="D446" s="38"/>
      <c r="H446" s="49"/>
    </row>
    <row r="447" spans="1:8" x14ac:dyDescent="0.35">
      <c r="A447" s="37"/>
      <c r="B447" s="38"/>
      <c r="C447" s="53"/>
      <c r="D447" s="38"/>
      <c r="H447" s="49"/>
    </row>
    <row r="448" spans="1:8" x14ac:dyDescent="0.35">
      <c r="A448" s="37"/>
      <c r="B448" s="38"/>
      <c r="C448" s="53"/>
      <c r="D448" s="38"/>
      <c r="H448" s="49"/>
    </row>
    <row r="449" spans="1:8" x14ac:dyDescent="0.35">
      <c r="A449" s="37"/>
      <c r="B449" s="38"/>
      <c r="C449" s="53"/>
      <c r="D449" s="38"/>
      <c r="H449" s="49"/>
    </row>
    <row r="450" spans="1:8" x14ac:dyDescent="0.35">
      <c r="A450" s="37"/>
      <c r="B450" s="38"/>
      <c r="C450" s="53"/>
      <c r="D450" s="38"/>
      <c r="H450" s="49"/>
    </row>
    <row r="451" spans="1:8" x14ac:dyDescent="0.35">
      <c r="A451" s="37"/>
      <c r="B451" s="38"/>
      <c r="C451" s="53"/>
      <c r="D451" s="38"/>
      <c r="H451" s="49"/>
    </row>
    <row r="452" spans="1:8" x14ac:dyDescent="0.35">
      <c r="A452" s="37"/>
      <c r="B452" s="38"/>
      <c r="C452" s="53"/>
      <c r="D452" s="38"/>
      <c r="H452" s="49"/>
    </row>
    <row r="453" spans="1:8" x14ac:dyDescent="0.35">
      <c r="A453" s="37"/>
      <c r="B453" s="38"/>
      <c r="C453" s="53"/>
      <c r="D453" s="38"/>
      <c r="H453" s="49"/>
    </row>
    <row r="454" spans="1:8" x14ac:dyDescent="0.35">
      <c r="A454" s="37"/>
      <c r="B454" s="38"/>
      <c r="C454" s="53"/>
      <c r="D454" s="38"/>
      <c r="H454" s="49"/>
    </row>
    <row r="455" spans="1:8" x14ac:dyDescent="0.35">
      <c r="A455" s="37"/>
      <c r="B455" s="38"/>
      <c r="C455" s="53"/>
      <c r="D455" s="38"/>
      <c r="H455" s="49"/>
    </row>
    <row r="456" spans="1:8" x14ac:dyDescent="0.35">
      <c r="A456" s="37"/>
      <c r="B456" s="38"/>
      <c r="C456" s="53"/>
      <c r="D456" s="38"/>
      <c r="H456" s="49"/>
    </row>
    <row r="457" spans="1:8" x14ac:dyDescent="0.35">
      <c r="A457" s="37"/>
      <c r="B457" s="38"/>
      <c r="C457" s="53"/>
      <c r="D457" s="38"/>
      <c r="H457" s="49"/>
    </row>
    <row r="458" spans="1:8" x14ac:dyDescent="0.35">
      <c r="A458" s="37"/>
      <c r="B458" s="38"/>
      <c r="C458" s="53"/>
      <c r="D458" s="38"/>
      <c r="H458" s="49"/>
    </row>
    <row r="459" spans="1:8" x14ac:dyDescent="0.35">
      <c r="A459" s="37"/>
      <c r="B459" s="38"/>
      <c r="C459" s="53"/>
      <c r="D459" s="38"/>
      <c r="H459" s="49"/>
    </row>
    <row r="460" spans="1:8" x14ac:dyDescent="0.35">
      <c r="A460" s="37"/>
      <c r="B460" s="38"/>
      <c r="C460" s="53"/>
      <c r="D460" s="38"/>
      <c r="H460" s="49"/>
    </row>
    <row r="461" spans="1:8" x14ac:dyDescent="0.35">
      <c r="A461" s="37"/>
      <c r="B461" s="38"/>
      <c r="C461" s="53"/>
      <c r="D461" s="38"/>
      <c r="H461" s="49"/>
    </row>
    <row r="462" spans="1:8" x14ac:dyDescent="0.35">
      <c r="A462" s="37"/>
      <c r="B462" s="38"/>
      <c r="C462" s="53"/>
      <c r="D462" s="38"/>
      <c r="H462" s="49"/>
    </row>
    <row r="463" spans="1:8" x14ac:dyDescent="0.35">
      <c r="A463" s="37"/>
      <c r="B463" s="38"/>
      <c r="C463" s="53"/>
      <c r="D463" s="38"/>
      <c r="H463" s="49"/>
    </row>
    <row r="464" spans="1:8" x14ac:dyDescent="0.35">
      <c r="A464" s="37"/>
      <c r="B464" s="38"/>
      <c r="C464" s="53"/>
      <c r="D464" s="38"/>
      <c r="H464" s="49"/>
    </row>
    <row r="465" spans="1:8" x14ac:dyDescent="0.35">
      <c r="A465" s="37"/>
      <c r="B465" s="38"/>
      <c r="C465" s="53"/>
      <c r="D465" s="38"/>
      <c r="H465" s="49"/>
    </row>
    <row r="466" spans="1:8" x14ac:dyDescent="0.35">
      <c r="A466" s="37"/>
      <c r="B466" s="38"/>
      <c r="C466" s="53"/>
      <c r="D466" s="38"/>
      <c r="H466" s="49"/>
    </row>
    <row r="467" spans="1:8" x14ac:dyDescent="0.35">
      <c r="A467" s="37"/>
      <c r="B467" s="38"/>
      <c r="C467" s="53"/>
      <c r="D467" s="38"/>
      <c r="H467" s="49"/>
    </row>
    <row r="468" spans="1:8" x14ac:dyDescent="0.35">
      <c r="A468" s="37"/>
      <c r="B468" s="38"/>
      <c r="C468" s="53"/>
      <c r="D468" s="38"/>
      <c r="H468" s="49"/>
    </row>
    <row r="469" spans="1:8" x14ac:dyDescent="0.35">
      <c r="A469" s="37"/>
      <c r="B469" s="38"/>
      <c r="C469" s="53"/>
      <c r="D469" s="38"/>
      <c r="H469" s="49"/>
    </row>
    <row r="470" spans="1:8" x14ac:dyDescent="0.35">
      <c r="A470" s="37"/>
      <c r="B470" s="38"/>
      <c r="C470" s="53"/>
      <c r="D470" s="38"/>
      <c r="H470" s="49"/>
    </row>
    <row r="471" spans="1:8" x14ac:dyDescent="0.35">
      <c r="A471" s="37"/>
      <c r="B471" s="38"/>
      <c r="C471" s="53"/>
      <c r="D471" s="38"/>
      <c r="H471" s="49"/>
    </row>
    <row r="472" spans="1:8" x14ac:dyDescent="0.35">
      <c r="A472" s="37"/>
      <c r="B472" s="38"/>
      <c r="C472" s="53"/>
      <c r="D472" s="38"/>
      <c r="H472" s="49"/>
    </row>
    <row r="473" spans="1:8" x14ac:dyDescent="0.35">
      <c r="A473" s="37"/>
      <c r="B473" s="38"/>
      <c r="C473" s="53"/>
      <c r="D473" s="38"/>
      <c r="H473" s="49"/>
    </row>
    <row r="474" spans="1:8" x14ac:dyDescent="0.35">
      <c r="A474" s="37"/>
      <c r="B474" s="38"/>
      <c r="C474" s="53"/>
      <c r="D474" s="38"/>
      <c r="H474" s="49"/>
    </row>
    <row r="475" spans="1:8" x14ac:dyDescent="0.35">
      <c r="A475" s="37"/>
      <c r="B475" s="38"/>
      <c r="C475" s="53"/>
      <c r="D475" s="38"/>
      <c r="H475" s="49"/>
    </row>
    <row r="476" spans="1:8" x14ac:dyDescent="0.35">
      <c r="A476" s="37"/>
      <c r="B476" s="38"/>
      <c r="C476" s="53"/>
      <c r="D476" s="38"/>
      <c r="H476" s="49"/>
    </row>
    <row r="477" spans="1:8" x14ac:dyDescent="0.35">
      <c r="A477" s="37"/>
      <c r="B477" s="38"/>
      <c r="C477" s="53"/>
      <c r="D477" s="38"/>
      <c r="H477" s="49"/>
    </row>
    <row r="478" spans="1:8" x14ac:dyDescent="0.35">
      <c r="A478" s="37"/>
      <c r="B478" s="38"/>
      <c r="C478" s="53"/>
      <c r="D478" s="38"/>
      <c r="H478" s="49"/>
    </row>
    <row r="479" spans="1:8" x14ac:dyDescent="0.35">
      <c r="A479" s="37"/>
      <c r="B479" s="38"/>
      <c r="C479" s="53"/>
      <c r="D479" s="38"/>
      <c r="H479" s="49"/>
    </row>
    <row r="480" spans="1:8" x14ac:dyDescent="0.35">
      <c r="A480" s="37"/>
      <c r="B480" s="38"/>
      <c r="C480" s="53"/>
      <c r="D480" s="38"/>
      <c r="H480" s="49"/>
    </row>
    <row r="481" spans="1:8" x14ac:dyDescent="0.35">
      <c r="A481" s="37"/>
      <c r="B481" s="38"/>
      <c r="C481" s="53"/>
      <c r="D481" s="38"/>
      <c r="H481" s="49"/>
    </row>
    <row r="482" spans="1:8" x14ac:dyDescent="0.35">
      <c r="A482" s="37"/>
      <c r="B482" s="38"/>
      <c r="C482" s="53"/>
      <c r="D482" s="38"/>
      <c r="H482" s="49"/>
    </row>
    <row r="483" spans="1:8" x14ac:dyDescent="0.35">
      <c r="A483" s="37"/>
      <c r="B483" s="38"/>
      <c r="C483" s="53"/>
      <c r="D483" s="38"/>
      <c r="H483" s="49"/>
    </row>
    <row r="484" spans="1:8" x14ac:dyDescent="0.35">
      <c r="A484" s="37"/>
      <c r="B484" s="38"/>
      <c r="C484" s="53"/>
      <c r="D484" s="38"/>
      <c r="H484" s="49"/>
    </row>
    <row r="485" spans="1:8" x14ac:dyDescent="0.35">
      <c r="A485" s="37"/>
      <c r="B485" s="38"/>
      <c r="C485" s="53"/>
      <c r="D485" s="38"/>
      <c r="H485" s="49"/>
    </row>
    <row r="486" spans="1:8" x14ac:dyDescent="0.35">
      <c r="A486" s="37"/>
      <c r="B486" s="38"/>
      <c r="C486" s="53"/>
      <c r="D486" s="38"/>
      <c r="H486" s="49"/>
    </row>
    <row r="487" spans="1:8" x14ac:dyDescent="0.35">
      <c r="A487" s="37"/>
      <c r="B487" s="38"/>
      <c r="C487" s="53"/>
      <c r="D487" s="38"/>
      <c r="H487" s="49"/>
    </row>
    <row r="488" spans="1:8" x14ac:dyDescent="0.35">
      <c r="A488" s="37"/>
      <c r="B488" s="38"/>
      <c r="C488" s="53"/>
      <c r="D488" s="38"/>
      <c r="H488" s="49"/>
    </row>
    <row r="489" spans="1:8" x14ac:dyDescent="0.35">
      <c r="A489" s="37"/>
      <c r="B489" s="38"/>
      <c r="C489" s="53"/>
      <c r="D489" s="38"/>
      <c r="H489" s="49"/>
    </row>
    <row r="490" spans="1:8" x14ac:dyDescent="0.35">
      <c r="A490" s="37"/>
      <c r="B490" s="38"/>
      <c r="C490" s="53"/>
      <c r="D490" s="38"/>
      <c r="H490" s="49"/>
    </row>
    <row r="491" spans="1:8" x14ac:dyDescent="0.35">
      <c r="A491" s="37"/>
      <c r="B491" s="38"/>
      <c r="C491" s="53"/>
      <c r="D491" s="38"/>
      <c r="H491" s="49"/>
    </row>
    <row r="492" spans="1:8" x14ac:dyDescent="0.35">
      <c r="A492" s="37"/>
      <c r="B492" s="38"/>
      <c r="C492" s="53"/>
      <c r="D492" s="38"/>
      <c r="H492" s="49"/>
    </row>
    <row r="493" spans="1:8" x14ac:dyDescent="0.35">
      <c r="A493" s="37"/>
      <c r="B493" s="38"/>
      <c r="C493" s="53"/>
      <c r="D493" s="38"/>
      <c r="H493" s="49"/>
    </row>
    <row r="494" spans="1:8" x14ac:dyDescent="0.35">
      <c r="A494" s="37"/>
      <c r="B494" s="38"/>
      <c r="C494" s="53"/>
      <c r="D494" s="38"/>
      <c r="H494" s="49"/>
    </row>
    <row r="495" spans="1:8" x14ac:dyDescent="0.35">
      <c r="A495" s="37"/>
      <c r="B495" s="38"/>
      <c r="C495" s="53"/>
      <c r="D495" s="38"/>
      <c r="H495" s="49"/>
    </row>
    <row r="496" spans="1:8" x14ac:dyDescent="0.35">
      <c r="A496" s="37"/>
      <c r="B496" s="38"/>
      <c r="C496" s="53"/>
      <c r="D496" s="38"/>
      <c r="H496" s="49"/>
    </row>
    <row r="497" spans="1:8" x14ac:dyDescent="0.35">
      <c r="A497" s="37"/>
      <c r="B497" s="38"/>
      <c r="C497" s="53"/>
      <c r="D497" s="38"/>
      <c r="H497" s="49"/>
    </row>
    <row r="498" spans="1:8" x14ac:dyDescent="0.35">
      <c r="A498" s="37"/>
      <c r="B498" s="38"/>
      <c r="C498" s="53"/>
      <c r="D498" s="38"/>
      <c r="H498" s="49"/>
    </row>
    <row r="499" spans="1:8" x14ac:dyDescent="0.35">
      <c r="A499" s="37"/>
      <c r="B499" s="38"/>
      <c r="C499" s="53"/>
      <c r="D499" s="38"/>
      <c r="H499" s="49"/>
    </row>
    <row r="500" spans="1:8" x14ac:dyDescent="0.35">
      <c r="A500" s="37"/>
      <c r="B500" s="38"/>
      <c r="C500" s="53"/>
      <c r="D500" s="38"/>
      <c r="H500" s="49"/>
    </row>
    <row r="501" spans="1:8" x14ac:dyDescent="0.35">
      <c r="A501" s="37"/>
      <c r="B501" s="38"/>
      <c r="C501" s="53"/>
      <c r="D501" s="38"/>
      <c r="H501" s="49"/>
    </row>
    <row r="502" spans="1:8" x14ac:dyDescent="0.35">
      <c r="A502" s="37"/>
      <c r="B502" s="38"/>
      <c r="C502" s="53"/>
      <c r="D502" s="38"/>
      <c r="H502" s="49"/>
    </row>
    <row r="503" spans="1:8" x14ac:dyDescent="0.35">
      <c r="A503" s="37"/>
      <c r="B503" s="38"/>
      <c r="C503" s="53"/>
      <c r="D503" s="38"/>
      <c r="H503" s="49"/>
    </row>
    <row r="504" spans="1:8" x14ac:dyDescent="0.35">
      <c r="A504" s="37"/>
      <c r="B504" s="38"/>
      <c r="C504" s="53"/>
      <c r="D504" s="38"/>
      <c r="H504" s="49"/>
    </row>
    <row r="505" spans="1:8" x14ac:dyDescent="0.35">
      <c r="A505" s="37"/>
      <c r="B505" s="38"/>
      <c r="C505" s="53"/>
      <c r="D505" s="38"/>
      <c r="H505" s="49"/>
    </row>
    <row r="506" spans="1:8" x14ac:dyDescent="0.35">
      <c r="A506" s="37"/>
      <c r="B506" s="38"/>
      <c r="C506" s="53"/>
      <c r="D506" s="38"/>
      <c r="H506" s="49"/>
    </row>
    <row r="507" spans="1:8" x14ac:dyDescent="0.35">
      <c r="A507" s="37"/>
      <c r="B507" s="38"/>
      <c r="C507" s="53"/>
      <c r="D507" s="38"/>
      <c r="H507" s="49"/>
    </row>
    <row r="508" spans="1:8" x14ac:dyDescent="0.35">
      <c r="A508" s="37"/>
      <c r="B508" s="38"/>
      <c r="C508" s="53"/>
      <c r="D508" s="38"/>
      <c r="H508" s="49"/>
    </row>
    <row r="509" spans="1:8" x14ac:dyDescent="0.35">
      <c r="A509" s="37"/>
      <c r="B509" s="38"/>
      <c r="C509" s="53"/>
      <c r="D509" s="38"/>
      <c r="H509" s="49"/>
    </row>
    <row r="510" spans="1:8" x14ac:dyDescent="0.35">
      <c r="A510" s="37"/>
      <c r="B510" s="38"/>
      <c r="C510" s="53"/>
      <c r="D510" s="38"/>
      <c r="H510" s="49"/>
    </row>
    <row r="511" spans="1:8" x14ac:dyDescent="0.35">
      <c r="A511" s="37"/>
      <c r="B511" s="38"/>
      <c r="C511" s="53"/>
      <c r="D511" s="38"/>
      <c r="H511" s="49"/>
    </row>
    <row r="512" spans="1:8" x14ac:dyDescent="0.35">
      <c r="A512" s="37"/>
      <c r="B512" s="38"/>
      <c r="C512" s="53"/>
      <c r="D512" s="38"/>
      <c r="H512" s="49"/>
    </row>
    <row r="513" spans="1:8" x14ac:dyDescent="0.35">
      <c r="A513" s="37"/>
      <c r="B513" s="38"/>
      <c r="C513" s="53"/>
      <c r="D513" s="38"/>
      <c r="H513" s="49"/>
    </row>
    <row r="514" spans="1:8" x14ac:dyDescent="0.35">
      <c r="A514" s="37"/>
      <c r="B514" s="38"/>
      <c r="C514" s="53"/>
      <c r="D514" s="38"/>
      <c r="H514" s="49"/>
    </row>
    <row r="515" spans="1:8" x14ac:dyDescent="0.35">
      <c r="A515" s="37"/>
      <c r="B515" s="38"/>
      <c r="C515" s="53"/>
      <c r="D515" s="38"/>
      <c r="H515" s="49"/>
    </row>
    <row r="516" spans="1:8" x14ac:dyDescent="0.35">
      <c r="A516" s="37"/>
      <c r="B516" s="38"/>
      <c r="C516" s="53"/>
      <c r="D516" s="38"/>
      <c r="H516" s="49"/>
    </row>
    <row r="517" spans="1:8" x14ac:dyDescent="0.35">
      <c r="A517" s="37"/>
      <c r="B517" s="38"/>
      <c r="C517" s="53"/>
      <c r="D517" s="38"/>
      <c r="H517" s="49"/>
    </row>
    <row r="518" spans="1:8" x14ac:dyDescent="0.35">
      <c r="A518" s="37"/>
      <c r="B518" s="38"/>
      <c r="C518" s="53"/>
      <c r="D518" s="38"/>
      <c r="H518" s="49"/>
    </row>
    <row r="519" spans="1:8" x14ac:dyDescent="0.35">
      <c r="A519" s="37"/>
      <c r="B519" s="38"/>
      <c r="C519" s="53"/>
      <c r="D519" s="38"/>
      <c r="H519" s="49"/>
    </row>
    <row r="520" spans="1:8" x14ac:dyDescent="0.35">
      <c r="A520" s="37"/>
      <c r="B520" s="38"/>
      <c r="C520" s="53"/>
      <c r="D520" s="38"/>
      <c r="H520" s="49"/>
    </row>
    <row r="521" spans="1:8" x14ac:dyDescent="0.35">
      <c r="A521" s="37"/>
      <c r="B521" s="38"/>
      <c r="C521" s="53"/>
      <c r="D521" s="38"/>
      <c r="H521" s="49"/>
    </row>
    <row r="522" spans="1:8" x14ac:dyDescent="0.35">
      <c r="A522" s="37"/>
      <c r="B522" s="38"/>
      <c r="C522" s="53"/>
      <c r="D522" s="38"/>
      <c r="H522" s="49"/>
    </row>
    <row r="523" spans="1:8" x14ac:dyDescent="0.35">
      <c r="A523" s="37"/>
      <c r="B523" s="38"/>
      <c r="C523" s="53"/>
      <c r="D523" s="38"/>
      <c r="H523" s="49"/>
    </row>
    <row r="524" spans="1:8" x14ac:dyDescent="0.35">
      <c r="A524" s="37"/>
      <c r="B524" s="38"/>
      <c r="C524" s="53"/>
      <c r="D524" s="38"/>
      <c r="H524" s="49"/>
    </row>
    <row r="525" spans="1:8" x14ac:dyDescent="0.35">
      <c r="A525" s="37"/>
      <c r="B525" s="38"/>
      <c r="C525" s="53"/>
      <c r="D525" s="38"/>
      <c r="H525" s="49"/>
    </row>
    <row r="526" spans="1:8" x14ac:dyDescent="0.35">
      <c r="A526" s="37"/>
      <c r="B526" s="38"/>
      <c r="C526" s="53"/>
      <c r="D526" s="38"/>
      <c r="H526" s="49"/>
    </row>
    <row r="527" spans="1:8" x14ac:dyDescent="0.35">
      <c r="A527" s="37"/>
      <c r="B527" s="38"/>
      <c r="C527" s="53"/>
      <c r="D527" s="38"/>
      <c r="H527" s="49"/>
    </row>
    <row r="528" spans="1:8" x14ac:dyDescent="0.35">
      <c r="A528" s="37"/>
      <c r="B528" s="38"/>
      <c r="C528" s="53"/>
      <c r="D528" s="38"/>
      <c r="H528" s="49"/>
    </row>
    <row r="529" spans="1:8" x14ac:dyDescent="0.35">
      <c r="A529" s="37"/>
      <c r="B529" s="38"/>
      <c r="C529" s="53"/>
      <c r="D529" s="38"/>
      <c r="H529" s="49"/>
    </row>
    <row r="530" spans="1:8" x14ac:dyDescent="0.35">
      <c r="A530" s="37"/>
      <c r="B530" s="38"/>
      <c r="C530" s="53"/>
      <c r="D530" s="38"/>
      <c r="H530" s="49"/>
    </row>
    <row r="531" spans="1:8" x14ac:dyDescent="0.35">
      <c r="A531" s="37"/>
      <c r="B531" s="38"/>
      <c r="C531" s="53"/>
      <c r="D531" s="38"/>
      <c r="H531" s="49"/>
    </row>
    <row r="532" spans="1:8" x14ac:dyDescent="0.35">
      <c r="A532" s="37"/>
      <c r="B532" s="38"/>
      <c r="C532" s="53"/>
      <c r="D532" s="38"/>
      <c r="H532" s="49"/>
    </row>
    <row r="533" spans="1:8" x14ac:dyDescent="0.35">
      <c r="A533" s="37"/>
      <c r="B533" s="38"/>
      <c r="C533" s="53"/>
      <c r="D533" s="38"/>
      <c r="H533" s="49"/>
    </row>
    <row r="534" spans="1:8" x14ac:dyDescent="0.35">
      <c r="A534" s="37"/>
      <c r="B534" s="38"/>
      <c r="C534" s="53"/>
      <c r="D534" s="38"/>
      <c r="H534" s="49"/>
    </row>
    <row r="535" spans="1:8" x14ac:dyDescent="0.35">
      <c r="A535" s="37"/>
      <c r="B535" s="38"/>
      <c r="C535" s="53"/>
      <c r="D535" s="38"/>
      <c r="H535" s="49"/>
    </row>
    <row r="536" spans="1:8" x14ac:dyDescent="0.35">
      <c r="A536" s="37"/>
      <c r="B536" s="38"/>
      <c r="C536" s="53"/>
      <c r="D536" s="38"/>
      <c r="H536" s="49"/>
    </row>
    <row r="537" spans="1:8" x14ac:dyDescent="0.35">
      <c r="A537" s="37"/>
      <c r="B537" s="38"/>
      <c r="C537" s="53"/>
      <c r="D537" s="38"/>
      <c r="H537" s="49"/>
    </row>
    <row r="538" spans="1:8" x14ac:dyDescent="0.35">
      <c r="A538" s="37"/>
      <c r="B538" s="38"/>
      <c r="C538" s="53"/>
      <c r="D538" s="38"/>
      <c r="H538" s="49"/>
    </row>
    <row r="539" spans="1:8" x14ac:dyDescent="0.35">
      <c r="A539" s="37"/>
      <c r="B539" s="38"/>
      <c r="C539" s="53"/>
      <c r="D539" s="38"/>
      <c r="H539" s="49"/>
    </row>
    <row r="540" spans="1:8" x14ac:dyDescent="0.35">
      <c r="A540" s="37"/>
      <c r="B540" s="38"/>
      <c r="C540" s="53"/>
      <c r="D540" s="38"/>
      <c r="H540" s="49"/>
    </row>
    <row r="541" spans="1:8" x14ac:dyDescent="0.35">
      <c r="A541" s="37"/>
      <c r="B541" s="38"/>
      <c r="C541" s="53"/>
      <c r="D541" s="38"/>
      <c r="H541" s="49"/>
    </row>
    <row r="542" spans="1:8" x14ac:dyDescent="0.35">
      <c r="A542" s="37"/>
      <c r="B542" s="38"/>
      <c r="C542" s="53"/>
      <c r="D542" s="38"/>
      <c r="H542" s="49"/>
    </row>
    <row r="543" spans="1:8" x14ac:dyDescent="0.35">
      <c r="A543" s="37"/>
      <c r="B543" s="38"/>
      <c r="C543" s="53"/>
      <c r="D543" s="38"/>
      <c r="H543" s="49"/>
    </row>
    <row r="544" spans="1:8" x14ac:dyDescent="0.35">
      <c r="A544" s="37"/>
      <c r="B544" s="38"/>
      <c r="C544" s="53"/>
      <c r="D544" s="38"/>
      <c r="H544" s="49"/>
    </row>
    <row r="545" spans="1:8" x14ac:dyDescent="0.35">
      <c r="A545" s="37"/>
      <c r="B545" s="38"/>
      <c r="C545" s="53"/>
      <c r="D545" s="38"/>
      <c r="H545" s="49"/>
    </row>
    <row r="546" spans="1:8" x14ac:dyDescent="0.35">
      <c r="A546" s="37"/>
      <c r="B546" s="38"/>
      <c r="C546" s="53"/>
      <c r="D546" s="38"/>
      <c r="H546" s="49"/>
    </row>
    <row r="547" spans="1:8" x14ac:dyDescent="0.35">
      <c r="A547" s="37"/>
      <c r="B547" s="38"/>
      <c r="C547" s="53"/>
      <c r="D547" s="38"/>
      <c r="H547" s="49"/>
    </row>
    <row r="548" spans="1:8" x14ac:dyDescent="0.35">
      <c r="A548" s="37"/>
      <c r="B548" s="38"/>
      <c r="C548" s="53"/>
      <c r="D548" s="38"/>
      <c r="H548" s="49"/>
    </row>
    <row r="549" spans="1:8" x14ac:dyDescent="0.35">
      <c r="A549" s="37"/>
      <c r="B549" s="38"/>
      <c r="C549" s="53"/>
      <c r="D549" s="38"/>
      <c r="H549" s="49"/>
    </row>
    <row r="550" spans="1:8" x14ac:dyDescent="0.35">
      <c r="A550" s="37"/>
      <c r="B550" s="38"/>
      <c r="C550" s="53"/>
      <c r="D550" s="38"/>
      <c r="H550" s="49"/>
    </row>
    <row r="551" spans="1:8" x14ac:dyDescent="0.35">
      <c r="A551" s="37"/>
      <c r="B551" s="38"/>
      <c r="C551" s="53"/>
      <c r="D551" s="38"/>
      <c r="H551" s="49"/>
    </row>
    <row r="552" spans="1:8" x14ac:dyDescent="0.35">
      <c r="A552" s="37"/>
      <c r="B552" s="38"/>
      <c r="C552" s="53"/>
      <c r="D552" s="38"/>
      <c r="H552" s="49"/>
    </row>
    <row r="553" spans="1:8" x14ac:dyDescent="0.35">
      <c r="A553" s="37"/>
      <c r="B553" s="38"/>
      <c r="C553" s="53"/>
      <c r="D553" s="38"/>
      <c r="H553" s="49"/>
    </row>
    <row r="554" spans="1:8" x14ac:dyDescent="0.35">
      <c r="A554" s="37"/>
      <c r="B554" s="38"/>
      <c r="C554" s="53"/>
      <c r="D554" s="38"/>
      <c r="H554" s="49"/>
    </row>
    <row r="555" spans="1:8" x14ac:dyDescent="0.35">
      <c r="A555" s="37"/>
      <c r="B555" s="38"/>
      <c r="C555" s="53"/>
      <c r="D555" s="38"/>
      <c r="H555" s="49"/>
    </row>
    <row r="556" spans="1:8" x14ac:dyDescent="0.35">
      <c r="A556" s="37"/>
      <c r="B556" s="38"/>
      <c r="C556" s="53"/>
      <c r="D556" s="38"/>
      <c r="H556" s="49"/>
    </row>
    <row r="557" spans="1:8" x14ac:dyDescent="0.35">
      <c r="A557" s="37"/>
      <c r="B557" s="38"/>
      <c r="C557" s="53"/>
      <c r="D557" s="38"/>
      <c r="H557" s="49"/>
    </row>
    <row r="558" spans="1:8" x14ac:dyDescent="0.35">
      <c r="A558" s="37"/>
      <c r="B558" s="38"/>
      <c r="C558" s="53"/>
      <c r="D558" s="38"/>
      <c r="H558" s="49"/>
    </row>
    <row r="559" spans="1:8" x14ac:dyDescent="0.35">
      <c r="A559" s="37"/>
      <c r="B559" s="38"/>
      <c r="C559" s="53"/>
      <c r="D559" s="38"/>
      <c r="H559" s="49"/>
    </row>
    <row r="560" spans="1:8" x14ac:dyDescent="0.35">
      <c r="A560" s="37"/>
      <c r="B560" s="38"/>
      <c r="C560" s="53"/>
      <c r="D560" s="38"/>
      <c r="H560" s="49"/>
    </row>
    <row r="561" spans="1:8" x14ac:dyDescent="0.35">
      <c r="A561" s="37"/>
      <c r="B561" s="38"/>
      <c r="C561" s="53"/>
      <c r="D561" s="38"/>
      <c r="H561" s="49"/>
    </row>
    <row r="562" spans="1:8" x14ac:dyDescent="0.35">
      <c r="A562" s="37"/>
      <c r="B562" s="38"/>
      <c r="C562" s="53"/>
      <c r="D562" s="38"/>
      <c r="H562" s="49"/>
    </row>
    <row r="563" spans="1:8" x14ac:dyDescent="0.35">
      <c r="A563" s="37"/>
      <c r="B563" s="38"/>
      <c r="C563" s="53"/>
      <c r="D563" s="38"/>
      <c r="H563" s="49"/>
    </row>
    <row r="564" spans="1:8" x14ac:dyDescent="0.35">
      <c r="A564" s="37"/>
      <c r="B564" s="38"/>
      <c r="C564" s="53"/>
      <c r="D564" s="38"/>
      <c r="H564" s="49"/>
    </row>
    <row r="565" spans="1:8" x14ac:dyDescent="0.35">
      <c r="A565" s="37"/>
      <c r="B565" s="38"/>
      <c r="C565" s="53"/>
      <c r="D565" s="38"/>
      <c r="H565" s="49"/>
    </row>
    <row r="566" spans="1:8" x14ac:dyDescent="0.35">
      <c r="A566" s="37"/>
      <c r="B566" s="38"/>
      <c r="C566" s="53"/>
      <c r="D566" s="38"/>
      <c r="H566" s="49"/>
    </row>
    <row r="567" spans="1:8" x14ac:dyDescent="0.35">
      <c r="A567" s="37"/>
      <c r="B567" s="38"/>
      <c r="C567" s="53"/>
      <c r="D567" s="38"/>
      <c r="H567" s="49"/>
    </row>
    <row r="568" spans="1:8" x14ac:dyDescent="0.35">
      <c r="A568" s="37"/>
      <c r="B568" s="38"/>
      <c r="C568" s="53"/>
      <c r="D568" s="38"/>
      <c r="H568" s="49"/>
    </row>
    <row r="569" spans="1:8" x14ac:dyDescent="0.35">
      <c r="A569" s="37"/>
      <c r="B569" s="38"/>
      <c r="C569" s="53"/>
      <c r="D569" s="38"/>
      <c r="H569" s="49"/>
    </row>
    <row r="570" spans="1:8" x14ac:dyDescent="0.35">
      <c r="A570" s="37"/>
      <c r="B570" s="38"/>
      <c r="C570" s="53"/>
      <c r="D570" s="38"/>
      <c r="H570" s="49"/>
    </row>
    <row r="571" spans="1:8" x14ac:dyDescent="0.35">
      <c r="A571" s="37"/>
      <c r="B571" s="38"/>
      <c r="C571" s="53"/>
      <c r="D571" s="38"/>
      <c r="H571" s="49"/>
    </row>
    <row r="572" spans="1:8" x14ac:dyDescent="0.35">
      <c r="A572" s="37"/>
      <c r="B572" s="38"/>
      <c r="C572" s="53"/>
      <c r="D572" s="38"/>
      <c r="H572" s="49"/>
    </row>
    <row r="573" spans="1:8" x14ac:dyDescent="0.35">
      <c r="A573" s="37"/>
      <c r="B573" s="38"/>
      <c r="C573" s="53"/>
      <c r="D573" s="38"/>
      <c r="H573" s="49"/>
    </row>
    <row r="574" spans="1:8" x14ac:dyDescent="0.35">
      <c r="A574" s="37"/>
      <c r="B574" s="38"/>
      <c r="C574" s="53"/>
      <c r="D574" s="38"/>
      <c r="H574" s="49"/>
    </row>
    <row r="575" spans="1:8" x14ac:dyDescent="0.35">
      <c r="A575" s="37"/>
      <c r="B575" s="38"/>
      <c r="C575" s="53"/>
      <c r="D575" s="38"/>
      <c r="H575" s="49"/>
    </row>
    <row r="576" spans="1:8" x14ac:dyDescent="0.35">
      <c r="A576" s="37"/>
      <c r="B576" s="38"/>
      <c r="C576" s="53"/>
      <c r="D576" s="38"/>
      <c r="H576" s="49"/>
    </row>
    <row r="577" spans="1:8" x14ac:dyDescent="0.35">
      <c r="A577" s="37"/>
      <c r="B577" s="38"/>
      <c r="C577" s="53"/>
      <c r="D577" s="38"/>
      <c r="H577" s="49"/>
    </row>
    <row r="578" spans="1:8" x14ac:dyDescent="0.35">
      <c r="A578" s="37"/>
      <c r="B578" s="38"/>
      <c r="C578" s="53"/>
      <c r="D578" s="38"/>
      <c r="H578" s="49"/>
    </row>
    <row r="579" spans="1:8" x14ac:dyDescent="0.35">
      <c r="A579" s="37"/>
      <c r="B579" s="38"/>
      <c r="C579" s="53"/>
      <c r="D579" s="38"/>
      <c r="H579" s="49"/>
    </row>
    <row r="580" spans="1:8" x14ac:dyDescent="0.35">
      <c r="A580" s="37"/>
      <c r="B580" s="38"/>
      <c r="C580" s="53"/>
      <c r="D580" s="38"/>
      <c r="H580" s="49"/>
    </row>
    <row r="581" spans="1:8" x14ac:dyDescent="0.35">
      <c r="A581" s="37"/>
      <c r="B581" s="38"/>
      <c r="C581" s="53"/>
      <c r="D581" s="38"/>
      <c r="H581" s="49"/>
    </row>
    <row r="582" spans="1:8" x14ac:dyDescent="0.35">
      <c r="A582" s="37"/>
      <c r="B582" s="38"/>
      <c r="C582" s="53"/>
      <c r="D582" s="38"/>
      <c r="H582" s="49"/>
    </row>
    <row r="583" spans="1:8" x14ac:dyDescent="0.35">
      <c r="A583" s="37"/>
      <c r="B583" s="38"/>
      <c r="C583" s="53"/>
      <c r="D583" s="38"/>
      <c r="H583" s="49"/>
    </row>
    <row r="584" spans="1:8" x14ac:dyDescent="0.35">
      <c r="A584" s="37"/>
      <c r="B584" s="38"/>
      <c r="C584" s="53"/>
      <c r="D584" s="38"/>
      <c r="H584" s="49"/>
    </row>
    <row r="585" spans="1:8" x14ac:dyDescent="0.35">
      <c r="A585" s="37"/>
      <c r="B585" s="38"/>
      <c r="C585" s="53"/>
      <c r="D585" s="38"/>
      <c r="H585" s="49"/>
    </row>
    <row r="586" spans="1:8" x14ac:dyDescent="0.35">
      <c r="A586" s="37"/>
      <c r="B586" s="38"/>
      <c r="C586" s="53"/>
      <c r="D586" s="38"/>
      <c r="H586" s="49"/>
    </row>
    <row r="587" spans="1:8" x14ac:dyDescent="0.35">
      <c r="A587" s="37"/>
      <c r="B587" s="38"/>
      <c r="C587" s="53"/>
      <c r="D587" s="38"/>
      <c r="H587" s="49"/>
    </row>
    <row r="588" spans="1:8" x14ac:dyDescent="0.35">
      <c r="A588" s="37"/>
      <c r="B588" s="38"/>
      <c r="C588" s="53"/>
      <c r="D588" s="38"/>
      <c r="H588" s="49"/>
    </row>
    <row r="589" spans="1:8" x14ac:dyDescent="0.35">
      <c r="A589" s="37"/>
      <c r="B589" s="38"/>
      <c r="C589" s="53"/>
      <c r="D589" s="38"/>
      <c r="H589" s="49"/>
    </row>
    <row r="590" spans="1:8" x14ac:dyDescent="0.35">
      <c r="A590" s="37"/>
      <c r="B590" s="38"/>
      <c r="C590" s="53"/>
      <c r="D590" s="38"/>
      <c r="H590" s="49"/>
    </row>
    <row r="591" spans="1:8" x14ac:dyDescent="0.35">
      <c r="A591" s="37"/>
      <c r="B591" s="38"/>
      <c r="C591" s="53"/>
      <c r="D591" s="38"/>
      <c r="H591" s="49"/>
    </row>
    <row r="592" spans="1:8" x14ac:dyDescent="0.35">
      <c r="A592" s="37"/>
      <c r="B592" s="38"/>
      <c r="C592" s="53"/>
      <c r="D592" s="38"/>
      <c r="H592" s="49"/>
    </row>
    <row r="593" spans="1:8" x14ac:dyDescent="0.35">
      <c r="A593" s="37"/>
      <c r="B593" s="38"/>
      <c r="C593" s="53"/>
      <c r="D593" s="38"/>
      <c r="H593" s="49"/>
    </row>
    <row r="594" spans="1:8" x14ac:dyDescent="0.35">
      <c r="A594" s="37"/>
      <c r="B594" s="38"/>
      <c r="C594" s="53"/>
      <c r="D594" s="38"/>
      <c r="H594" s="49"/>
    </row>
    <row r="595" spans="1:8" x14ac:dyDescent="0.35">
      <c r="A595" s="37"/>
      <c r="B595" s="38"/>
      <c r="C595" s="53"/>
      <c r="D595" s="38"/>
      <c r="H595" s="49"/>
    </row>
    <row r="596" spans="1:8" x14ac:dyDescent="0.35">
      <c r="A596" s="37"/>
      <c r="B596" s="38"/>
      <c r="C596" s="53"/>
      <c r="D596" s="38"/>
      <c r="H596" s="49"/>
    </row>
    <row r="597" spans="1:8" x14ac:dyDescent="0.35">
      <c r="A597" s="37"/>
      <c r="B597" s="38"/>
      <c r="C597" s="53"/>
      <c r="D597" s="38"/>
      <c r="H597" s="49"/>
    </row>
    <row r="598" spans="1:8" x14ac:dyDescent="0.35">
      <c r="A598" s="37"/>
      <c r="B598" s="38"/>
      <c r="C598" s="53"/>
      <c r="D598" s="38"/>
      <c r="H598" s="49"/>
    </row>
    <row r="599" spans="1:8" x14ac:dyDescent="0.35">
      <c r="A599" s="37"/>
      <c r="B599" s="38"/>
      <c r="C599" s="53"/>
      <c r="D599" s="38"/>
      <c r="H599" s="49"/>
    </row>
    <row r="600" spans="1:8" x14ac:dyDescent="0.35">
      <c r="A600" s="37"/>
      <c r="B600" s="38"/>
      <c r="C600" s="53"/>
      <c r="D600" s="38"/>
      <c r="H600" s="49"/>
    </row>
    <row r="601" spans="1:8" x14ac:dyDescent="0.35">
      <c r="A601" s="37"/>
      <c r="B601" s="38"/>
      <c r="C601" s="53"/>
      <c r="D601" s="38"/>
      <c r="H601" s="49"/>
    </row>
    <row r="602" spans="1:8" x14ac:dyDescent="0.35">
      <c r="A602" s="37"/>
      <c r="B602" s="38"/>
      <c r="C602" s="53"/>
      <c r="D602" s="38"/>
      <c r="H602" s="49"/>
    </row>
    <row r="603" spans="1:8" x14ac:dyDescent="0.35">
      <c r="A603" s="37"/>
      <c r="B603" s="38"/>
      <c r="C603" s="53"/>
      <c r="D603" s="38"/>
      <c r="H603" s="49"/>
    </row>
    <row r="604" spans="1:8" x14ac:dyDescent="0.35">
      <c r="A604" s="37"/>
      <c r="B604" s="38"/>
      <c r="C604" s="53"/>
      <c r="D604" s="38"/>
      <c r="H604" s="49"/>
    </row>
    <row r="605" spans="1:8" x14ac:dyDescent="0.35">
      <c r="A605" s="37"/>
      <c r="B605" s="38"/>
      <c r="C605" s="53"/>
      <c r="D605" s="38"/>
      <c r="H605" s="49"/>
    </row>
    <row r="606" spans="1:8" x14ac:dyDescent="0.35">
      <c r="A606" s="37"/>
      <c r="B606" s="38"/>
      <c r="C606" s="53"/>
      <c r="D606" s="38"/>
      <c r="H606" s="49"/>
    </row>
    <row r="607" spans="1:8" x14ac:dyDescent="0.35">
      <c r="A607" s="37"/>
      <c r="B607" s="38"/>
      <c r="C607" s="53"/>
      <c r="D607" s="38"/>
      <c r="H607" s="49"/>
    </row>
    <row r="608" spans="1:8" x14ac:dyDescent="0.35">
      <c r="A608" s="37"/>
      <c r="B608" s="38"/>
      <c r="C608" s="53"/>
      <c r="D608" s="38"/>
      <c r="H608" s="49"/>
    </row>
    <row r="609" spans="1:8" x14ac:dyDescent="0.35">
      <c r="A609" s="37"/>
      <c r="B609" s="38"/>
      <c r="C609" s="53"/>
      <c r="D609" s="38"/>
      <c r="H609" s="49"/>
    </row>
    <row r="610" spans="1:8" x14ac:dyDescent="0.35">
      <c r="A610" s="37"/>
      <c r="B610" s="38"/>
      <c r="C610" s="53"/>
      <c r="D610" s="38"/>
      <c r="H610" s="49"/>
    </row>
    <row r="611" spans="1:8" x14ac:dyDescent="0.35">
      <c r="A611" s="37"/>
      <c r="B611" s="38"/>
      <c r="C611" s="53"/>
      <c r="D611" s="38"/>
      <c r="H611" s="49"/>
    </row>
    <row r="612" spans="1:8" x14ac:dyDescent="0.35">
      <c r="A612" s="37"/>
      <c r="B612" s="38"/>
      <c r="C612" s="53"/>
      <c r="D612" s="38"/>
      <c r="H612" s="49"/>
    </row>
    <row r="613" spans="1:8" x14ac:dyDescent="0.35">
      <c r="A613" s="37"/>
      <c r="B613" s="38"/>
      <c r="C613" s="53"/>
      <c r="D613" s="38"/>
      <c r="H613" s="49"/>
    </row>
    <row r="614" spans="1:8" x14ac:dyDescent="0.35">
      <c r="A614" s="37"/>
      <c r="B614" s="38"/>
      <c r="C614" s="53"/>
      <c r="D614" s="38"/>
      <c r="H614" s="49"/>
    </row>
    <row r="615" spans="1:8" x14ac:dyDescent="0.35">
      <c r="A615" s="37"/>
      <c r="B615" s="38"/>
      <c r="C615" s="53"/>
      <c r="D615" s="38"/>
      <c r="H615" s="49"/>
    </row>
    <row r="616" spans="1:8" x14ac:dyDescent="0.35">
      <c r="A616" s="37"/>
      <c r="B616" s="38"/>
      <c r="C616" s="53"/>
      <c r="D616" s="38"/>
      <c r="H616" s="49"/>
    </row>
    <row r="617" spans="1:8" x14ac:dyDescent="0.35">
      <c r="A617" s="37"/>
      <c r="B617" s="38"/>
      <c r="C617" s="53"/>
      <c r="D617" s="38"/>
      <c r="H617" s="49"/>
    </row>
    <row r="618" spans="1:8" x14ac:dyDescent="0.35">
      <c r="A618" s="37"/>
      <c r="B618" s="38"/>
      <c r="C618" s="53"/>
      <c r="D618" s="38"/>
      <c r="H618" s="49"/>
    </row>
    <row r="619" spans="1:8" x14ac:dyDescent="0.35">
      <c r="A619" s="37"/>
      <c r="B619" s="38"/>
      <c r="C619" s="53"/>
      <c r="D619" s="38"/>
      <c r="H619" s="49"/>
    </row>
    <row r="620" spans="1:8" x14ac:dyDescent="0.35">
      <c r="A620" s="37"/>
      <c r="B620" s="38"/>
      <c r="C620" s="53"/>
      <c r="D620" s="38"/>
      <c r="H620" s="49"/>
    </row>
    <row r="621" spans="1:8" x14ac:dyDescent="0.35">
      <c r="A621" s="37"/>
      <c r="B621" s="38"/>
      <c r="C621" s="53"/>
      <c r="D621" s="38"/>
      <c r="H621" s="49"/>
    </row>
    <row r="622" spans="1:8" x14ac:dyDescent="0.35">
      <c r="A622" s="37"/>
      <c r="B622" s="38"/>
      <c r="C622" s="53"/>
      <c r="D622" s="38"/>
      <c r="H622" s="49"/>
    </row>
    <row r="623" spans="1:8" x14ac:dyDescent="0.35">
      <c r="A623" s="37"/>
      <c r="B623" s="38"/>
      <c r="C623" s="53"/>
      <c r="D623" s="38"/>
      <c r="H623" s="49"/>
    </row>
    <row r="624" spans="1:8" x14ac:dyDescent="0.35">
      <c r="A624" s="37"/>
      <c r="B624" s="38"/>
      <c r="C624" s="53"/>
      <c r="D624" s="38"/>
      <c r="H624" s="49"/>
    </row>
    <row r="625" spans="1:8" x14ac:dyDescent="0.35">
      <c r="A625" s="37"/>
      <c r="B625" s="38"/>
      <c r="C625" s="53"/>
      <c r="D625" s="38"/>
      <c r="H625" s="49"/>
    </row>
    <row r="626" spans="1:8" x14ac:dyDescent="0.35">
      <c r="A626" s="37"/>
      <c r="B626" s="38"/>
      <c r="C626" s="53"/>
      <c r="D626" s="38"/>
      <c r="H626" s="49"/>
    </row>
    <row r="627" spans="1:8" x14ac:dyDescent="0.35">
      <c r="A627" s="37"/>
      <c r="B627" s="38"/>
      <c r="C627" s="53"/>
      <c r="D627" s="38"/>
      <c r="H627" s="49"/>
    </row>
    <row r="628" spans="1:8" x14ac:dyDescent="0.35">
      <c r="A628" s="37"/>
      <c r="B628" s="38"/>
      <c r="C628" s="53"/>
      <c r="D628" s="38"/>
      <c r="H628" s="49"/>
    </row>
    <row r="629" spans="1:8" x14ac:dyDescent="0.35">
      <c r="A629" s="37"/>
      <c r="B629" s="38"/>
      <c r="C629" s="53"/>
      <c r="D629" s="38"/>
      <c r="H629" s="49"/>
    </row>
    <row r="630" spans="1:8" x14ac:dyDescent="0.35">
      <c r="A630" s="37"/>
      <c r="B630" s="38"/>
      <c r="C630" s="53"/>
      <c r="D630" s="38"/>
      <c r="H630" s="49"/>
    </row>
    <row r="631" spans="1:8" x14ac:dyDescent="0.35">
      <c r="A631" s="37"/>
      <c r="B631" s="38"/>
      <c r="C631" s="53"/>
      <c r="D631" s="38"/>
      <c r="H631" s="49"/>
    </row>
    <row r="632" spans="1:8" x14ac:dyDescent="0.35">
      <c r="A632" s="37"/>
      <c r="B632" s="38"/>
      <c r="C632" s="53"/>
      <c r="D632" s="38"/>
      <c r="H632" s="49"/>
    </row>
    <row r="633" spans="1:8" x14ac:dyDescent="0.35">
      <c r="A633" s="37"/>
      <c r="B633" s="38"/>
      <c r="C633" s="53"/>
      <c r="D633" s="38"/>
      <c r="H633" s="49"/>
    </row>
    <row r="634" spans="1:8" x14ac:dyDescent="0.35">
      <c r="A634" s="37"/>
      <c r="B634" s="38"/>
      <c r="C634" s="53"/>
      <c r="D634" s="38"/>
      <c r="H634" s="49"/>
    </row>
    <row r="635" spans="1:8" x14ac:dyDescent="0.35">
      <c r="A635" s="37"/>
      <c r="B635" s="38"/>
      <c r="C635" s="53"/>
      <c r="D635" s="38"/>
      <c r="H635" s="49"/>
    </row>
    <row r="636" spans="1:8" x14ac:dyDescent="0.35">
      <c r="A636" s="37"/>
      <c r="B636" s="38"/>
      <c r="C636" s="53"/>
      <c r="D636" s="38"/>
      <c r="H636" s="49"/>
    </row>
    <row r="637" spans="1:8" x14ac:dyDescent="0.35">
      <c r="A637" s="37"/>
      <c r="B637" s="38"/>
      <c r="C637" s="53"/>
      <c r="D637" s="38"/>
      <c r="H637" s="49"/>
    </row>
    <row r="638" spans="1:8" x14ac:dyDescent="0.35">
      <c r="A638" s="37"/>
      <c r="B638" s="38"/>
      <c r="C638" s="53"/>
      <c r="D638" s="38"/>
      <c r="H638" s="49"/>
    </row>
    <row r="639" spans="1:8" x14ac:dyDescent="0.35">
      <c r="A639" s="37"/>
      <c r="B639" s="38"/>
      <c r="C639" s="53"/>
      <c r="D639" s="38"/>
      <c r="H639" s="49"/>
    </row>
    <row r="640" spans="1:8" x14ac:dyDescent="0.35">
      <c r="A640" s="37"/>
      <c r="B640" s="38"/>
      <c r="C640" s="53"/>
      <c r="D640" s="38"/>
      <c r="H640" s="49"/>
    </row>
    <row r="641" spans="1:8" x14ac:dyDescent="0.35">
      <c r="A641" s="37"/>
      <c r="B641" s="38"/>
      <c r="C641" s="53"/>
      <c r="D641" s="38"/>
      <c r="H641" s="49"/>
    </row>
    <row r="642" spans="1:8" x14ac:dyDescent="0.35">
      <c r="A642" s="37"/>
      <c r="B642" s="38"/>
      <c r="C642" s="53"/>
      <c r="D642" s="38"/>
      <c r="H642" s="49"/>
    </row>
    <row r="643" spans="1:8" x14ac:dyDescent="0.35">
      <c r="A643" s="37"/>
      <c r="B643" s="38"/>
      <c r="C643" s="53"/>
      <c r="D643" s="38"/>
      <c r="H643" s="49"/>
    </row>
    <row r="644" spans="1:8" x14ac:dyDescent="0.35">
      <c r="A644" s="37"/>
      <c r="B644" s="38"/>
      <c r="C644" s="53"/>
      <c r="D644" s="38"/>
      <c r="H644" s="49"/>
    </row>
    <row r="645" spans="1:8" x14ac:dyDescent="0.35">
      <c r="A645" s="37"/>
      <c r="B645" s="38"/>
      <c r="C645" s="53"/>
      <c r="D645" s="38"/>
      <c r="H645" s="49"/>
    </row>
    <row r="646" spans="1:8" x14ac:dyDescent="0.35">
      <c r="A646" s="37"/>
      <c r="B646" s="38"/>
      <c r="C646" s="53"/>
      <c r="D646" s="38"/>
      <c r="H646" s="49"/>
    </row>
    <row r="647" spans="1:8" x14ac:dyDescent="0.35">
      <c r="A647" s="37"/>
      <c r="B647" s="38"/>
      <c r="C647" s="53"/>
      <c r="D647" s="38"/>
      <c r="H647" s="49"/>
    </row>
    <row r="648" spans="1:8" x14ac:dyDescent="0.35">
      <c r="A648" s="37"/>
      <c r="B648" s="38"/>
      <c r="C648" s="53"/>
      <c r="D648" s="38"/>
      <c r="H648" s="49"/>
    </row>
    <row r="649" spans="1:8" x14ac:dyDescent="0.35">
      <c r="A649" s="37"/>
      <c r="B649" s="38"/>
      <c r="C649" s="53"/>
      <c r="D649" s="38"/>
      <c r="H649" s="49"/>
    </row>
    <row r="650" spans="1:8" x14ac:dyDescent="0.35">
      <c r="A650" s="37"/>
      <c r="B650" s="38"/>
      <c r="C650" s="53"/>
      <c r="D650" s="38"/>
      <c r="H650" s="49"/>
    </row>
    <row r="651" spans="1:8" x14ac:dyDescent="0.35">
      <c r="A651" s="37"/>
      <c r="B651" s="38"/>
      <c r="C651" s="53"/>
      <c r="D651" s="38"/>
      <c r="H651" s="49"/>
    </row>
    <row r="652" spans="1:8" x14ac:dyDescent="0.35">
      <c r="A652" s="37"/>
      <c r="B652" s="38"/>
      <c r="C652" s="53"/>
      <c r="D652" s="38"/>
      <c r="H652" s="49"/>
    </row>
    <row r="653" spans="1:8" x14ac:dyDescent="0.35">
      <c r="A653" s="37"/>
      <c r="B653" s="38"/>
      <c r="C653" s="53"/>
      <c r="D653" s="38"/>
      <c r="H653" s="49"/>
    </row>
    <row r="654" spans="1:8" x14ac:dyDescent="0.35">
      <c r="A654" s="37"/>
      <c r="B654" s="38"/>
      <c r="C654" s="53"/>
      <c r="D654" s="38"/>
      <c r="H654" s="49"/>
    </row>
    <row r="655" spans="1:8" x14ac:dyDescent="0.35">
      <c r="A655" s="37"/>
      <c r="B655" s="38"/>
      <c r="C655" s="53"/>
      <c r="D655" s="38"/>
      <c r="H655" s="49"/>
    </row>
    <row r="656" spans="1:8" x14ac:dyDescent="0.35">
      <c r="A656" s="37"/>
      <c r="B656" s="38"/>
      <c r="C656" s="53"/>
      <c r="D656" s="38"/>
      <c r="H656" s="49"/>
    </row>
    <row r="657" spans="1:8" x14ac:dyDescent="0.35">
      <c r="A657" s="37"/>
      <c r="B657" s="38"/>
      <c r="C657" s="53"/>
      <c r="D657" s="38"/>
      <c r="H657" s="49"/>
    </row>
    <row r="658" spans="1:8" x14ac:dyDescent="0.35">
      <c r="A658" s="37"/>
      <c r="B658" s="38"/>
      <c r="C658" s="53"/>
      <c r="D658" s="38"/>
      <c r="H658" s="49"/>
    </row>
    <row r="659" spans="1:8" x14ac:dyDescent="0.35">
      <c r="A659" s="37"/>
      <c r="B659" s="38"/>
      <c r="C659" s="53"/>
      <c r="D659" s="38"/>
      <c r="H659" s="49"/>
    </row>
    <row r="660" spans="1:8" x14ac:dyDescent="0.35">
      <c r="A660" s="37"/>
      <c r="B660" s="38"/>
      <c r="C660" s="53"/>
      <c r="D660" s="38"/>
      <c r="H660" s="49"/>
    </row>
    <row r="661" spans="1:8" x14ac:dyDescent="0.35">
      <c r="A661" s="37"/>
      <c r="B661" s="38"/>
      <c r="C661" s="53"/>
      <c r="D661" s="38"/>
      <c r="H661" s="49"/>
    </row>
    <row r="662" spans="1:8" x14ac:dyDescent="0.35">
      <c r="A662" s="37"/>
      <c r="B662" s="38"/>
      <c r="C662" s="53"/>
      <c r="D662" s="38"/>
      <c r="H662" s="49"/>
    </row>
    <row r="663" spans="1:8" x14ac:dyDescent="0.35">
      <c r="A663" s="37"/>
      <c r="B663" s="38"/>
      <c r="C663" s="53"/>
      <c r="D663" s="38"/>
      <c r="H663" s="49"/>
    </row>
    <row r="664" spans="1:8" x14ac:dyDescent="0.35">
      <c r="A664" s="37"/>
      <c r="B664" s="38"/>
      <c r="C664" s="53"/>
      <c r="D664" s="38"/>
      <c r="H664" s="49"/>
    </row>
    <row r="665" spans="1:8" x14ac:dyDescent="0.35">
      <c r="A665" s="37"/>
      <c r="B665" s="38"/>
      <c r="C665" s="53"/>
      <c r="D665" s="38"/>
      <c r="H665" s="49"/>
    </row>
    <row r="666" spans="1:8" x14ac:dyDescent="0.35">
      <c r="A666" s="37"/>
      <c r="B666" s="38"/>
      <c r="C666" s="53"/>
      <c r="D666" s="38"/>
      <c r="H666" s="49"/>
    </row>
    <row r="667" spans="1:8" x14ac:dyDescent="0.35">
      <c r="A667" s="37"/>
      <c r="B667" s="38"/>
      <c r="C667" s="53"/>
      <c r="D667" s="38"/>
      <c r="H667" s="49"/>
    </row>
    <row r="668" spans="1:8" x14ac:dyDescent="0.35">
      <c r="A668" s="37"/>
      <c r="B668" s="38"/>
      <c r="C668" s="53"/>
      <c r="D668" s="38"/>
      <c r="H668" s="49"/>
    </row>
    <row r="669" spans="1:8" x14ac:dyDescent="0.35">
      <c r="A669" s="37"/>
      <c r="B669" s="38"/>
      <c r="C669" s="53"/>
      <c r="D669" s="38"/>
      <c r="H669" s="49"/>
    </row>
    <row r="670" spans="1:8" x14ac:dyDescent="0.35">
      <c r="A670" s="37"/>
      <c r="B670" s="38"/>
      <c r="C670" s="53"/>
      <c r="D670" s="38"/>
      <c r="H670" s="49"/>
    </row>
    <row r="671" spans="1:8" x14ac:dyDescent="0.35">
      <c r="A671" s="37"/>
      <c r="B671" s="38"/>
      <c r="C671" s="53"/>
      <c r="D671" s="38"/>
      <c r="H671" s="49"/>
    </row>
    <row r="672" spans="1:8" x14ac:dyDescent="0.35">
      <c r="A672" s="37"/>
      <c r="B672" s="38"/>
      <c r="C672" s="53"/>
      <c r="D672" s="38"/>
      <c r="H672" s="49"/>
    </row>
    <row r="673" spans="1:8" x14ac:dyDescent="0.35">
      <c r="A673" s="37"/>
      <c r="B673" s="38"/>
      <c r="C673" s="53"/>
      <c r="D673" s="38"/>
      <c r="H673" s="49"/>
    </row>
    <row r="674" spans="1:8" x14ac:dyDescent="0.35">
      <c r="A674" s="37"/>
      <c r="B674" s="38"/>
      <c r="C674" s="53"/>
      <c r="D674" s="38"/>
      <c r="H674" s="49"/>
    </row>
    <row r="675" spans="1:8" x14ac:dyDescent="0.35">
      <c r="A675" s="37"/>
      <c r="B675" s="38"/>
      <c r="C675" s="53"/>
      <c r="D675" s="38"/>
      <c r="H675" s="49"/>
    </row>
    <row r="676" spans="1:8" x14ac:dyDescent="0.35">
      <c r="A676" s="37"/>
      <c r="B676" s="38"/>
      <c r="C676" s="53"/>
      <c r="D676" s="38"/>
      <c r="H676" s="49"/>
    </row>
    <row r="677" spans="1:8" x14ac:dyDescent="0.35">
      <c r="A677" s="37"/>
      <c r="B677" s="38"/>
      <c r="C677" s="53"/>
      <c r="D677" s="38"/>
      <c r="H677" s="49"/>
    </row>
    <row r="678" spans="1:8" x14ac:dyDescent="0.35">
      <c r="A678" s="37"/>
      <c r="B678" s="38"/>
      <c r="C678" s="53"/>
      <c r="D678" s="38"/>
      <c r="H678" s="49"/>
    </row>
    <row r="679" spans="1:8" x14ac:dyDescent="0.35">
      <c r="A679" s="37"/>
      <c r="B679" s="38"/>
      <c r="C679" s="53"/>
      <c r="D679" s="38"/>
      <c r="H679" s="49"/>
    </row>
    <row r="680" spans="1:8" x14ac:dyDescent="0.35">
      <c r="A680" s="37"/>
      <c r="B680" s="38"/>
      <c r="C680" s="53"/>
      <c r="D680" s="38"/>
      <c r="H680" s="49"/>
    </row>
    <row r="681" spans="1:8" x14ac:dyDescent="0.35">
      <c r="A681" s="37"/>
      <c r="B681" s="38"/>
      <c r="C681" s="53"/>
      <c r="D681" s="38"/>
      <c r="H681" s="49"/>
    </row>
    <row r="682" spans="1:8" x14ac:dyDescent="0.35">
      <c r="A682" s="37"/>
      <c r="B682" s="38"/>
      <c r="C682" s="53"/>
      <c r="D682" s="38"/>
      <c r="H682" s="49"/>
    </row>
    <row r="683" spans="1:8" x14ac:dyDescent="0.35">
      <c r="A683" s="37"/>
      <c r="B683" s="38"/>
      <c r="C683" s="53"/>
      <c r="D683" s="38"/>
      <c r="H683" s="49"/>
    </row>
    <row r="684" spans="1:8" x14ac:dyDescent="0.35">
      <c r="A684" s="37"/>
      <c r="B684" s="38"/>
      <c r="C684" s="53"/>
      <c r="D684" s="38"/>
      <c r="H684" s="49"/>
    </row>
    <row r="685" spans="1:8" x14ac:dyDescent="0.35">
      <c r="A685" s="37"/>
      <c r="B685" s="38"/>
      <c r="C685" s="53"/>
      <c r="D685" s="38"/>
      <c r="H685" s="49"/>
    </row>
    <row r="686" spans="1:8" x14ac:dyDescent="0.35">
      <c r="A686" s="37"/>
      <c r="B686" s="38"/>
      <c r="C686" s="53"/>
      <c r="D686" s="38"/>
      <c r="H686" s="49"/>
    </row>
    <row r="687" spans="1:8" x14ac:dyDescent="0.35">
      <c r="A687" s="37"/>
      <c r="B687" s="38"/>
      <c r="C687" s="53"/>
      <c r="D687" s="38"/>
      <c r="H687" s="49"/>
    </row>
    <row r="688" spans="1:8" x14ac:dyDescent="0.35">
      <c r="A688" s="37"/>
      <c r="B688" s="38"/>
      <c r="C688" s="53"/>
      <c r="D688" s="38"/>
      <c r="H688" s="49"/>
    </row>
    <row r="689" spans="1:8" x14ac:dyDescent="0.35">
      <c r="A689" s="37"/>
      <c r="B689" s="38"/>
      <c r="C689" s="53"/>
      <c r="D689" s="38"/>
      <c r="H689" s="49"/>
    </row>
    <row r="690" spans="1:8" x14ac:dyDescent="0.35">
      <c r="A690" s="37"/>
      <c r="B690" s="38"/>
      <c r="C690" s="53"/>
      <c r="D690" s="38"/>
      <c r="H690" s="49"/>
    </row>
    <row r="691" spans="1:8" x14ac:dyDescent="0.35">
      <c r="A691" s="37"/>
      <c r="B691" s="38"/>
      <c r="C691" s="53"/>
      <c r="D691" s="38"/>
      <c r="H691" s="49"/>
    </row>
    <row r="692" spans="1:8" x14ac:dyDescent="0.35">
      <c r="A692" s="37"/>
      <c r="B692" s="38"/>
      <c r="C692" s="53"/>
      <c r="D692" s="38"/>
      <c r="H692" s="49"/>
    </row>
    <row r="693" spans="1:8" x14ac:dyDescent="0.35">
      <c r="A693" s="37"/>
      <c r="B693" s="38"/>
      <c r="C693" s="53"/>
      <c r="D693" s="38"/>
      <c r="H693" s="49"/>
    </row>
    <row r="694" spans="1:8" x14ac:dyDescent="0.35">
      <c r="A694" s="37"/>
      <c r="B694" s="38"/>
      <c r="C694" s="53"/>
      <c r="D694" s="38"/>
      <c r="H694" s="49"/>
    </row>
    <row r="695" spans="1:8" x14ac:dyDescent="0.35">
      <c r="A695" s="37"/>
      <c r="B695" s="38"/>
      <c r="C695" s="53"/>
      <c r="D695" s="38"/>
      <c r="H695" s="49"/>
    </row>
    <row r="696" spans="1:8" x14ac:dyDescent="0.35">
      <c r="A696" s="37"/>
      <c r="B696" s="38"/>
      <c r="C696" s="53"/>
      <c r="D696" s="38"/>
      <c r="H696" s="49"/>
    </row>
    <row r="697" spans="1:8" x14ac:dyDescent="0.35">
      <c r="A697" s="37"/>
      <c r="B697" s="38"/>
      <c r="C697" s="53"/>
      <c r="D697" s="38"/>
      <c r="H697" s="49"/>
    </row>
    <row r="698" spans="1:8" x14ac:dyDescent="0.35">
      <c r="A698" s="37"/>
      <c r="B698" s="38"/>
      <c r="C698" s="53"/>
      <c r="D698" s="38"/>
      <c r="H698" s="49"/>
    </row>
    <row r="699" spans="1:8" x14ac:dyDescent="0.35">
      <c r="A699" s="37"/>
      <c r="B699" s="38"/>
      <c r="C699" s="53"/>
      <c r="D699" s="38"/>
      <c r="H699" s="49"/>
    </row>
    <row r="700" spans="1:8" x14ac:dyDescent="0.35">
      <c r="A700" s="37"/>
      <c r="B700" s="38"/>
      <c r="C700" s="53"/>
      <c r="D700" s="38"/>
      <c r="H700" s="49"/>
    </row>
    <row r="701" spans="1:8" x14ac:dyDescent="0.35">
      <c r="A701" s="37"/>
      <c r="B701" s="38"/>
      <c r="C701" s="53"/>
      <c r="D701" s="38"/>
      <c r="H701" s="49"/>
    </row>
    <row r="702" spans="1:8" x14ac:dyDescent="0.35">
      <c r="A702" s="37"/>
      <c r="B702" s="38"/>
      <c r="C702" s="53"/>
      <c r="D702" s="38"/>
      <c r="H702" s="49"/>
    </row>
    <row r="703" spans="1:8" x14ac:dyDescent="0.35">
      <c r="A703" s="37"/>
      <c r="B703" s="38"/>
      <c r="C703" s="53"/>
      <c r="D703" s="38"/>
      <c r="H703" s="49"/>
    </row>
    <row r="704" spans="1:8" x14ac:dyDescent="0.35">
      <c r="A704" s="37"/>
      <c r="B704" s="38"/>
      <c r="C704" s="53"/>
      <c r="D704" s="38"/>
      <c r="H704" s="49"/>
    </row>
    <row r="705" spans="1:8" x14ac:dyDescent="0.35">
      <c r="A705" s="37"/>
      <c r="B705" s="38"/>
      <c r="C705" s="53"/>
      <c r="D705" s="38"/>
      <c r="H705" s="49"/>
    </row>
    <row r="706" spans="1:8" x14ac:dyDescent="0.35">
      <c r="A706" s="37"/>
      <c r="B706" s="38"/>
      <c r="C706" s="53"/>
      <c r="D706" s="38"/>
      <c r="H706" s="49"/>
    </row>
    <row r="707" spans="1:8" x14ac:dyDescent="0.35">
      <c r="A707" s="37"/>
      <c r="B707" s="38"/>
      <c r="C707" s="53"/>
      <c r="D707" s="38"/>
      <c r="H707" s="49"/>
    </row>
    <row r="708" spans="1:8" x14ac:dyDescent="0.35">
      <c r="A708" s="37"/>
      <c r="B708" s="38"/>
      <c r="C708" s="53"/>
      <c r="D708" s="38"/>
      <c r="H708" s="49"/>
    </row>
    <row r="709" spans="1:8" x14ac:dyDescent="0.35">
      <c r="A709" s="37"/>
      <c r="B709" s="38"/>
      <c r="C709" s="53"/>
      <c r="D709" s="38"/>
      <c r="H709" s="49"/>
    </row>
    <row r="710" spans="1:8" x14ac:dyDescent="0.35">
      <c r="A710" s="37"/>
      <c r="B710" s="38"/>
      <c r="C710" s="53"/>
      <c r="D710" s="38"/>
      <c r="H710" s="49"/>
    </row>
    <row r="711" spans="1:8" x14ac:dyDescent="0.35">
      <c r="A711" s="37"/>
      <c r="B711" s="38"/>
      <c r="C711" s="53"/>
      <c r="D711" s="38"/>
      <c r="H711" s="49"/>
    </row>
    <row r="712" spans="1:8" x14ac:dyDescent="0.35">
      <c r="A712" s="37"/>
      <c r="B712" s="38"/>
      <c r="C712" s="53"/>
      <c r="D712" s="38"/>
      <c r="H712" s="49"/>
    </row>
    <row r="713" spans="1:8" x14ac:dyDescent="0.35">
      <c r="A713" s="37"/>
      <c r="B713" s="38"/>
      <c r="C713" s="53"/>
      <c r="D713" s="38"/>
      <c r="H713" s="49"/>
    </row>
    <row r="714" spans="1:8" x14ac:dyDescent="0.35">
      <c r="A714" s="37"/>
      <c r="B714" s="38"/>
      <c r="C714" s="53"/>
      <c r="D714" s="38"/>
      <c r="H714" s="49"/>
    </row>
    <row r="715" spans="1:8" x14ac:dyDescent="0.35">
      <c r="A715" s="37"/>
      <c r="B715" s="38"/>
      <c r="C715" s="53"/>
      <c r="D715" s="38"/>
      <c r="H715" s="49"/>
    </row>
    <row r="716" spans="1:8" x14ac:dyDescent="0.35">
      <c r="A716" s="37"/>
      <c r="B716" s="38"/>
      <c r="C716" s="53"/>
      <c r="D716" s="38"/>
      <c r="H716" s="49"/>
    </row>
    <row r="717" spans="1:8" x14ac:dyDescent="0.35">
      <c r="A717" s="37"/>
      <c r="B717" s="38"/>
      <c r="C717" s="53"/>
      <c r="D717" s="38"/>
      <c r="H717" s="49"/>
    </row>
    <row r="718" spans="1:8" x14ac:dyDescent="0.35">
      <c r="A718" s="37"/>
      <c r="B718" s="38"/>
      <c r="C718" s="53"/>
      <c r="D718" s="38"/>
      <c r="H718" s="49"/>
    </row>
    <row r="719" spans="1:8" x14ac:dyDescent="0.35">
      <c r="A719" s="37"/>
      <c r="B719" s="38"/>
      <c r="C719" s="53"/>
      <c r="D719" s="38"/>
      <c r="H719" s="49"/>
    </row>
    <row r="720" spans="1:8" x14ac:dyDescent="0.35">
      <c r="A720" s="37"/>
      <c r="B720" s="38"/>
      <c r="C720" s="53"/>
      <c r="D720" s="38"/>
      <c r="H720" s="49"/>
    </row>
    <row r="721" spans="1:8" x14ac:dyDescent="0.35">
      <c r="A721" s="37"/>
      <c r="B721" s="38"/>
      <c r="C721" s="53"/>
      <c r="D721" s="38"/>
      <c r="H721" s="49"/>
    </row>
    <row r="722" spans="1:8" x14ac:dyDescent="0.35">
      <c r="A722" s="37"/>
      <c r="B722" s="38"/>
      <c r="C722" s="53"/>
      <c r="D722" s="38"/>
      <c r="H722" s="49"/>
    </row>
    <row r="723" spans="1:8" x14ac:dyDescent="0.35">
      <c r="A723" s="37"/>
      <c r="B723" s="38"/>
      <c r="C723" s="53"/>
      <c r="D723" s="38"/>
      <c r="H723" s="49"/>
    </row>
    <row r="724" spans="1:8" x14ac:dyDescent="0.35">
      <c r="A724" s="37"/>
      <c r="B724" s="38"/>
      <c r="C724" s="53"/>
      <c r="D724" s="38"/>
      <c r="H724" s="49"/>
    </row>
    <row r="725" spans="1:8" x14ac:dyDescent="0.35">
      <c r="A725" s="37"/>
      <c r="B725" s="38"/>
      <c r="C725" s="53"/>
      <c r="D725" s="38"/>
      <c r="H725" s="49"/>
    </row>
    <row r="726" spans="1:8" x14ac:dyDescent="0.35">
      <c r="A726" s="37"/>
      <c r="B726" s="38"/>
      <c r="C726" s="53"/>
      <c r="D726" s="38"/>
      <c r="H726" s="49"/>
    </row>
    <row r="727" spans="1:8" x14ac:dyDescent="0.35">
      <c r="A727" s="37"/>
      <c r="B727" s="38"/>
      <c r="C727" s="53"/>
      <c r="D727" s="38"/>
      <c r="H727" s="49"/>
    </row>
    <row r="728" spans="1:8" x14ac:dyDescent="0.35">
      <c r="A728" s="37"/>
      <c r="B728" s="38"/>
      <c r="C728" s="53"/>
      <c r="D728" s="38"/>
      <c r="H728" s="49"/>
    </row>
    <row r="729" spans="1:8" x14ac:dyDescent="0.35">
      <c r="A729" s="37"/>
      <c r="B729" s="38"/>
      <c r="C729" s="53"/>
      <c r="D729" s="38"/>
      <c r="H729" s="49"/>
    </row>
    <row r="730" spans="1:8" x14ac:dyDescent="0.35">
      <c r="A730" s="37"/>
      <c r="B730" s="38"/>
      <c r="C730" s="53"/>
      <c r="D730" s="38"/>
      <c r="H730" s="49"/>
    </row>
    <row r="731" spans="1:8" x14ac:dyDescent="0.35">
      <c r="A731" s="37"/>
      <c r="B731" s="38"/>
      <c r="C731" s="53"/>
      <c r="D731" s="38"/>
      <c r="H731" s="49"/>
    </row>
    <row r="732" spans="1:8" x14ac:dyDescent="0.35">
      <c r="A732" s="37"/>
      <c r="B732" s="38"/>
      <c r="C732" s="53"/>
      <c r="D732" s="38"/>
      <c r="H732" s="49"/>
    </row>
    <row r="733" spans="1:8" x14ac:dyDescent="0.35">
      <c r="A733" s="37"/>
      <c r="B733" s="38"/>
      <c r="C733" s="53"/>
      <c r="D733" s="38"/>
      <c r="H733" s="49"/>
    </row>
    <row r="734" spans="1:8" x14ac:dyDescent="0.35">
      <c r="A734" s="37"/>
      <c r="B734" s="38"/>
      <c r="C734" s="53"/>
      <c r="D734" s="38"/>
      <c r="H734" s="49"/>
    </row>
    <row r="735" spans="1:8" x14ac:dyDescent="0.35">
      <c r="A735" s="37"/>
      <c r="B735" s="38"/>
      <c r="C735" s="53"/>
      <c r="D735" s="38"/>
      <c r="H735" s="49"/>
    </row>
    <row r="736" spans="1:8" x14ac:dyDescent="0.35">
      <c r="A736" s="37"/>
      <c r="B736" s="38"/>
      <c r="C736" s="53"/>
      <c r="D736" s="38"/>
      <c r="H736" s="49"/>
    </row>
    <row r="737" spans="1:8" x14ac:dyDescent="0.35">
      <c r="A737" s="37"/>
      <c r="B737" s="38"/>
      <c r="C737" s="53"/>
      <c r="D737" s="38"/>
      <c r="H737" s="49"/>
    </row>
    <row r="738" spans="1:8" x14ac:dyDescent="0.35">
      <c r="A738" s="37"/>
      <c r="B738" s="38"/>
      <c r="C738" s="53"/>
      <c r="D738" s="38"/>
      <c r="H738" s="49"/>
    </row>
    <row r="739" spans="1:8" x14ac:dyDescent="0.35">
      <c r="A739" s="37"/>
      <c r="B739" s="38"/>
      <c r="C739" s="53"/>
      <c r="D739" s="38"/>
      <c r="H739" s="49"/>
    </row>
    <row r="740" spans="1:8" x14ac:dyDescent="0.35">
      <c r="A740" s="37"/>
      <c r="B740" s="38"/>
      <c r="C740" s="53"/>
      <c r="D740" s="38"/>
      <c r="H740" s="49"/>
    </row>
    <row r="741" spans="1:8" x14ac:dyDescent="0.35">
      <c r="A741" s="37"/>
      <c r="B741" s="38"/>
      <c r="C741" s="53"/>
      <c r="D741" s="38"/>
      <c r="H741" s="49"/>
    </row>
    <row r="742" spans="1:8" x14ac:dyDescent="0.35">
      <c r="A742" s="37"/>
      <c r="B742" s="38"/>
      <c r="C742" s="53"/>
      <c r="D742" s="38"/>
      <c r="H742" s="49"/>
    </row>
    <row r="743" spans="1:8" x14ac:dyDescent="0.35">
      <c r="A743" s="37"/>
      <c r="B743" s="38"/>
      <c r="C743" s="53"/>
      <c r="D743" s="38"/>
      <c r="H743" s="49"/>
    </row>
    <row r="744" spans="1:8" x14ac:dyDescent="0.35">
      <c r="A744" s="37"/>
      <c r="B744" s="38"/>
      <c r="C744" s="53"/>
      <c r="D744" s="38"/>
      <c r="H744" s="49"/>
    </row>
    <row r="745" spans="1:8" x14ac:dyDescent="0.35">
      <c r="A745" s="37"/>
      <c r="B745" s="38"/>
      <c r="C745" s="53"/>
      <c r="D745" s="38"/>
      <c r="H745" s="49"/>
    </row>
    <row r="746" spans="1:8" x14ac:dyDescent="0.35">
      <c r="A746" s="37"/>
      <c r="B746" s="38"/>
      <c r="C746" s="53"/>
      <c r="D746" s="38"/>
      <c r="H746" s="49"/>
    </row>
    <row r="747" spans="1:8" x14ac:dyDescent="0.35">
      <c r="A747" s="37"/>
      <c r="B747" s="38"/>
      <c r="C747" s="53"/>
      <c r="D747" s="38"/>
      <c r="H747" s="49"/>
    </row>
    <row r="748" spans="1:8" x14ac:dyDescent="0.35">
      <c r="A748" s="37"/>
      <c r="B748" s="38"/>
      <c r="C748" s="53"/>
      <c r="D748" s="38"/>
      <c r="H748" s="49"/>
    </row>
    <row r="749" spans="1:8" x14ac:dyDescent="0.35">
      <c r="A749" s="37"/>
      <c r="B749" s="38"/>
      <c r="C749" s="53"/>
      <c r="D749" s="38"/>
      <c r="H749" s="49"/>
    </row>
    <row r="750" spans="1:8" x14ac:dyDescent="0.35">
      <c r="A750" s="37"/>
      <c r="B750" s="38"/>
      <c r="C750" s="53"/>
      <c r="D750" s="38"/>
      <c r="H750" s="49"/>
    </row>
    <row r="751" spans="1:8" x14ac:dyDescent="0.35">
      <c r="A751" s="37"/>
      <c r="B751" s="38"/>
      <c r="C751" s="53"/>
      <c r="D751" s="38"/>
      <c r="H751" s="49"/>
    </row>
    <row r="752" spans="1:8" x14ac:dyDescent="0.35">
      <c r="A752" s="37"/>
      <c r="B752" s="38"/>
      <c r="C752" s="53"/>
      <c r="D752" s="38"/>
      <c r="H752" s="49"/>
    </row>
    <row r="753" spans="1:8" x14ac:dyDescent="0.35">
      <c r="A753" s="37"/>
      <c r="B753" s="38"/>
      <c r="C753" s="53"/>
      <c r="D753" s="38"/>
      <c r="H753" s="49"/>
    </row>
    <row r="754" spans="1:8" x14ac:dyDescent="0.35">
      <c r="A754" s="37"/>
      <c r="B754" s="38"/>
      <c r="C754" s="53"/>
      <c r="D754" s="38"/>
      <c r="H754" s="49"/>
    </row>
    <row r="755" spans="1:8" x14ac:dyDescent="0.35">
      <c r="A755" s="37"/>
      <c r="B755" s="38"/>
      <c r="C755" s="53"/>
      <c r="D755" s="38"/>
      <c r="H755" s="49"/>
    </row>
    <row r="756" spans="1:8" x14ac:dyDescent="0.35">
      <c r="A756" s="37"/>
      <c r="B756" s="38"/>
      <c r="C756" s="53"/>
      <c r="D756" s="38"/>
      <c r="H756" s="49"/>
    </row>
    <row r="757" spans="1:8" x14ac:dyDescent="0.35">
      <c r="A757" s="37"/>
      <c r="B757" s="38"/>
      <c r="C757" s="53"/>
      <c r="D757" s="38"/>
      <c r="H757" s="49"/>
    </row>
    <row r="758" spans="1:8" x14ac:dyDescent="0.35">
      <c r="A758" s="37"/>
      <c r="B758" s="38"/>
      <c r="C758" s="53"/>
      <c r="D758" s="38"/>
      <c r="H758" s="49"/>
    </row>
    <row r="759" spans="1:8" x14ac:dyDescent="0.35">
      <c r="A759" s="37"/>
      <c r="B759" s="38"/>
      <c r="C759" s="53"/>
      <c r="D759" s="38"/>
      <c r="H759" s="49"/>
    </row>
    <row r="760" spans="1:8" x14ac:dyDescent="0.35">
      <c r="A760" s="37"/>
      <c r="B760" s="38"/>
      <c r="C760" s="53"/>
      <c r="D760" s="38"/>
      <c r="H760" s="49"/>
    </row>
    <row r="761" spans="1:8" x14ac:dyDescent="0.35">
      <c r="A761" s="37"/>
      <c r="B761" s="38"/>
      <c r="C761" s="53"/>
      <c r="D761" s="38"/>
      <c r="H761" s="49"/>
    </row>
    <row r="762" spans="1:8" x14ac:dyDescent="0.35">
      <c r="A762" s="37"/>
      <c r="B762" s="38"/>
      <c r="C762" s="53"/>
      <c r="D762" s="38"/>
      <c r="H762" s="49"/>
    </row>
    <row r="763" spans="1:8" x14ac:dyDescent="0.35">
      <c r="A763" s="37"/>
      <c r="B763" s="38"/>
      <c r="C763" s="53"/>
      <c r="D763" s="38"/>
      <c r="H763" s="49"/>
    </row>
    <row r="764" spans="1:8" x14ac:dyDescent="0.35">
      <c r="A764" s="37"/>
      <c r="B764" s="38"/>
      <c r="C764" s="53"/>
      <c r="D764" s="38"/>
      <c r="H764" s="49"/>
    </row>
    <row r="765" spans="1:8" x14ac:dyDescent="0.35">
      <c r="A765" s="37"/>
      <c r="B765" s="38"/>
      <c r="C765" s="53"/>
      <c r="D765" s="38"/>
      <c r="H765" s="49"/>
    </row>
    <row r="766" spans="1:8" x14ac:dyDescent="0.35">
      <c r="A766" s="37"/>
      <c r="B766" s="38"/>
      <c r="C766" s="53"/>
      <c r="D766" s="38"/>
      <c r="H766" s="49"/>
    </row>
    <row r="767" spans="1:8" x14ac:dyDescent="0.35">
      <c r="A767" s="37"/>
      <c r="B767" s="38"/>
      <c r="C767" s="53"/>
      <c r="D767" s="38"/>
      <c r="H767" s="49"/>
    </row>
    <row r="768" spans="1:8" x14ac:dyDescent="0.35">
      <c r="A768" s="37"/>
      <c r="B768" s="38"/>
      <c r="C768" s="53"/>
      <c r="D768" s="38"/>
      <c r="H768" s="49"/>
    </row>
    <row r="769" spans="1:8" x14ac:dyDescent="0.35">
      <c r="A769" s="37"/>
      <c r="B769" s="38"/>
      <c r="C769" s="53"/>
      <c r="D769" s="38"/>
      <c r="H769" s="49"/>
    </row>
    <row r="770" spans="1:8" x14ac:dyDescent="0.35">
      <c r="A770" s="37"/>
      <c r="B770" s="38"/>
      <c r="C770" s="53"/>
      <c r="D770" s="38"/>
      <c r="H770" s="49"/>
    </row>
    <row r="771" spans="1:8" x14ac:dyDescent="0.35">
      <c r="A771" s="37"/>
      <c r="B771" s="38"/>
      <c r="C771" s="53"/>
      <c r="D771" s="38"/>
      <c r="H771" s="49"/>
    </row>
    <row r="772" spans="1:8" x14ac:dyDescent="0.35">
      <c r="A772" s="37"/>
      <c r="B772" s="38"/>
      <c r="C772" s="53"/>
      <c r="D772" s="38"/>
      <c r="H772" s="49"/>
    </row>
    <row r="773" spans="1:8" x14ac:dyDescent="0.35">
      <c r="A773" s="37"/>
      <c r="B773" s="38"/>
      <c r="C773" s="53"/>
      <c r="D773" s="38"/>
      <c r="H773" s="49"/>
    </row>
    <row r="774" spans="1:8" x14ac:dyDescent="0.35">
      <c r="A774" s="37"/>
      <c r="B774" s="38"/>
      <c r="C774" s="53"/>
      <c r="D774" s="38"/>
      <c r="H774" s="49"/>
    </row>
    <row r="775" spans="1:8" x14ac:dyDescent="0.35">
      <c r="A775" s="37"/>
      <c r="B775" s="38"/>
      <c r="C775" s="53"/>
      <c r="D775" s="38"/>
      <c r="H775" s="49"/>
    </row>
    <row r="776" spans="1:8" x14ac:dyDescent="0.35">
      <c r="A776" s="37"/>
      <c r="B776" s="38"/>
      <c r="C776" s="53"/>
      <c r="D776" s="38"/>
      <c r="H776" s="49"/>
    </row>
    <row r="777" spans="1:8" x14ac:dyDescent="0.35">
      <c r="A777" s="37"/>
      <c r="B777" s="38"/>
      <c r="C777" s="53"/>
      <c r="D777" s="38"/>
      <c r="H777" s="49"/>
    </row>
    <row r="778" spans="1:8" x14ac:dyDescent="0.35">
      <c r="A778" s="37"/>
      <c r="B778" s="38"/>
      <c r="C778" s="53"/>
      <c r="D778" s="38"/>
      <c r="H778" s="49"/>
    </row>
    <row r="779" spans="1:8" x14ac:dyDescent="0.35">
      <c r="A779" s="37"/>
      <c r="B779" s="38"/>
      <c r="C779" s="53"/>
      <c r="D779" s="38"/>
      <c r="H779" s="49"/>
    </row>
    <row r="780" spans="1:8" x14ac:dyDescent="0.35">
      <c r="A780" s="37"/>
      <c r="B780" s="38"/>
      <c r="C780" s="53"/>
      <c r="D780" s="38"/>
      <c r="H780" s="49"/>
    </row>
    <row r="781" spans="1:8" x14ac:dyDescent="0.35">
      <c r="A781" s="37"/>
      <c r="B781" s="38"/>
      <c r="C781" s="53"/>
      <c r="D781" s="38"/>
      <c r="H781" s="49"/>
    </row>
    <row r="782" spans="1:8" x14ac:dyDescent="0.35">
      <c r="A782" s="37"/>
      <c r="B782" s="38"/>
      <c r="C782" s="53"/>
      <c r="D782" s="38"/>
      <c r="H782" s="49"/>
    </row>
    <row r="783" spans="1:8" x14ac:dyDescent="0.35">
      <c r="A783" s="37"/>
      <c r="B783" s="38"/>
      <c r="C783" s="53"/>
      <c r="D783" s="38"/>
      <c r="H783" s="49"/>
    </row>
    <row r="784" spans="1:8" x14ac:dyDescent="0.35">
      <c r="A784" s="37"/>
      <c r="B784" s="38"/>
      <c r="C784" s="53"/>
      <c r="D784" s="38"/>
      <c r="H784" s="49"/>
    </row>
    <row r="785" spans="1:8" x14ac:dyDescent="0.35">
      <c r="A785" s="37"/>
      <c r="B785" s="38"/>
      <c r="C785" s="53"/>
      <c r="D785" s="38"/>
      <c r="H785" s="49"/>
    </row>
    <row r="786" spans="1:8" x14ac:dyDescent="0.35">
      <c r="A786" s="37"/>
      <c r="B786" s="38"/>
      <c r="C786" s="53"/>
      <c r="D786" s="38"/>
      <c r="H786" s="49"/>
    </row>
    <row r="787" spans="1:8" x14ac:dyDescent="0.35">
      <c r="A787" s="37"/>
      <c r="B787" s="38"/>
      <c r="C787" s="53"/>
      <c r="D787" s="38"/>
      <c r="H787" s="49"/>
    </row>
    <row r="788" spans="1:8" x14ac:dyDescent="0.35">
      <c r="A788" s="37"/>
      <c r="B788" s="38"/>
      <c r="C788" s="53"/>
      <c r="D788" s="38"/>
      <c r="H788" s="49"/>
    </row>
    <row r="789" spans="1:8" x14ac:dyDescent="0.35">
      <c r="A789" s="37"/>
      <c r="B789" s="38"/>
      <c r="C789" s="53"/>
      <c r="D789" s="38"/>
      <c r="H789" s="49"/>
    </row>
    <row r="790" spans="1:8" x14ac:dyDescent="0.35">
      <c r="A790" s="37"/>
      <c r="B790" s="38"/>
      <c r="C790" s="53"/>
      <c r="D790" s="38"/>
      <c r="H790" s="49"/>
    </row>
    <row r="791" spans="1:8" x14ac:dyDescent="0.35">
      <c r="A791" s="37"/>
      <c r="B791" s="38"/>
      <c r="C791" s="53"/>
      <c r="D791" s="38"/>
      <c r="H791" s="49"/>
    </row>
    <row r="792" spans="1:8" x14ac:dyDescent="0.35">
      <c r="A792" s="37"/>
      <c r="B792" s="38"/>
      <c r="C792" s="53"/>
      <c r="D792" s="38"/>
      <c r="H792" s="49"/>
    </row>
    <row r="793" spans="1:8" x14ac:dyDescent="0.35">
      <c r="A793" s="37"/>
      <c r="B793" s="38"/>
      <c r="C793" s="53"/>
      <c r="D793" s="38"/>
      <c r="H793" s="49"/>
    </row>
    <row r="794" spans="1:8" x14ac:dyDescent="0.35">
      <c r="A794" s="37"/>
      <c r="B794" s="38"/>
      <c r="C794" s="53"/>
      <c r="D794" s="38"/>
      <c r="H794" s="49"/>
    </row>
    <row r="795" spans="1:8" x14ac:dyDescent="0.35">
      <c r="A795" s="37"/>
      <c r="B795" s="38"/>
      <c r="C795" s="53"/>
      <c r="D795" s="38"/>
      <c r="H795" s="49"/>
    </row>
    <row r="796" spans="1:8" x14ac:dyDescent="0.35">
      <c r="A796" s="37"/>
      <c r="B796" s="38"/>
      <c r="C796" s="53"/>
      <c r="D796" s="38"/>
      <c r="H796" s="49"/>
    </row>
    <row r="797" spans="1:8" x14ac:dyDescent="0.35">
      <c r="A797" s="37"/>
      <c r="B797" s="38"/>
      <c r="C797" s="53"/>
      <c r="D797" s="38"/>
      <c r="H797" s="49"/>
    </row>
    <row r="798" spans="1:8" x14ac:dyDescent="0.35">
      <c r="A798" s="37"/>
      <c r="B798" s="38"/>
      <c r="C798" s="53"/>
      <c r="D798" s="38"/>
      <c r="H798" s="49"/>
    </row>
    <row r="799" spans="1:8" x14ac:dyDescent="0.35">
      <c r="A799" s="37"/>
      <c r="B799" s="38"/>
      <c r="C799" s="53"/>
      <c r="D799" s="38"/>
      <c r="H799" s="49"/>
    </row>
    <row r="800" spans="1:8" x14ac:dyDescent="0.35">
      <c r="A800" s="37"/>
      <c r="B800" s="38"/>
      <c r="C800" s="53"/>
      <c r="D800" s="38"/>
      <c r="H800" s="49"/>
    </row>
    <row r="801" spans="1:8" x14ac:dyDescent="0.35">
      <c r="A801" s="37"/>
      <c r="B801" s="38"/>
      <c r="C801" s="53"/>
      <c r="D801" s="38"/>
      <c r="H801" s="49"/>
    </row>
    <row r="802" spans="1:8" x14ac:dyDescent="0.35">
      <c r="A802" s="37"/>
      <c r="B802" s="38"/>
      <c r="C802" s="53"/>
      <c r="D802" s="38"/>
      <c r="H802" s="49"/>
    </row>
    <row r="803" spans="1:8" x14ac:dyDescent="0.35">
      <c r="A803" s="37"/>
      <c r="B803" s="38"/>
      <c r="C803" s="53"/>
      <c r="D803" s="38"/>
      <c r="H803" s="49"/>
    </row>
    <row r="804" spans="1:8" x14ac:dyDescent="0.35">
      <c r="A804" s="37"/>
      <c r="B804" s="38"/>
      <c r="C804" s="53"/>
      <c r="D804" s="38"/>
      <c r="H804" s="49"/>
    </row>
    <row r="805" spans="1:8" x14ac:dyDescent="0.35">
      <c r="A805" s="37"/>
      <c r="B805" s="38"/>
      <c r="C805" s="53"/>
      <c r="D805" s="38"/>
      <c r="H805" s="49"/>
    </row>
    <row r="806" spans="1:8" x14ac:dyDescent="0.35">
      <c r="A806" s="37"/>
      <c r="B806" s="38"/>
      <c r="C806" s="53"/>
      <c r="D806" s="38"/>
      <c r="H806" s="49"/>
    </row>
    <row r="807" spans="1:8" x14ac:dyDescent="0.35">
      <c r="A807" s="37"/>
      <c r="B807" s="38"/>
      <c r="C807" s="53"/>
      <c r="D807" s="38"/>
      <c r="H807" s="49"/>
    </row>
    <row r="808" spans="1:8" x14ac:dyDescent="0.35">
      <c r="A808" s="37"/>
      <c r="B808" s="38"/>
      <c r="C808" s="53"/>
      <c r="D808" s="38"/>
      <c r="H808" s="49"/>
    </row>
    <row r="809" spans="1:8" x14ac:dyDescent="0.35">
      <c r="A809" s="37"/>
      <c r="B809" s="38"/>
      <c r="C809" s="53"/>
      <c r="D809" s="38"/>
      <c r="H809" s="49"/>
    </row>
    <row r="810" spans="1:8" x14ac:dyDescent="0.35">
      <c r="A810" s="37"/>
      <c r="B810" s="38"/>
      <c r="C810" s="53"/>
      <c r="D810" s="38"/>
      <c r="H810" s="49"/>
    </row>
    <row r="811" spans="1:8" x14ac:dyDescent="0.35">
      <c r="A811" s="37"/>
      <c r="B811" s="38"/>
      <c r="C811" s="53"/>
      <c r="D811" s="38"/>
      <c r="H811" s="49"/>
    </row>
    <row r="812" spans="1:8" x14ac:dyDescent="0.35">
      <c r="A812" s="37"/>
      <c r="B812" s="38"/>
      <c r="C812" s="53"/>
      <c r="D812" s="38"/>
      <c r="H812" s="49"/>
    </row>
    <row r="813" spans="1:8" x14ac:dyDescent="0.35">
      <c r="A813" s="37"/>
      <c r="B813" s="38"/>
      <c r="C813" s="53"/>
      <c r="D813" s="38"/>
      <c r="H813" s="49"/>
    </row>
    <row r="814" spans="1:8" x14ac:dyDescent="0.35">
      <c r="A814" s="37"/>
      <c r="B814" s="38"/>
      <c r="C814" s="53"/>
      <c r="D814" s="38"/>
      <c r="H814" s="49"/>
    </row>
    <row r="815" spans="1:8" x14ac:dyDescent="0.35">
      <c r="A815" s="37"/>
      <c r="B815" s="38"/>
      <c r="C815" s="53"/>
      <c r="D815" s="38"/>
      <c r="H815" s="49"/>
    </row>
    <row r="816" spans="1:8" x14ac:dyDescent="0.35">
      <c r="A816" s="37"/>
      <c r="B816" s="38"/>
      <c r="C816" s="53"/>
      <c r="D816" s="38"/>
      <c r="H816" s="49"/>
    </row>
    <row r="817" spans="1:8" x14ac:dyDescent="0.35">
      <c r="A817" s="37"/>
      <c r="B817" s="38"/>
      <c r="C817" s="53"/>
      <c r="D817" s="38"/>
      <c r="H817" s="49"/>
    </row>
    <row r="818" spans="1:8" x14ac:dyDescent="0.35">
      <c r="A818" s="37"/>
      <c r="B818" s="38"/>
      <c r="C818" s="53"/>
      <c r="D818" s="38"/>
      <c r="H818" s="49"/>
    </row>
    <row r="819" spans="1:8" x14ac:dyDescent="0.35">
      <c r="A819" s="37"/>
      <c r="B819" s="38"/>
      <c r="C819" s="53"/>
      <c r="D819" s="38"/>
      <c r="H819" s="49"/>
    </row>
    <row r="820" spans="1:8" x14ac:dyDescent="0.35">
      <c r="A820" s="37"/>
      <c r="B820" s="38"/>
      <c r="C820" s="53"/>
      <c r="D820" s="38"/>
      <c r="H820" s="49"/>
    </row>
    <row r="821" spans="1:8" x14ac:dyDescent="0.35">
      <c r="A821" s="37"/>
      <c r="B821" s="38"/>
      <c r="C821" s="53"/>
      <c r="D821" s="38"/>
      <c r="H821" s="49"/>
    </row>
    <row r="822" spans="1:8" x14ac:dyDescent="0.35">
      <c r="A822" s="37"/>
      <c r="B822" s="38"/>
      <c r="C822" s="53"/>
      <c r="D822" s="38"/>
      <c r="H822" s="49"/>
    </row>
    <row r="823" spans="1:8" x14ac:dyDescent="0.35">
      <c r="A823" s="37"/>
      <c r="B823" s="38"/>
      <c r="C823" s="53"/>
      <c r="D823" s="38"/>
      <c r="H823" s="49"/>
    </row>
    <row r="824" spans="1:8" x14ac:dyDescent="0.35">
      <c r="A824" s="37"/>
      <c r="B824" s="38"/>
      <c r="C824" s="53"/>
      <c r="D824" s="38"/>
      <c r="H824" s="49"/>
    </row>
    <row r="825" spans="1:8" x14ac:dyDescent="0.35">
      <c r="A825" s="37"/>
      <c r="B825" s="38"/>
      <c r="C825" s="53"/>
      <c r="D825" s="38"/>
      <c r="H825" s="49"/>
    </row>
    <row r="826" spans="1:8" x14ac:dyDescent="0.35">
      <c r="A826" s="37"/>
      <c r="B826" s="38"/>
      <c r="C826" s="53"/>
      <c r="D826" s="38"/>
      <c r="H826" s="49"/>
    </row>
    <row r="827" spans="1:8" x14ac:dyDescent="0.35">
      <c r="A827" s="37"/>
      <c r="B827" s="38"/>
      <c r="C827" s="53"/>
      <c r="D827" s="38"/>
      <c r="H827" s="49"/>
    </row>
    <row r="828" spans="1:8" x14ac:dyDescent="0.35">
      <c r="A828" s="37"/>
      <c r="B828" s="38"/>
      <c r="C828" s="53"/>
      <c r="D828" s="38"/>
      <c r="H828" s="49"/>
    </row>
    <row r="829" spans="1:8" x14ac:dyDescent="0.35">
      <c r="A829" s="37"/>
      <c r="B829" s="38"/>
      <c r="C829" s="53"/>
      <c r="D829" s="38"/>
      <c r="H829" s="49"/>
    </row>
    <row r="830" spans="1:8" x14ac:dyDescent="0.35">
      <c r="A830" s="37"/>
      <c r="B830" s="38"/>
      <c r="C830" s="53"/>
      <c r="D830" s="38"/>
      <c r="H830" s="49"/>
    </row>
    <row r="831" spans="1:8" x14ac:dyDescent="0.35">
      <c r="A831" s="37"/>
      <c r="B831" s="38"/>
      <c r="C831" s="53"/>
      <c r="D831" s="38"/>
      <c r="H831" s="49"/>
    </row>
    <row r="832" spans="1:8" x14ac:dyDescent="0.35">
      <c r="A832" s="37"/>
      <c r="B832" s="38"/>
      <c r="C832" s="53"/>
      <c r="D832" s="38"/>
      <c r="H832" s="49"/>
    </row>
    <row r="833" spans="1:8" x14ac:dyDescent="0.35">
      <c r="A833" s="37"/>
      <c r="B833" s="38"/>
      <c r="C833" s="53"/>
      <c r="D833" s="38"/>
      <c r="H833" s="49"/>
    </row>
    <row r="834" spans="1:8" x14ac:dyDescent="0.35">
      <c r="A834" s="37"/>
      <c r="B834" s="38"/>
      <c r="C834" s="53"/>
      <c r="D834" s="38"/>
      <c r="H834" s="49"/>
    </row>
    <row r="835" spans="1:8" x14ac:dyDescent="0.35">
      <c r="A835" s="37"/>
      <c r="B835" s="38"/>
      <c r="C835" s="53"/>
      <c r="D835" s="38"/>
      <c r="H835" s="49"/>
    </row>
    <row r="836" spans="1:8" x14ac:dyDescent="0.35">
      <c r="A836" s="37"/>
      <c r="B836" s="38"/>
      <c r="C836" s="53"/>
      <c r="D836" s="38"/>
      <c r="H836" s="49"/>
    </row>
    <row r="837" spans="1:8" x14ac:dyDescent="0.35">
      <c r="A837" s="37"/>
      <c r="B837" s="38"/>
      <c r="C837" s="53"/>
      <c r="D837" s="38"/>
      <c r="H837" s="49"/>
    </row>
    <row r="838" spans="1:8" x14ac:dyDescent="0.35">
      <c r="A838" s="37"/>
      <c r="B838" s="38"/>
      <c r="C838" s="53"/>
      <c r="D838" s="38"/>
      <c r="H838" s="49"/>
    </row>
    <row r="839" spans="1:8" x14ac:dyDescent="0.35">
      <c r="A839" s="37"/>
      <c r="B839" s="38"/>
      <c r="C839" s="53"/>
      <c r="D839" s="38"/>
      <c r="H839" s="49"/>
    </row>
    <row r="840" spans="1:8" x14ac:dyDescent="0.35">
      <c r="A840" s="37"/>
      <c r="B840" s="38"/>
      <c r="C840" s="53"/>
      <c r="D840" s="38"/>
      <c r="H840" s="49"/>
    </row>
    <row r="841" spans="1:8" x14ac:dyDescent="0.35">
      <c r="A841" s="37"/>
      <c r="B841" s="38"/>
      <c r="C841" s="53"/>
      <c r="D841" s="38"/>
      <c r="H841" s="49"/>
    </row>
    <row r="842" spans="1:8" x14ac:dyDescent="0.35">
      <c r="A842" s="37"/>
      <c r="B842" s="38"/>
      <c r="C842" s="53"/>
      <c r="D842" s="38"/>
      <c r="H842" s="49"/>
    </row>
    <row r="843" spans="1:8" x14ac:dyDescent="0.35">
      <c r="A843" s="37"/>
      <c r="B843" s="38"/>
      <c r="C843" s="53"/>
      <c r="D843" s="38"/>
      <c r="H843" s="49"/>
    </row>
    <row r="844" spans="1:8" x14ac:dyDescent="0.35">
      <c r="A844" s="37"/>
      <c r="B844" s="38"/>
      <c r="C844" s="53"/>
      <c r="D844" s="38"/>
      <c r="H844" s="49"/>
    </row>
    <row r="845" spans="1:8" x14ac:dyDescent="0.35">
      <c r="A845" s="37"/>
      <c r="B845" s="38"/>
      <c r="C845" s="53"/>
      <c r="D845" s="38"/>
      <c r="H845" s="49"/>
    </row>
    <row r="846" spans="1:8" x14ac:dyDescent="0.35">
      <c r="A846" s="37"/>
      <c r="B846" s="38"/>
      <c r="C846" s="53"/>
      <c r="D846" s="38"/>
      <c r="H846" s="49"/>
    </row>
    <row r="847" spans="1:8" x14ac:dyDescent="0.35">
      <c r="A847" s="37"/>
      <c r="B847" s="38"/>
      <c r="C847" s="53"/>
      <c r="D847" s="38"/>
      <c r="H847" s="49"/>
    </row>
    <row r="848" spans="1:8" x14ac:dyDescent="0.35">
      <c r="A848" s="37"/>
      <c r="B848" s="38"/>
      <c r="C848" s="53"/>
      <c r="D848" s="38"/>
      <c r="H848" s="49"/>
    </row>
    <row r="849" spans="1:8" x14ac:dyDescent="0.35">
      <c r="A849" s="37"/>
      <c r="B849" s="38"/>
      <c r="C849" s="53"/>
      <c r="D849" s="38"/>
      <c r="H849" s="49"/>
    </row>
    <row r="850" spans="1:8" x14ac:dyDescent="0.35">
      <c r="A850" s="37"/>
      <c r="B850" s="38"/>
      <c r="C850" s="53"/>
      <c r="D850" s="38"/>
      <c r="H850" s="49"/>
    </row>
    <row r="851" spans="1:8" x14ac:dyDescent="0.35">
      <c r="A851" s="37"/>
      <c r="B851" s="38"/>
      <c r="C851" s="53"/>
      <c r="D851" s="38"/>
      <c r="H851" s="49"/>
    </row>
    <row r="852" spans="1:8" x14ac:dyDescent="0.35">
      <c r="A852" s="37"/>
      <c r="B852" s="38"/>
      <c r="C852" s="53"/>
      <c r="D852" s="38"/>
      <c r="H852" s="49"/>
    </row>
    <row r="853" spans="1:8" x14ac:dyDescent="0.35">
      <c r="A853" s="37"/>
      <c r="B853" s="38"/>
      <c r="C853" s="53"/>
      <c r="D853" s="38"/>
      <c r="H853" s="49"/>
    </row>
    <row r="854" spans="1:8" x14ac:dyDescent="0.35">
      <c r="A854" s="37"/>
      <c r="B854" s="38"/>
      <c r="C854" s="53"/>
      <c r="D854" s="38"/>
      <c r="H854" s="49"/>
    </row>
    <row r="855" spans="1:8" x14ac:dyDescent="0.35">
      <c r="A855" s="37"/>
      <c r="B855" s="38"/>
      <c r="C855" s="53"/>
      <c r="D855" s="38"/>
      <c r="H855" s="49"/>
    </row>
    <row r="856" spans="1:8" x14ac:dyDescent="0.35">
      <c r="A856" s="37"/>
      <c r="B856" s="38"/>
      <c r="C856" s="53"/>
      <c r="D856" s="38"/>
      <c r="H856" s="49"/>
    </row>
    <row r="857" spans="1:8" x14ac:dyDescent="0.35">
      <c r="A857" s="37"/>
      <c r="B857" s="38"/>
      <c r="C857" s="53"/>
      <c r="D857" s="38"/>
      <c r="H857" s="49"/>
    </row>
    <row r="858" spans="1:8" x14ac:dyDescent="0.35">
      <c r="A858" s="37"/>
      <c r="B858" s="38"/>
      <c r="C858" s="53"/>
      <c r="D858" s="38"/>
      <c r="H858" s="49"/>
    </row>
    <row r="859" spans="1:8" x14ac:dyDescent="0.35">
      <c r="A859" s="37"/>
      <c r="B859" s="38"/>
      <c r="C859" s="53"/>
      <c r="D859" s="38"/>
      <c r="H859" s="49"/>
    </row>
    <row r="860" spans="1:8" x14ac:dyDescent="0.35">
      <c r="A860" s="37"/>
      <c r="B860" s="38"/>
      <c r="C860" s="53"/>
      <c r="D860" s="38"/>
      <c r="H860" s="49"/>
    </row>
    <row r="861" spans="1:8" x14ac:dyDescent="0.35">
      <c r="A861" s="37"/>
      <c r="B861" s="38"/>
      <c r="C861" s="53"/>
      <c r="D861" s="38"/>
      <c r="H861" s="49"/>
    </row>
    <row r="862" spans="1:8" x14ac:dyDescent="0.35">
      <c r="A862" s="37"/>
      <c r="B862" s="38"/>
      <c r="C862" s="53"/>
      <c r="D862" s="38"/>
      <c r="H862" s="49"/>
    </row>
    <row r="863" spans="1:8" x14ac:dyDescent="0.35">
      <c r="A863" s="37"/>
      <c r="B863" s="38"/>
      <c r="C863" s="53"/>
      <c r="D863" s="38"/>
      <c r="H863" s="49"/>
    </row>
    <row r="864" spans="1:8" x14ac:dyDescent="0.35">
      <c r="A864" s="37"/>
      <c r="B864" s="38"/>
      <c r="C864" s="53"/>
      <c r="D864" s="38"/>
      <c r="H864" s="49"/>
    </row>
    <row r="865" spans="1:8" x14ac:dyDescent="0.35">
      <c r="A865" s="37"/>
      <c r="B865" s="38"/>
      <c r="C865" s="53"/>
      <c r="D865" s="38"/>
      <c r="H865" s="49"/>
    </row>
    <row r="866" spans="1:8" x14ac:dyDescent="0.35">
      <c r="A866" s="37"/>
      <c r="B866" s="38"/>
      <c r="C866" s="53"/>
      <c r="D866" s="38"/>
      <c r="H866" s="49"/>
    </row>
    <row r="867" spans="1:8" x14ac:dyDescent="0.35">
      <c r="A867" s="37"/>
      <c r="B867" s="38"/>
      <c r="C867" s="53"/>
      <c r="D867" s="38"/>
    </row>
    <row r="868" spans="1:8" x14ac:dyDescent="0.35">
      <c r="A868" s="37"/>
      <c r="B868" s="38"/>
      <c r="C868" s="53"/>
      <c r="D868" s="38"/>
    </row>
    <row r="869" spans="1:8" x14ac:dyDescent="0.35">
      <c r="A869" s="37"/>
      <c r="B869" s="38"/>
      <c r="C869" s="53"/>
      <c r="D869" s="38"/>
    </row>
    <row r="870" spans="1:8" x14ac:dyDescent="0.35">
      <c r="A870" s="37"/>
      <c r="B870" s="38"/>
      <c r="C870" s="53"/>
      <c r="D870" s="38"/>
    </row>
    <row r="871" spans="1:8" x14ac:dyDescent="0.35">
      <c r="A871" s="37"/>
      <c r="B871" s="38"/>
      <c r="C871" s="53"/>
      <c r="D871" s="38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AAFE8-7934-4A19-B3D1-49007D6C5755}">
  <dimension ref="A1:J871"/>
  <sheetViews>
    <sheetView workbookViewId="0">
      <selection activeCell="E3" sqref="E3:J3"/>
    </sheetView>
  </sheetViews>
  <sheetFormatPr defaultColWidth="8.90625" defaultRowHeight="14.5" x14ac:dyDescent="0.35"/>
  <cols>
    <col min="1" max="1" width="15.453125" style="1" customWidth="1"/>
    <col min="2" max="2" width="8.90625" style="23" customWidth="1"/>
    <col min="3" max="3" width="6" style="23" customWidth="1"/>
    <col min="4" max="4" width="6" style="23" bestFit="1" customWidth="1"/>
    <col min="5" max="6" width="8.90625" style="23" customWidth="1"/>
    <col min="7" max="7" width="8.90625" style="1" customWidth="1"/>
    <col min="8" max="8" width="11.36328125" style="1" bestFit="1" customWidth="1"/>
    <col min="9" max="9" width="8.90625" style="1" customWidth="1"/>
    <col min="10" max="16384" width="8.90625" style="1"/>
  </cols>
  <sheetData>
    <row r="1" spans="1:10" x14ac:dyDescent="0.35">
      <c r="A1" s="34" t="s">
        <v>71</v>
      </c>
      <c r="B1" s="35" t="s">
        <v>88</v>
      </c>
      <c r="C1" s="35" t="s">
        <v>93</v>
      </c>
      <c r="D1" s="35" t="s">
        <v>94</v>
      </c>
      <c r="E1" s="35" t="s">
        <v>75</v>
      </c>
      <c r="F1" s="35" t="s">
        <v>76</v>
      </c>
      <c r="J1" s="35" t="s">
        <v>77</v>
      </c>
    </row>
    <row r="2" spans="1:10" x14ac:dyDescent="0.35">
      <c r="A2" s="37">
        <v>25599</v>
      </c>
      <c r="B2" s="38">
        <f t="shared" ref="B2:B65" si="0">C2</f>
        <v>8.2796911422952668</v>
      </c>
      <c r="C2" s="38">
        <v>8.2796911422952668</v>
      </c>
      <c r="F2" s="38">
        <v>100</v>
      </c>
      <c r="J2" s="23"/>
    </row>
    <row r="3" spans="1:10" x14ac:dyDescent="0.35">
      <c r="A3" s="37">
        <v>25627</v>
      </c>
      <c r="B3" s="38">
        <f t="shared" si="0"/>
        <v>8.0490737109012276</v>
      </c>
      <c r="C3" s="38">
        <v>8.0490737109012276</v>
      </c>
      <c r="E3" s="40">
        <f t="shared" ref="E3:E66" si="1">B2/1200+((B2/B3)*(1-(1+B3/200)^(-2*(10-(1/12))))+(1+B3/200)^(-2*(10-(1/12)))-1)</f>
        <v>2.2450712752992368E-2</v>
      </c>
      <c r="F3" s="38">
        <f t="shared" ref="F3:F66" si="2">F2*(1+E3)</f>
        <v>102.24507127529922</v>
      </c>
      <c r="H3" s="37">
        <v>25933</v>
      </c>
      <c r="I3" s="41">
        <f t="shared" ref="I3:I34" si="3">VLOOKUP(H3,A:F,6,FALSE)</f>
        <v>110.34232406941949</v>
      </c>
    </row>
    <row r="4" spans="1:10" x14ac:dyDescent="0.35">
      <c r="A4" s="37">
        <v>25658</v>
      </c>
      <c r="B4" s="38">
        <f t="shared" si="0"/>
        <v>7.8452204193526622</v>
      </c>
      <c r="C4" s="38">
        <v>7.8452204193526622</v>
      </c>
      <c r="E4" s="42">
        <f t="shared" si="1"/>
        <v>2.0577700990480844E-2</v>
      </c>
      <c r="F4" s="38">
        <f t="shared" si="2"/>
        <v>104.34903977975273</v>
      </c>
      <c r="H4" s="37">
        <v>26298</v>
      </c>
      <c r="I4" s="41">
        <f t="shared" si="3"/>
        <v>123.44685878243845</v>
      </c>
      <c r="J4" s="43">
        <f t="shared" ref="J4:J35" si="4">I4/I3-1</f>
        <v>0.11876254033560629</v>
      </c>
    </row>
    <row r="5" spans="1:10" x14ac:dyDescent="0.35">
      <c r="A5" s="37">
        <v>25688</v>
      </c>
      <c r="B5" s="38">
        <f t="shared" si="0"/>
        <v>8.0416015400953533</v>
      </c>
      <c r="C5" s="38">
        <v>8.0416015400953533</v>
      </c>
      <c r="E5" s="42">
        <f t="shared" si="1"/>
        <v>-6.7090150756183376E-3</v>
      </c>
      <c r="F5" s="38">
        <f t="shared" si="2"/>
        <v>103.64896049874406</v>
      </c>
      <c r="H5" s="37">
        <v>26664</v>
      </c>
      <c r="I5" s="41">
        <f t="shared" si="3"/>
        <v>116.90367789649024</v>
      </c>
      <c r="J5" s="44">
        <f t="shared" si="4"/>
        <v>-5.3004029024990018E-2</v>
      </c>
    </row>
    <row r="6" spans="1:10" x14ac:dyDescent="0.35">
      <c r="A6" s="37">
        <v>25719</v>
      </c>
      <c r="B6" s="38">
        <f t="shared" si="0"/>
        <v>7.6301678144469607</v>
      </c>
      <c r="C6" s="38">
        <v>7.6301678144469607</v>
      </c>
      <c r="E6" s="42">
        <f t="shared" si="1"/>
        <v>3.4962717566626916E-2</v>
      </c>
      <c r="F6" s="38">
        <f t="shared" si="2"/>
        <v>107.27280983073612</v>
      </c>
      <c r="H6" s="37">
        <v>27029</v>
      </c>
      <c r="I6" s="41">
        <f t="shared" si="3"/>
        <v>110.94518003812335</v>
      </c>
      <c r="J6" s="44">
        <f t="shared" si="4"/>
        <v>-5.096929340103995E-2</v>
      </c>
    </row>
    <row r="7" spans="1:10" x14ac:dyDescent="0.35">
      <c r="A7" s="37">
        <v>25749</v>
      </c>
      <c r="B7" s="38">
        <f t="shared" si="0"/>
        <v>7.3736542169438</v>
      </c>
      <c r="C7" s="38">
        <v>7.3736542169438</v>
      </c>
      <c r="E7" s="42">
        <f t="shared" si="1"/>
        <v>2.4180440853859227E-2</v>
      </c>
      <c r="F7" s="38">
        <f t="shared" si="2"/>
        <v>109.86671366407553</v>
      </c>
      <c r="H7" s="37">
        <v>27394</v>
      </c>
      <c r="I7" s="41">
        <f t="shared" si="3"/>
        <v>102.72900120587063</v>
      </c>
      <c r="J7" s="44">
        <f t="shared" si="4"/>
        <v>-7.4056203518074848E-2</v>
      </c>
    </row>
    <row r="8" spans="1:10" x14ac:dyDescent="0.35">
      <c r="A8" s="37">
        <v>25780</v>
      </c>
      <c r="B8" s="38">
        <f t="shared" si="0"/>
        <v>7.5599151376442109</v>
      </c>
      <c r="C8" s="38">
        <v>7.5599151376442109</v>
      </c>
      <c r="E8" s="42">
        <f t="shared" si="1"/>
        <v>-6.6894855780566748E-3</v>
      </c>
      <c r="F8" s="38">
        <f t="shared" si="2"/>
        <v>109.13176186751122</v>
      </c>
      <c r="H8" s="37">
        <v>27759</v>
      </c>
      <c r="I8" s="41">
        <f t="shared" si="3"/>
        <v>133.42453841548044</v>
      </c>
      <c r="J8" s="44">
        <f t="shared" si="4"/>
        <v>0.29880108683326378</v>
      </c>
    </row>
    <row r="9" spans="1:10" x14ac:dyDescent="0.35">
      <c r="A9" s="37">
        <v>25811</v>
      </c>
      <c r="B9" s="38">
        <f t="shared" si="0"/>
        <v>7.67810240648266</v>
      </c>
      <c r="C9" s="38">
        <v>7.67810240648266</v>
      </c>
      <c r="E9" s="42">
        <f t="shared" si="1"/>
        <v>-1.8011318208676743E-3</v>
      </c>
      <c r="F9" s="38">
        <f t="shared" si="2"/>
        <v>108.93520117854429</v>
      </c>
      <c r="H9" s="37">
        <v>28125</v>
      </c>
      <c r="I9" s="41">
        <f t="shared" si="3"/>
        <v>145.15392384198969</v>
      </c>
      <c r="J9" s="44">
        <f t="shared" si="4"/>
        <v>8.7910256732417924E-2</v>
      </c>
    </row>
    <row r="10" spans="1:10" x14ac:dyDescent="0.35">
      <c r="A10" s="37">
        <v>25841</v>
      </c>
      <c r="B10" s="38">
        <f t="shared" si="0"/>
        <v>7.6142561644347451</v>
      </c>
      <c r="C10" s="38">
        <v>7.6142561644347451</v>
      </c>
      <c r="E10" s="42">
        <f t="shared" si="1"/>
        <v>1.0787111933258285E-2</v>
      </c>
      <c r="F10" s="38">
        <f t="shared" si="2"/>
        <v>110.11029738712926</v>
      </c>
      <c r="H10" s="37">
        <v>28490</v>
      </c>
      <c r="I10" s="41">
        <f t="shared" si="3"/>
        <v>196.78750795658607</v>
      </c>
      <c r="J10" s="44">
        <f t="shared" si="4"/>
        <v>0.35571607537666838</v>
      </c>
    </row>
    <row r="11" spans="1:10" x14ac:dyDescent="0.35">
      <c r="A11" s="37">
        <v>25872</v>
      </c>
      <c r="B11" s="38">
        <f t="shared" si="0"/>
        <v>7.7643198448728459</v>
      </c>
      <c r="C11" s="38">
        <v>7.7643198448728459</v>
      </c>
      <c r="E11" s="42">
        <f t="shared" si="1"/>
        <v>-3.9016342033824421E-3</v>
      </c>
      <c r="F11" s="38">
        <f t="shared" si="2"/>
        <v>109.68068728469903</v>
      </c>
      <c r="H11" s="37">
        <v>28855</v>
      </c>
      <c r="I11" s="41">
        <f t="shared" si="3"/>
        <v>197.89733145589179</v>
      </c>
      <c r="J11" s="44">
        <f t="shared" si="4"/>
        <v>5.6397050342777977E-3</v>
      </c>
    </row>
    <row r="12" spans="1:10" x14ac:dyDescent="0.35">
      <c r="A12" s="37">
        <v>25902</v>
      </c>
      <c r="B12" s="38">
        <f t="shared" si="0"/>
        <v>8.0123134259549751</v>
      </c>
      <c r="C12" s="38">
        <v>8.0123134259549751</v>
      </c>
      <c r="E12" s="42">
        <f t="shared" si="1"/>
        <v>-1.0279447820529457E-2</v>
      </c>
      <c r="F12" s="38">
        <f t="shared" si="2"/>
        <v>108.55323038283616</v>
      </c>
      <c r="H12" s="37">
        <v>29220</v>
      </c>
      <c r="I12" s="41">
        <f t="shared" si="3"/>
        <v>207.67253731862374</v>
      </c>
      <c r="J12" s="44">
        <f t="shared" si="4"/>
        <v>4.9395339446053566E-2</v>
      </c>
    </row>
    <row r="13" spans="1:10" x14ac:dyDescent="0.35">
      <c r="A13" s="37">
        <v>25933</v>
      </c>
      <c r="B13" s="38">
        <f t="shared" si="0"/>
        <v>7.8680711577041533</v>
      </c>
      <c r="C13" s="38">
        <v>7.8680711577041533</v>
      </c>
      <c r="E13" s="42">
        <f t="shared" si="1"/>
        <v>1.6481256985846505E-2</v>
      </c>
      <c r="F13" s="38">
        <f t="shared" si="2"/>
        <v>110.34232406941949</v>
      </c>
      <c r="H13" s="37">
        <v>29586</v>
      </c>
      <c r="I13" s="41">
        <f t="shared" si="3"/>
        <v>244.19186018358999</v>
      </c>
      <c r="J13" s="44">
        <f t="shared" si="4"/>
        <v>0.17585051608887547</v>
      </c>
    </row>
    <row r="14" spans="1:10" x14ac:dyDescent="0.35">
      <c r="A14" s="37">
        <v>25964</v>
      </c>
      <c r="B14" s="38">
        <f t="shared" si="0"/>
        <v>8.4081053662807967</v>
      </c>
      <c r="C14" s="38">
        <v>8.4081053662807967</v>
      </c>
      <c r="E14" s="42">
        <f t="shared" si="1"/>
        <v>-2.9291131050202836E-2</v>
      </c>
      <c r="F14" s="38">
        <f t="shared" si="2"/>
        <v>107.11027259471817</v>
      </c>
      <c r="H14" s="37">
        <v>29951</v>
      </c>
      <c r="I14" s="41">
        <f t="shared" si="3"/>
        <v>255.88219653060881</v>
      </c>
      <c r="J14" s="44">
        <f t="shared" si="4"/>
        <v>4.7873570962724488E-2</v>
      </c>
    </row>
    <row r="15" spans="1:10" x14ac:dyDescent="0.35">
      <c r="A15" s="37">
        <v>25992</v>
      </c>
      <c r="B15" s="38">
        <f t="shared" si="0"/>
        <v>8.3436294913035045</v>
      </c>
      <c r="C15" s="38">
        <v>8.3436294913035045</v>
      </c>
      <c r="E15" s="42">
        <f t="shared" si="1"/>
        <v>1.1298763880545602E-2</v>
      </c>
      <c r="F15" s="38">
        <f t="shared" si="2"/>
        <v>108.32048627394676</v>
      </c>
      <c r="H15" s="37">
        <v>30316</v>
      </c>
      <c r="I15" s="41">
        <f t="shared" si="3"/>
        <v>356.09100067409298</v>
      </c>
      <c r="J15" s="44">
        <f t="shared" si="4"/>
        <v>0.3916208532761174</v>
      </c>
    </row>
    <row r="16" spans="1:10" x14ac:dyDescent="0.35">
      <c r="A16" s="37">
        <v>26023</v>
      </c>
      <c r="B16" s="38">
        <f t="shared" si="0"/>
        <v>7.9871691107639675</v>
      </c>
      <c r="C16" s="38">
        <v>7.9871691107639675</v>
      </c>
      <c r="E16" s="42">
        <f t="shared" si="1"/>
        <v>3.105532283848177E-2</v>
      </c>
      <c r="F16" s="38">
        <f t="shared" si="2"/>
        <v>111.68441394520551</v>
      </c>
      <c r="H16" s="37">
        <v>30681</v>
      </c>
      <c r="I16" s="41">
        <f t="shared" si="3"/>
        <v>411.41184500750859</v>
      </c>
      <c r="J16" s="44">
        <f t="shared" si="4"/>
        <v>0.15535591809029503</v>
      </c>
    </row>
    <row r="17" spans="1:10" x14ac:dyDescent="0.35">
      <c r="A17" s="37">
        <v>26053</v>
      </c>
      <c r="B17" s="38">
        <f t="shared" si="0"/>
        <v>7.9414043269729406</v>
      </c>
      <c r="C17" s="38">
        <v>7.9414043269729406</v>
      </c>
      <c r="E17" s="42">
        <f t="shared" si="1"/>
        <v>9.7566283638392329E-3</v>
      </c>
      <c r="F17" s="38">
        <f t="shared" si="2"/>
        <v>112.77407726610207</v>
      </c>
      <c r="H17" s="37">
        <v>31047</v>
      </c>
      <c r="I17" s="41">
        <f t="shared" si="3"/>
        <v>451.17517083683862</v>
      </c>
      <c r="J17" s="44">
        <f t="shared" si="4"/>
        <v>9.6650901795509281E-2</v>
      </c>
    </row>
    <row r="18" spans="1:10" x14ac:dyDescent="0.35">
      <c r="A18" s="37">
        <v>26084</v>
      </c>
      <c r="B18" s="38">
        <f t="shared" si="0"/>
        <v>8.4780931622685678</v>
      </c>
      <c r="C18" s="38">
        <v>8.4780931622685678</v>
      </c>
      <c r="E18" s="42">
        <f t="shared" si="1"/>
        <v>-2.8899507531722289E-2</v>
      </c>
      <c r="F18" s="38">
        <f t="shared" si="2"/>
        <v>109.51496197076732</v>
      </c>
      <c r="H18" s="37">
        <v>31412</v>
      </c>
      <c r="I18" s="41">
        <f t="shared" si="3"/>
        <v>516.1540697190203</v>
      </c>
      <c r="J18" s="44">
        <f t="shared" si="4"/>
        <v>0.1440214424070787</v>
      </c>
    </row>
    <row r="19" spans="1:10" x14ac:dyDescent="0.35">
      <c r="A19" s="37">
        <v>26114</v>
      </c>
      <c r="B19" s="38">
        <f t="shared" si="0"/>
        <v>8.007948101792989</v>
      </c>
      <c r="C19" s="38">
        <v>8.007948101792989</v>
      </c>
      <c r="E19" s="42">
        <f t="shared" si="1"/>
        <v>3.8825202152271823E-2</v>
      </c>
      <c r="F19" s="38">
        <f t="shared" si="2"/>
        <v>113.76690250798073</v>
      </c>
      <c r="H19" s="37">
        <v>31777</v>
      </c>
      <c r="I19" s="41">
        <f t="shared" si="3"/>
        <v>577.58492461459014</v>
      </c>
      <c r="J19" s="44">
        <f t="shared" si="4"/>
        <v>0.11901650785977735</v>
      </c>
    </row>
    <row r="20" spans="1:10" x14ac:dyDescent="0.35">
      <c r="A20" s="37">
        <v>26145</v>
      </c>
      <c r="B20" s="38">
        <f t="shared" si="0"/>
        <v>8.2157721435846973</v>
      </c>
      <c r="C20" s="38">
        <v>8.2157721435846973</v>
      </c>
      <c r="E20" s="42">
        <f t="shared" si="1"/>
        <v>-7.2386108034387248E-3</v>
      </c>
      <c r="F20" s="38">
        <f t="shared" si="2"/>
        <v>112.9433881784127</v>
      </c>
      <c r="H20" s="37">
        <v>32142</v>
      </c>
      <c r="I20" s="41">
        <f t="shared" si="3"/>
        <v>661.74658649519381</v>
      </c>
      <c r="J20" s="44">
        <f t="shared" si="4"/>
        <v>0.14571305152530245</v>
      </c>
    </row>
    <row r="21" spans="1:10" x14ac:dyDescent="0.35">
      <c r="A21" s="37">
        <v>26176</v>
      </c>
      <c r="B21" s="38">
        <f t="shared" si="0"/>
        <v>8.0094207879794688</v>
      </c>
      <c r="C21" s="38">
        <v>8.0094207879794688</v>
      </c>
      <c r="E21" s="42">
        <f t="shared" si="1"/>
        <v>2.0785409576725727E-2</v>
      </c>
      <c r="F21" s="38">
        <f t="shared" si="2"/>
        <v>115.29096276068414</v>
      </c>
      <c r="H21" s="37">
        <v>32508</v>
      </c>
      <c r="I21" s="41">
        <f t="shared" si="3"/>
        <v>721.76585594997925</v>
      </c>
      <c r="J21" s="44">
        <f t="shared" si="4"/>
        <v>9.0698268309422403E-2</v>
      </c>
    </row>
    <row r="22" spans="1:10" x14ac:dyDescent="0.35">
      <c r="A22" s="37">
        <v>26206</v>
      </c>
      <c r="B22" s="38">
        <f t="shared" si="0"/>
        <v>7.4390146065715097</v>
      </c>
      <c r="C22" s="38">
        <v>7.4390146065715097</v>
      </c>
      <c r="E22" s="42">
        <f t="shared" si="1"/>
        <v>4.6189807722348125E-2</v>
      </c>
      <c r="F22" s="38">
        <f t="shared" si="2"/>
        <v>120.61623016272453</v>
      </c>
      <c r="H22" s="37">
        <v>32873</v>
      </c>
      <c r="I22" s="41">
        <f t="shared" si="3"/>
        <v>788.10107045746406</v>
      </c>
      <c r="J22" s="44">
        <f t="shared" si="4"/>
        <v>9.1906833719884506E-2</v>
      </c>
    </row>
    <row r="23" spans="1:10" x14ac:dyDescent="0.35">
      <c r="A23" s="37">
        <v>26237</v>
      </c>
      <c r="B23" s="38">
        <f t="shared" si="0"/>
        <v>7.27780446443185</v>
      </c>
      <c r="C23" s="38">
        <v>7.27780446443185</v>
      </c>
      <c r="E23" s="42">
        <f t="shared" si="1"/>
        <v>1.7447686510590574E-2</v>
      </c>
      <c r="F23" s="38">
        <f t="shared" si="2"/>
        <v>122.720704334693</v>
      </c>
      <c r="H23" s="37">
        <v>33238</v>
      </c>
      <c r="I23" s="41">
        <f t="shared" si="3"/>
        <v>844.08383192665019</v>
      </c>
      <c r="J23" s="44">
        <f t="shared" si="4"/>
        <v>7.1035002447960238E-2</v>
      </c>
    </row>
    <row r="24" spans="1:10" x14ac:dyDescent="0.35">
      <c r="A24" s="37">
        <v>26267</v>
      </c>
      <c r="B24" s="38">
        <f t="shared" si="0"/>
        <v>6.9513825687188247</v>
      </c>
      <c r="C24" s="38">
        <v>6.9513825687188247</v>
      </c>
      <c r="E24" s="42">
        <f t="shared" si="1"/>
        <v>2.9176736454320621E-2</v>
      </c>
      <c r="F24" s="38">
        <f t="shared" si="2"/>
        <v>126.30129398255495</v>
      </c>
      <c r="H24" s="37">
        <v>33603</v>
      </c>
      <c r="I24" s="41">
        <f t="shared" si="3"/>
        <v>1000.0082425299901</v>
      </c>
      <c r="J24" s="44">
        <f t="shared" si="4"/>
        <v>0.1847262140389978</v>
      </c>
    </row>
    <row r="25" spans="1:10" x14ac:dyDescent="0.35">
      <c r="A25" s="37">
        <v>26298</v>
      </c>
      <c r="B25" s="38">
        <f t="shared" si="0"/>
        <v>7.3597941633755095</v>
      </c>
      <c r="C25" s="38">
        <v>7.3597941633755095</v>
      </c>
      <c r="E25" s="42">
        <f t="shared" si="1"/>
        <v>-2.2600205509460281E-2</v>
      </c>
      <c r="F25" s="38">
        <f t="shared" si="2"/>
        <v>123.44685878243845</v>
      </c>
      <c r="H25" s="37">
        <v>33969</v>
      </c>
      <c r="I25" s="41">
        <f t="shared" si="3"/>
        <v>1174.1997470540825</v>
      </c>
      <c r="J25" s="44">
        <f t="shared" si="4"/>
        <v>0.17419006875722687</v>
      </c>
    </row>
    <row r="26" spans="1:10" x14ac:dyDescent="0.35">
      <c r="A26" s="37">
        <v>26329</v>
      </c>
      <c r="B26" s="38">
        <f t="shared" si="0"/>
        <v>6.6286673185705682</v>
      </c>
      <c r="C26" s="38">
        <v>6.6286673185705682</v>
      </c>
      <c r="E26" s="42">
        <f t="shared" si="1"/>
        <v>5.8659191148738021E-2</v>
      </c>
      <c r="F26" s="38">
        <f t="shared" si="2"/>
        <v>130.68815166846878</v>
      </c>
      <c r="H26" s="37">
        <v>34334</v>
      </c>
      <c r="I26" s="41">
        <f t="shared" si="3"/>
        <v>1463.1233726649475</v>
      </c>
      <c r="J26" s="44">
        <f t="shared" si="4"/>
        <v>0.24606003053206016</v>
      </c>
    </row>
    <row r="27" spans="1:10" x14ac:dyDescent="0.35">
      <c r="A27" s="37">
        <v>26358</v>
      </c>
      <c r="B27" s="38">
        <f t="shared" si="0"/>
        <v>6.8269970371945048</v>
      </c>
      <c r="C27" s="38">
        <v>6.8269970371945048</v>
      </c>
      <c r="E27" s="42">
        <f t="shared" si="1"/>
        <v>-8.5974871726792381E-3</v>
      </c>
      <c r="F27" s="38">
        <f t="shared" si="2"/>
        <v>129.56456196087797</v>
      </c>
      <c r="H27" s="37">
        <v>34699</v>
      </c>
      <c r="I27" s="41">
        <f t="shared" si="3"/>
        <v>1345.8826722146714</v>
      </c>
      <c r="J27" s="44">
        <f t="shared" si="4"/>
        <v>-8.0130426894030604E-2</v>
      </c>
    </row>
    <row r="28" spans="1:10" x14ac:dyDescent="0.35">
      <c r="A28" s="37">
        <v>26389</v>
      </c>
      <c r="B28" s="38">
        <f t="shared" si="0"/>
        <v>7.30256962247487</v>
      </c>
      <c r="C28" s="38">
        <v>7.30256962247487</v>
      </c>
      <c r="E28" s="42">
        <f t="shared" si="1"/>
        <v>-2.7457445710628015E-2</v>
      </c>
      <c r="F28" s="38">
        <f t="shared" si="2"/>
        <v>126.00705003481586</v>
      </c>
      <c r="H28" s="37">
        <v>35064</v>
      </c>
      <c r="I28" s="41">
        <f t="shared" si="3"/>
        <v>1573.8673543646105</v>
      </c>
      <c r="J28" s="44">
        <f t="shared" si="4"/>
        <v>0.1693941729517825</v>
      </c>
    </row>
    <row r="29" spans="1:10" x14ac:dyDescent="0.35">
      <c r="A29" s="37">
        <v>26419</v>
      </c>
      <c r="B29" s="38">
        <f t="shared" si="0"/>
        <v>7.3086150484153505</v>
      </c>
      <c r="C29" s="38">
        <v>7.3086150484153505</v>
      </c>
      <c r="E29" s="42">
        <f t="shared" si="1"/>
        <v>5.664232344280767E-3</v>
      </c>
      <c r="F29" s="38">
        <f t="shared" si="2"/>
        <v>126.72078324323047</v>
      </c>
      <c r="H29" s="37">
        <v>35430</v>
      </c>
      <c r="I29" s="41">
        <f t="shared" si="3"/>
        <v>1700.2462303972682</v>
      </c>
      <c r="J29" s="44">
        <f t="shared" si="4"/>
        <v>8.0298301938970251E-2</v>
      </c>
    </row>
    <row r="30" spans="1:10" x14ac:dyDescent="0.35">
      <c r="A30" s="37">
        <v>26450</v>
      </c>
      <c r="B30" s="38">
        <f t="shared" si="0"/>
        <v>8.4210046873295266</v>
      </c>
      <c r="C30" s="38">
        <v>8.4210046873295266</v>
      </c>
      <c r="E30" s="42">
        <f t="shared" si="1"/>
        <v>-6.7709203126605083E-2</v>
      </c>
      <c r="F30" s="38">
        <f t="shared" si="2"/>
        <v>118.14061999025208</v>
      </c>
      <c r="H30" s="37">
        <v>35795</v>
      </c>
      <c r="I30" s="41">
        <f t="shared" si="3"/>
        <v>1997.4574886969633</v>
      </c>
      <c r="J30" s="44">
        <f t="shared" si="4"/>
        <v>0.1748048329624885</v>
      </c>
    </row>
    <row r="31" spans="1:10" x14ac:dyDescent="0.35">
      <c r="A31" s="37">
        <v>26480</v>
      </c>
      <c r="B31" s="38">
        <f t="shared" si="0"/>
        <v>8.4102750105790971</v>
      </c>
      <c r="C31" s="38">
        <v>8.4102750105790971</v>
      </c>
      <c r="E31" s="42">
        <f t="shared" si="1"/>
        <v>7.7296801641237234E-3</v>
      </c>
      <c r="F31" s="38">
        <f t="shared" si="2"/>
        <v>119.05380919716801</v>
      </c>
      <c r="H31" s="37">
        <v>36160</v>
      </c>
      <c r="I31" s="41">
        <f t="shared" si="3"/>
        <v>2428.9411705779153</v>
      </c>
      <c r="J31" s="44">
        <f t="shared" si="4"/>
        <v>0.21601645307727146</v>
      </c>
    </row>
    <row r="32" spans="1:10" x14ac:dyDescent="0.35">
      <c r="A32" s="37">
        <v>26511</v>
      </c>
      <c r="B32" s="38">
        <f t="shared" si="0"/>
        <v>8.7953389850438448</v>
      </c>
      <c r="C32" s="38">
        <v>8.7953389850438448</v>
      </c>
      <c r="E32" s="42">
        <f t="shared" si="1"/>
        <v>-1.8126167296756382E-2</v>
      </c>
      <c r="F32" s="38">
        <f t="shared" si="2"/>
        <v>116.89581993434402</v>
      </c>
      <c r="H32" s="37">
        <v>36525</v>
      </c>
      <c r="I32" s="41">
        <f t="shared" si="3"/>
        <v>2347.6733949527879</v>
      </c>
      <c r="J32" s="44">
        <f t="shared" si="4"/>
        <v>-3.3458107841200402E-2</v>
      </c>
    </row>
    <row r="33" spans="1:10" x14ac:dyDescent="0.35">
      <c r="A33" s="37">
        <v>26542</v>
      </c>
      <c r="B33" s="38">
        <f t="shared" si="0"/>
        <v>9.2983323342667514</v>
      </c>
      <c r="C33" s="38">
        <v>9.2983323342667514</v>
      </c>
      <c r="E33" s="42">
        <f t="shared" si="1"/>
        <v>-2.4800566547958026E-2</v>
      </c>
      <c r="F33" s="38">
        <f t="shared" si="2"/>
        <v>113.9967373728842</v>
      </c>
      <c r="H33" s="37">
        <v>36891</v>
      </c>
      <c r="I33" s="41">
        <f t="shared" si="3"/>
        <v>2586.7683253067348</v>
      </c>
      <c r="J33" s="44">
        <f t="shared" si="4"/>
        <v>0.10184335302686143</v>
      </c>
    </row>
    <row r="34" spans="1:10" x14ac:dyDescent="0.35">
      <c r="A34" s="37">
        <v>26572</v>
      </c>
      <c r="B34" s="38">
        <f t="shared" si="0"/>
        <v>9.0683990060171276</v>
      </c>
      <c r="C34" s="38">
        <v>9.0683990060171276</v>
      </c>
      <c r="E34" s="42">
        <f t="shared" si="1"/>
        <v>2.2581701079763386E-2</v>
      </c>
      <c r="F34" s="38">
        <f t="shared" si="2"/>
        <v>116.57097762030695</v>
      </c>
      <c r="H34" s="37">
        <v>37256</v>
      </c>
      <c r="I34" s="41">
        <f t="shared" si="3"/>
        <v>2661.1588476144025</v>
      </c>
      <c r="J34" s="44">
        <f t="shared" si="4"/>
        <v>2.8758092319244088E-2</v>
      </c>
    </row>
    <row r="35" spans="1:10" x14ac:dyDescent="0.35">
      <c r="A35" s="37">
        <v>26603</v>
      </c>
      <c r="B35" s="38">
        <f t="shared" si="0"/>
        <v>9.1700254049229226</v>
      </c>
      <c r="C35" s="38">
        <v>9.1700254049229226</v>
      </c>
      <c r="E35" s="42">
        <f t="shared" si="1"/>
        <v>1.0295798706447647E-3</v>
      </c>
      <c r="F35" s="38">
        <f t="shared" si="2"/>
        <v>116.6909967523662</v>
      </c>
      <c r="H35" s="37">
        <v>37621</v>
      </c>
      <c r="I35" s="41">
        <f t="shared" ref="I35:I55" si="5">VLOOKUP(H35,A:F,6,FALSE)</f>
        <v>2934.7435969849998</v>
      </c>
      <c r="J35" s="44">
        <f t="shared" si="4"/>
        <v>0.10280662111390027</v>
      </c>
    </row>
    <row r="36" spans="1:10" x14ac:dyDescent="0.35">
      <c r="A36" s="37">
        <v>26633</v>
      </c>
      <c r="B36" s="38">
        <f t="shared" si="0"/>
        <v>9.2807045475943735</v>
      </c>
      <c r="C36" s="38">
        <v>9.2807045475943735</v>
      </c>
      <c r="E36" s="42">
        <f t="shared" si="1"/>
        <v>5.6643545698784135E-4</v>
      </c>
      <c r="F36" s="38">
        <f t="shared" si="2"/>
        <v>116.75709467043799</v>
      </c>
      <c r="H36" s="37">
        <v>37986</v>
      </c>
      <c r="I36" s="41">
        <f t="shared" si="5"/>
        <v>2978.1096868918212</v>
      </c>
      <c r="J36" s="44">
        <f t="shared" ref="J36:J55" si="6">I36/I35-1</f>
        <v>1.477679002396437E-2</v>
      </c>
    </row>
    <row r="37" spans="1:10" x14ac:dyDescent="0.35">
      <c r="A37" s="37">
        <v>26664</v>
      </c>
      <c r="B37" s="38">
        <f t="shared" si="0"/>
        <v>9.3824898528687459</v>
      </c>
      <c r="C37" s="38">
        <v>9.3824898528687459</v>
      </c>
      <c r="E37" s="42">
        <f t="shared" si="1"/>
        <v>1.2554545525991752E-3</v>
      </c>
      <c r="F37" s="38">
        <f t="shared" si="2"/>
        <v>116.90367789649024</v>
      </c>
      <c r="H37" s="37">
        <v>38352</v>
      </c>
      <c r="I37" s="41">
        <f t="shared" si="5"/>
        <v>3196.0974613417643</v>
      </c>
      <c r="J37" s="44">
        <f t="shared" si="6"/>
        <v>7.3196690977977985E-2</v>
      </c>
    </row>
    <row r="38" spans="1:10" x14ac:dyDescent="0.35">
      <c r="A38" s="37">
        <v>26695</v>
      </c>
      <c r="B38" s="38">
        <f t="shared" si="0"/>
        <v>9.4544298074729838</v>
      </c>
      <c r="C38" s="38">
        <v>9.4544298074729838</v>
      </c>
      <c r="E38" s="42">
        <f t="shared" si="1"/>
        <v>3.2539116282922758E-3</v>
      </c>
      <c r="F38" s="38">
        <f t="shared" si="2"/>
        <v>117.28407213338777</v>
      </c>
      <c r="H38" s="37">
        <v>38717</v>
      </c>
      <c r="I38" s="41">
        <f t="shared" si="5"/>
        <v>3456.7636769153974</v>
      </c>
      <c r="J38" s="44">
        <f t="shared" si="6"/>
        <v>8.1557655461545808E-2</v>
      </c>
    </row>
    <row r="39" spans="1:10" x14ac:dyDescent="0.35">
      <c r="A39" s="37">
        <v>26723</v>
      </c>
      <c r="B39" s="38">
        <f t="shared" si="0"/>
        <v>9.6085907194121223</v>
      </c>
      <c r="C39" s="38">
        <v>9.6085907194121223</v>
      </c>
      <c r="E39" s="42">
        <f t="shared" si="1"/>
        <v>-1.8393758142167364E-3</v>
      </c>
      <c r="F39" s="38">
        <f t="shared" si="2"/>
        <v>117.06834264771275</v>
      </c>
      <c r="H39" s="37">
        <v>39082</v>
      </c>
      <c r="I39" s="41">
        <f t="shared" si="5"/>
        <v>3447.9613465641182</v>
      </c>
      <c r="J39" s="44">
        <f t="shared" si="6"/>
        <v>-2.5464079046138011E-3</v>
      </c>
    </row>
    <row r="40" spans="1:10" x14ac:dyDescent="0.35">
      <c r="A40" s="37">
        <v>26754</v>
      </c>
      <c r="B40" s="38">
        <f t="shared" si="0"/>
        <v>9.8057709159160726</v>
      </c>
      <c r="C40" s="38">
        <v>9.8057709159160726</v>
      </c>
      <c r="E40" s="42">
        <f t="shared" si="1"/>
        <v>-4.3193165607205916E-3</v>
      </c>
      <c r="F40" s="38">
        <f t="shared" si="2"/>
        <v>116.56268741657837</v>
      </c>
      <c r="H40" s="37">
        <v>39447</v>
      </c>
      <c r="I40" s="41">
        <f t="shared" si="5"/>
        <v>3650.5776003426313</v>
      </c>
      <c r="J40" s="44">
        <f t="shared" si="6"/>
        <v>5.8764073437313824E-2</v>
      </c>
    </row>
    <row r="41" spans="1:10" x14ac:dyDescent="0.35">
      <c r="A41" s="37">
        <v>26784</v>
      </c>
      <c r="B41" s="38">
        <f t="shared" si="0"/>
        <v>9.847998153183303</v>
      </c>
      <c r="C41" s="38">
        <v>9.847998153183303</v>
      </c>
      <c r="E41" s="42">
        <f t="shared" si="1"/>
        <v>5.5364012096457277E-3</v>
      </c>
      <c r="F41" s="38">
        <f t="shared" si="2"/>
        <v>117.20802522019108</v>
      </c>
      <c r="H41" s="37">
        <v>39813</v>
      </c>
      <c r="I41" s="41">
        <f t="shared" si="5"/>
        <v>4182.3915770166923</v>
      </c>
      <c r="J41" s="44">
        <f t="shared" si="6"/>
        <v>0.14567940608197083</v>
      </c>
    </row>
    <row r="42" spans="1:10" x14ac:dyDescent="0.35">
      <c r="A42" s="37">
        <v>26815</v>
      </c>
      <c r="B42" s="38">
        <f t="shared" si="0"/>
        <v>9.49867363983609</v>
      </c>
      <c r="C42" s="38">
        <v>9.49867363983609</v>
      </c>
      <c r="E42" s="42">
        <f t="shared" si="1"/>
        <v>3.0330730524928823E-2</v>
      </c>
      <c r="F42" s="38">
        <f t="shared" si="2"/>
        <v>120.76303024850374</v>
      </c>
      <c r="H42" s="37">
        <v>40178</v>
      </c>
      <c r="I42" s="41">
        <f t="shared" si="5"/>
        <v>4052.8058117707801</v>
      </c>
      <c r="J42" s="44">
        <f t="shared" si="6"/>
        <v>-3.098365202292841E-2</v>
      </c>
    </row>
    <row r="43" spans="1:10" x14ac:dyDescent="0.35">
      <c r="A43" s="37">
        <v>26845</v>
      </c>
      <c r="B43" s="38">
        <f t="shared" si="0"/>
        <v>9.6937146518461681</v>
      </c>
      <c r="C43" s="38">
        <v>9.6937146518461681</v>
      </c>
      <c r="E43" s="42">
        <f t="shared" si="1"/>
        <v>-4.3351859626547772E-3</v>
      </c>
      <c r="F43" s="38">
        <f t="shared" si="2"/>
        <v>120.23950005496276</v>
      </c>
      <c r="H43" s="37">
        <v>40543</v>
      </c>
      <c r="I43" s="41">
        <f t="shared" si="5"/>
        <v>4407.8972147357281</v>
      </c>
      <c r="J43" s="44">
        <f t="shared" si="6"/>
        <v>8.7616189735426619E-2</v>
      </c>
    </row>
    <row r="44" spans="1:10" x14ac:dyDescent="0.35">
      <c r="A44" s="37">
        <v>26876</v>
      </c>
      <c r="B44" s="38">
        <f t="shared" si="0"/>
        <v>10.373678354251771</v>
      </c>
      <c r="C44" s="38">
        <v>10.373678354251771</v>
      </c>
      <c r="E44" s="42">
        <f t="shared" si="1"/>
        <v>-3.3426122027275476E-2</v>
      </c>
      <c r="F44" s="38">
        <f t="shared" si="2"/>
        <v>116.22035985362699</v>
      </c>
      <c r="H44" s="37">
        <v>40908</v>
      </c>
      <c r="I44" s="41">
        <f t="shared" si="5"/>
        <v>5180.5803598018028</v>
      </c>
      <c r="J44" s="44">
        <f t="shared" si="6"/>
        <v>0.17529518212969508</v>
      </c>
    </row>
    <row r="45" spans="1:10" x14ac:dyDescent="0.35">
      <c r="A45" s="37">
        <v>26907</v>
      </c>
      <c r="B45" s="38">
        <f t="shared" si="0"/>
        <v>10.842334696696705</v>
      </c>
      <c r="C45" s="38">
        <v>10.842334696696705</v>
      </c>
      <c r="E45" s="42">
        <f t="shared" si="1"/>
        <v>-1.9409554323747642E-2</v>
      </c>
      <c r="F45" s="38">
        <f t="shared" si="2"/>
        <v>113.9645744655225</v>
      </c>
      <c r="H45" s="37">
        <v>41274</v>
      </c>
      <c r="I45" s="41">
        <f t="shared" si="5"/>
        <v>5402.5664548724153</v>
      </c>
      <c r="J45" s="44">
        <f t="shared" si="6"/>
        <v>4.2849657693391219E-2</v>
      </c>
    </row>
    <row r="46" spans="1:10" x14ac:dyDescent="0.35">
      <c r="A46" s="37">
        <v>26937</v>
      </c>
      <c r="B46" s="38">
        <f t="shared" si="0"/>
        <v>11.059662141940596</v>
      </c>
      <c r="C46" s="38">
        <v>11.059662141940596</v>
      </c>
      <c r="E46" s="42">
        <f t="shared" si="1"/>
        <v>-3.8580281430630782E-3</v>
      </c>
      <c r="F46" s="38">
        <f t="shared" si="2"/>
        <v>113.52489592992231</v>
      </c>
      <c r="H46" s="37">
        <v>41639</v>
      </c>
      <c r="I46" s="41">
        <f t="shared" si="5"/>
        <v>4967.9218179325053</v>
      </c>
      <c r="J46" s="44">
        <f t="shared" si="6"/>
        <v>-8.0451511438219714E-2</v>
      </c>
    </row>
    <row r="47" spans="1:10" x14ac:dyDescent="0.35">
      <c r="A47" s="37">
        <v>26968</v>
      </c>
      <c r="B47" s="38">
        <f t="shared" si="0"/>
        <v>11.067701144390796</v>
      </c>
      <c r="C47" s="38">
        <v>11.067701144390796</v>
      </c>
      <c r="E47" s="42">
        <f t="shared" si="1"/>
        <v>8.7396159244932468E-3</v>
      </c>
      <c r="F47" s="38">
        <f t="shared" si="2"/>
        <v>114.5170599182179</v>
      </c>
      <c r="H47" s="37">
        <v>42004</v>
      </c>
      <c r="I47" s="41">
        <f t="shared" si="5"/>
        <v>5675.8284413565334</v>
      </c>
      <c r="J47" s="44">
        <f t="shared" si="6"/>
        <v>0.14249552415835653</v>
      </c>
    </row>
    <row r="48" spans="1:10" x14ac:dyDescent="0.35">
      <c r="A48" s="37">
        <v>26998</v>
      </c>
      <c r="B48" s="38">
        <f t="shared" si="0"/>
        <v>12.010603398550378</v>
      </c>
      <c r="C48" s="38">
        <v>12.010603398550378</v>
      </c>
      <c r="E48" s="42">
        <f t="shared" si="1"/>
        <v>-4.4589875103354361E-2</v>
      </c>
      <c r="F48" s="38">
        <f t="shared" si="2"/>
        <v>109.41075851926122</v>
      </c>
      <c r="H48" s="37">
        <v>42369</v>
      </c>
      <c r="I48" s="41">
        <f t="shared" si="5"/>
        <v>5668.7007914029437</v>
      </c>
      <c r="J48" s="44">
        <f t="shared" si="6"/>
        <v>-1.2557902387702047E-3</v>
      </c>
    </row>
    <row r="49" spans="1:10" x14ac:dyDescent="0.35">
      <c r="A49" s="37">
        <v>27029</v>
      </c>
      <c r="B49" s="38">
        <f t="shared" si="0"/>
        <v>11.940442091288004</v>
      </c>
      <c r="C49" s="38">
        <v>11.940442091288004</v>
      </c>
      <c r="E49" s="42">
        <f t="shared" si="1"/>
        <v>1.4024411672385976E-2</v>
      </c>
      <c r="F49" s="38">
        <f t="shared" si="2"/>
        <v>110.94518003812335</v>
      </c>
      <c r="H49" s="37">
        <v>42735</v>
      </c>
      <c r="I49" s="41">
        <f t="shared" si="5"/>
        <v>6136.2791485669368</v>
      </c>
      <c r="J49" s="44">
        <f t="shared" si="6"/>
        <v>8.2484218936570874E-2</v>
      </c>
    </row>
    <row r="50" spans="1:10" x14ac:dyDescent="0.35">
      <c r="A50" s="37">
        <v>27060</v>
      </c>
      <c r="B50" s="38">
        <f t="shared" si="0"/>
        <v>12.690050632137318</v>
      </c>
      <c r="C50" s="38">
        <v>12.690050632137318</v>
      </c>
      <c r="E50" s="42">
        <f t="shared" si="1"/>
        <v>-3.168285410210369E-2</v>
      </c>
      <c r="F50" s="38">
        <f t="shared" si="2"/>
        <v>107.43012008564386</v>
      </c>
      <c r="H50" s="37">
        <v>43100</v>
      </c>
      <c r="I50" s="41">
        <f t="shared" si="5"/>
        <v>6224.7446855381531</v>
      </c>
      <c r="J50" s="44">
        <f t="shared" si="6"/>
        <v>1.4416804521006243E-2</v>
      </c>
    </row>
    <row r="51" spans="1:10" x14ac:dyDescent="0.35">
      <c r="A51" s="37">
        <v>27088</v>
      </c>
      <c r="B51" s="38">
        <f t="shared" si="0"/>
        <v>12.62410364412022</v>
      </c>
      <c r="C51" s="38">
        <v>12.62410364412022</v>
      </c>
      <c r="E51" s="42">
        <f t="shared" si="1"/>
        <v>1.4247354545260965E-2</v>
      </c>
      <c r="F51" s="38">
        <f t="shared" si="2"/>
        <v>108.960715095344</v>
      </c>
      <c r="H51" s="37">
        <v>43465</v>
      </c>
      <c r="I51" s="41">
        <f t="shared" si="5"/>
        <v>6265.4613540607488</v>
      </c>
      <c r="J51" s="44">
        <f t="shared" si="6"/>
        <v>6.5410985638001407E-3</v>
      </c>
    </row>
    <row r="52" spans="1:10" x14ac:dyDescent="0.35">
      <c r="A52" s="37">
        <v>27119</v>
      </c>
      <c r="B52" s="38">
        <f t="shared" si="0"/>
        <v>13.110209007303812</v>
      </c>
      <c r="C52" s="38">
        <v>13.110209007303812</v>
      </c>
      <c r="E52" s="42">
        <f t="shared" si="1"/>
        <v>-1.6033074235238004E-2</v>
      </c>
      <c r="F52" s="38">
        <f t="shared" si="2"/>
        <v>107.21373986149572</v>
      </c>
      <c r="H52" s="37">
        <v>43830</v>
      </c>
      <c r="I52" s="41">
        <f t="shared" si="5"/>
        <v>6574.6365533182507</v>
      </c>
      <c r="J52" s="44">
        <f t="shared" si="6"/>
        <v>4.9345959026164898E-2</v>
      </c>
    </row>
    <row r="53" spans="1:10" x14ac:dyDescent="0.35">
      <c r="A53" s="37">
        <v>27149</v>
      </c>
      <c r="B53" s="38">
        <f t="shared" si="0"/>
        <v>13.041025373162716</v>
      </c>
      <c r="C53" s="38">
        <v>13.041025373162716</v>
      </c>
      <c r="E53" s="42">
        <f t="shared" si="1"/>
        <v>1.4714600593099808E-2</v>
      </c>
      <c r="F53" s="38">
        <f t="shared" si="2"/>
        <v>108.79134722165014</v>
      </c>
      <c r="H53" s="37">
        <v>44196</v>
      </c>
      <c r="I53" s="41">
        <f t="shared" si="5"/>
        <v>7031.0684214872326</v>
      </c>
      <c r="J53" s="44">
        <f t="shared" si="6"/>
        <v>6.9423133045828811E-2</v>
      </c>
    </row>
    <row r="54" spans="1:10" x14ac:dyDescent="0.35">
      <c r="A54" s="37">
        <v>27180</v>
      </c>
      <c r="B54" s="38">
        <f t="shared" si="0"/>
        <v>12.841789550237213</v>
      </c>
      <c r="C54" s="38">
        <v>12.841789550237213</v>
      </c>
      <c r="E54" s="42">
        <f t="shared" si="1"/>
        <v>2.1866642556245854E-2</v>
      </c>
      <c r="F54" s="38">
        <f t="shared" si="2"/>
        <v>111.17024872455841</v>
      </c>
      <c r="H54" s="37">
        <v>44561</v>
      </c>
      <c r="I54" s="41">
        <f t="shared" si="5"/>
        <v>6580.2218257576715</v>
      </c>
      <c r="J54" s="44">
        <f t="shared" si="6"/>
        <v>-6.4122060646111145E-2</v>
      </c>
    </row>
    <row r="55" spans="1:10" x14ac:dyDescent="0.35">
      <c r="A55" s="37">
        <v>27210</v>
      </c>
      <c r="B55" s="38">
        <f t="shared" si="0"/>
        <v>13.519456554329063</v>
      </c>
      <c r="C55" s="38">
        <v>13.519456554329063</v>
      </c>
      <c r="E55" s="42">
        <f t="shared" si="1"/>
        <v>-2.5726285494428264E-2</v>
      </c>
      <c r="F55" s="38">
        <f t="shared" si="2"/>
        <v>108.31025116738383</v>
      </c>
      <c r="H55" s="37">
        <v>44926</v>
      </c>
      <c r="I55" s="41">
        <f t="shared" si="5"/>
        <v>5246.3060870974214</v>
      </c>
      <c r="J55" s="48">
        <f t="shared" si="6"/>
        <v>-0.20271592265153737</v>
      </c>
    </row>
    <row r="56" spans="1:10" x14ac:dyDescent="0.35">
      <c r="A56" s="37">
        <v>27241</v>
      </c>
      <c r="B56" s="38">
        <f t="shared" si="0"/>
        <v>13.307111340333449</v>
      </c>
      <c r="C56" s="38">
        <v>13.307111340333449</v>
      </c>
      <c r="E56" s="42">
        <f t="shared" si="1"/>
        <v>2.2776002457560354E-2</v>
      </c>
      <c r="F56" s="38">
        <f t="shared" si="2"/>
        <v>110.77712571415113</v>
      </c>
      <c r="H56" s="37"/>
      <c r="I56" s="41"/>
      <c r="J56" s="52"/>
    </row>
    <row r="57" spans="1:10" x14ac:dyDescent="0.35">
      <c r="A57" s="37">
        <v>27272</v>
      </c>
      <c r="B57" s="38">
        <f t="shared" si="0"/>
        <v>14.310209286041095</v>
      </c>
      <c r="C57" s="38">
        <v>14.310209286041095</v>
      </c>
      <c r="E57" s="42">
        <f t="shared" si="1"/>
        <v>-4.1206495481225638E-2</v>
      </c>
      <c r="F57" s="38">
        <f t="shared" si="2"/>
        <v>106.21238858398779</v>
      </c>
      <c r="H57" s="37"/>
      <c r="I57" s="41"/>
      <c r="J57" s="52"/>
    </row>
    <row r="58" spans="1:10" x14ac:dyDescent="0.35">
      <c r="A58" s="37">
        <v>27302</v>
      </c>
      <c r="B58" s="38">
        <f t="shared" si="0"/>
        <v>13.738128359733381</v>
      </c>
      <c r="C58" s="38">
        <v>13.738128359733381</v>
      </c>
      <c r="E58" s="42">
        <f t="shared" si="1"/>
        <v>4.2416408028498866E-2</v>
      </c>
      <c r="F58" s="38">
        <f t="shared" si="2"/>
        <v>110.71753659584768</v>
      </c>
      <c r="H58" s="37"/>
      <c r="I58" s="41"/>
      <c r="J58" s="52"/>
    </row>
    <row r="59" spans="1:10" x14ac:dyDescent="0.35">
      <c r="A59" s="37">
        <v>27333</v>
      </c>
      <c r="B59" s="38">
        <f t="shared" si="0"/>
        <v>14.891011520859077</v>
      </c>
      <c r="C59" s="38">
        <v>14.891011520859077</v>
      </c>
      <c r="E59" s="42">
        <f t="shared" si="1"/>
        <v>-4.7339489939188628E-2</v>
      </c>
      <c r="F59" s="38">
        <f t="shared" si="2"/>
        <v>105.47622488607681</v>
      </c>
      <c r="H59" s="37"/>
      <c r="I59" s="41"/>
      <c r="J59" s="52"/>
    </row>
    <row r="60" spans="1:10" x14ac:dyDescent="0.35">
      <c r="A60" s="37">
        <v>27363</v>
      </c>
      <c r="B60" s="38">
        <f t="shared" si="0"/>
        <v>15.43663241699087</v>
      </c>
      <c r="C60" s="38">
        <v>15.43663241699087</v>
      </c>
      <c r="E60" s="42">
        <f t="shared" si="1"/>
        <v>-1.4847039348371744E-2</v>
      </c>
      <c r="F60" s="38">
        <f t="shared" si="2"/>
        <v>103.91021522487551</v>
      </c>
      <c r="H60" s="37"/>
      <c r="I60" s="41"/>
      <c r="J60" s="52"/>
    </row>
    <row r="61" spans="1:10" x14ac:dyDescent="0.35">
      <c r="A61" s="37">
        <v>27394</v>
      </c>
      <c r="B61" s="38">
        <f t="shared" si="0"/>
        <v>15.930716208499998</v>
      </c>
      <c r="C61" s="38">
        <v>15.930716208499998</v>
      </c>
      <c r="E61" s="42">
        <f t="shared" si="1"/>
        <v>-1.1367640962426854E-2</v>
      </c>
      <c r="F61" s="38">
        <f t="shared" si="2"/>
        <v>102.72900120587063</v>
      </c>
      <c r="H61" s="37"/>
      <c r="I61" s="41"/>
      <c r="J61" s="52"/>
    </row>
    <row r="62" spans="1:10" x14ac:dyDescent="0.35">
      <c r="A62" s="37">
        <v>27425</v>
      </c>
      <c r="B62" s="38">
        <f t="shared" si="0"/>
        <v>13.017305852506791</v>
      </c>
      <c r="C62" s="38">
        <v>13.017305852506791</v>
      </c>
      <c r="E62" s="42">
        <f t="shared" si="1"/>
        <v>0.17300255084900437</v>
      </c>
      <c r="F62" s="38">
        <f t="shared" si="2"/>
        <v>120.50138046065669</v>
      </c>
      <c r="H62" s="37"/>
      <c r="I62" s="41"/>
      <c r="J62" s="52"/>
    </row>
    <row r="63" spans="1:10" x14ac:dyDescent="0.35">
      <c r="A63" s="37">
        <v>27453</v>
      </c>
      <c r="B63" s="38">
        <f t="shared" si="0"/>
        <v>13.041569142356147</v>
      </c>
      <c r="C63" s="38">
        <v>13.041569142356147</v>
      </c>
      <c r="E63" s="42">
        <f t="shared" si="1"/>
        <v>9.5187992556646714E-3</v>
      </c>
      <c r="F63" s="38">
        <f t="shared" si="2"/>
        <v>121.64840891129215</v>
      </c>
      <c r="H63" s="37"/>
      <c r="I63" s="41"/>
      <c r="J63" s="52"/>
    </row>
    <row r="64" spans="1:10" x14ac:dyDescent="0.35">
      <c r="A64" s="37">
        <v>27484</v>
      </c>
      <c r="B64" s="38">
        <f t="shared" si="0"/>
        <v>11.962456158904512</v>
      </c>
      <c r="C64" s="38">
        <v>11.962456158904512</v>
      </c>
      <c r="E64" s="42">
        <f t="shared" si="1"/>
        <v>7.2574477510266744E-2</v>
      </c>
      <c r="F64" s="38">
        <f t="shared" si="2"/>
        <v>130.47697862798447</v>
      </c>
      <c r="H64" s="37"/>
      <c r="I64" s="41"/>
      <c r="J64" s="52"/>
    </row>
    <row r="65" spans="1:10" x14ac:dyDescent="0.35">
      <c r="A65" s="37">
        <v>27514</v>
      </c>
      <c r="B65" s="38">
        <f t="shared" si="0"/>
        <v>13.102924444859772</v>
      </c>
      <c r="C65" s="38">
        <v>13.102924444859772</v>
      </c>
      <c r="E65" s="42">
        <f t="shared" si="1"/>
        <v>-5.2346435515897821E-2</v>
      </c>
      <c r="F65" s="38">
        <f t="shared" si="2"/>
        <v>123.6469738799255</v>
      </c>
      <c r="H65" s="37"/>
      <c r="I65" s="41"/>
      <c r="J65" s="52"/>
    </row>
    <row r="66" spans="1:10" x14ac:dyDescent="0.35">
      <c r="A66" s="37">
        <v>27545</v>
      </c>
      <c r="B66" s="38">
        <f t="shared" ref="B66:B129" si="7">C66</f>
        <v>12.884491139160406</v>
      </c>
      <c r="C66" s="38">
        <v>12.884491139160406</v>
      </c>
      <c r="E66" s="42">
        <f t="shared" si="1"/>
        <v>2.2957678892066576E-2</v>
      </c>
      <c r="F66" s="38">
        <f t="shared" si="2"/>
        <v>126.48562140223659</v>
      </c>
      <c r="H66" s="37"/>
      <c r="I66" s="41"/>
      <c r="J66" s="52"/>
    </row>
    <row r="67" spans="1:10" x14ac:dyDescent="0.35">
      <c r="A67" s="37">
        <v>27575</v>
      </c>
      <c r="B67" s="38">
        <f t="shared" si="7"/>
        <v>12.784622758262071</v>
      </c>
      <c r="C67" s="38">
        <v>12.784622758262071</v>
      </c>
      <c r="E67" s="42">
        <f t="shared" ref="E67:E130" si="8">B66/1200+((B66/B67)*(1-(1+B67/200)^(-2*(10-(1/12))))+(1+B67/200)^(-2*(10-(1/12)))-1)</f>
        <v>1.6262972270174973E-2</v>
      </c>
      <c r="F67" s="38">
        <f t="shared" ref="F67:F130" si="9">F66*(1+E67)</f>
        <v>128.54265355567702</v>
      </c>
      <c r="H67" s="37"/>
      <c r="I67" s="41"/>
      <c r="J67" s="52"/>
    </row>
    <row r="68" spans="1:10" x14ac:dyDescent="0.35">
      <c r="A68" s="37">
        <v>27606</v>
      </c>
      <c r="B68" s="38">
        <f t="shared" si="7"/>
        <v>12.230991768632213</v>
      </c>
      <c r="C68" s="38">
        <v>12.230991768632213</v>
      </c>
      <c r="E68" s="42">
        <f t="shared" si="8"/>
        <v>4.1971512470742454E-2</v>
      </c>
      <c r="F68" s="38">
        <f t="shared" si="9"/>
        <v>133.93778314241146</v>
      </c>
      <c r="H68" s="37"/>
      <c r="I68" s="41"/>
      <c r="J68" s="52"/>
    </row>
    <row r="69" spans="1:10" x14ac:dyDescent="0.35">
      <c r="A69" s="37">
        <v>27637</v>
      </c>
      <c r="B69" s="38">
        <f t="shared" si="7"/>
        <v>12.990914512283936</v>
      </c>
      <c r="C69" s="38">
        <v>12.990914512283936</v>
      </c>
      <c r="E69" s="42">
        <f t="shared" si="8"/>
        <v>-3.1513499563068585E-2</v>
      </c>
      <c r="F69" s="38">
        <f t="shared" si="9"/>
        <v>129.71693487187471</v>
      </c>
      <c r="H69" s="37"/>
      <c r="I69" s="41"/>
      <c r="J69" s="52"/>
    </row>
    <row r="70" spans="1:10" x14ac:dyDescent="0.35">
      <c r="A70" s="37">
        <v>27667</v>
      </c>
      <c r="B70" s="38">
        <f t="shared" si="7"/>
        <v>13.033144886249937</v>
      </c>
      <c r="C70" s="38">
        <v>13.033144886249937</v>
      </c>
      <c r="E70" s="42">
        <f t="shared" si="8"/>
        <v>8.5119395576224721E-3</v>
      </c>
      <c r="F70" s="38">
        <f t="shared" si="9"/>
        <v>130.82107758110416</v>
      </c>
      <c r="H70" s="37"/>
      <c r="I70" s="41"/>
      <c r="J70" s="52"/>
    </row>
    <row r="71" spans="1:10" x14ac:dyDescent="0.35">
      <c r="A71" s="37">
        <v>27698</v>
      </c>
      <c r="B71" s="38">
        <f t="shared" si="7"/>
        <v>13.628198361316674</v>
      </c>
      <c r="C71" s="38">
        <v>13.628198361316674</v>
      </c>
      <c r="E71" s="42">
        <f t="shared" si="8"/>
        <v>-2.0990611810519401E-2</v>
      </c>
      <c r="F71" s="38">
        <f t="shared" si="9"/>
        <v>128.07506312496537</v>
      </c>
      <c r="H71" s="37"/>
      <c r="I71" s="41"/>
      <c r="J71" s="52"/>
    </row>
    <row r="72" spans="1:10" x14ac:dyDescent="0.35">
      <c r="A72" s="37">
        <v>27728</v>
      </c>
      <c r="B72" s="38">
        <f t="shared" si="7"/>
        <v>13.433181112494628</v>
      </c>
      <c r="C72" s="38">
        <v>13.433181112494628</v>
      </c>
      <c r="E72" s="42">
        <f t="shared" si="8"/>
        <v>2.1875324448812086E-2</v>
      </c>
      <c r="F72" s="38">
        <f t="shared" si="9"/>
        <v>130.87674668462608</v>
      </c>
      <c r="H72" s="37"/>
      <c r="I72" s="41"/>
      <c r="J72" s="52"/>
    </row>
    <row r="73" spans="1:10" x14ac:dyDescent="0.35">
      <c r="A73" s="37">
        <v>27759</v>
      </c>
      <c r="B73" s="38">
        <f t="shared" si="7"/>
        <v>13.280713576799858</v>
      </c>
      <c r="C73" s="38">
        <v>13.280713576799858</v>
      </c>
      <c r="E73" s="42">
        <f t="shared" si="8"/>
        <v>1.9467107758980157E-2</v>
      </c>
      <c r="F73" s="38">
        <f t="shared" si="9"/>
        <v>133.42453841548044</v>
      </c>
      <c r="H73" s="37"/>
      <c r="I73" s="41"/>
      <c r="J73" s="52"/>
    </row>
    <row r="74" spans="1:10" x14ac:dyDescent="0.35">
      <c r="A74" s="37">
        <v>27790</v>
      </c>
      <c r="B74" s="38">
        <f t="shared" si="7"/>
        <v>11.871021233972844</v>
      </c>
      <c r="C74" s="38">
        <v>11.871021233972844</v>
      </c>
      <c r="E74" s="42">
        <f t="shared" si="8"/>
        <v>9.1975592430131481E-2</v>
      </c>
      <c r="F74" s="38">
        <f t="shared" si="9"/>
        <v>145.69633938096109</v>
      </c>
      <c r="H74" s="37"/>
      <c r="I74" s="41"/>
      <c r="J74" s="52"/>
    </row>
    <row r="75" spans="1:10" x14ac:dyDescent="0.35">
      <c r="A75" s="37">
        <v>27819</v>
      </c>
      <c r="B75" s="38">
        <f t="shared" si="7"/>
        <v>12.634451186408096</v>
      </c>
      <c r="C75" s="38">
        <v>12.634451186408096</v>
      </c>
      <c r="E75" s="42">
        <f t="shared" si="8"/>
        <v>-3.2602204662800477E-2</v>
      </c>
      <c r="F75" s="38">
        <f t="shared" si="9"/>
        <v>140.94631750584216</v>
      </c>
      <c r="H75" s="37"/>
      <c r="I75" s="41"/>
      <c r="J75" s="52"/>
    </row>
    <row r="76" spans="1:10" x14ac:dyDescent="0.35">
      <c r="A76" s="37">
        <v>27850</v>
      </c>
      <c r="B76" s="38">
        <f t="shared" si="7"/>
        <v>12.726999431020047</v>
      </c>
      <c r="C76" s="38">
        <v>12.726999431020047</v>
      </c>
      <c r="E76" s="42">
        <f t="shared" si="8"/>
        <v>5.3961242709636651E-3</v>
      </c>
      <c r="F76" s="38">
        <f t="shared" si="9"/>
        <v>141.70688135063838</v>
      </c>
    </row>
    <row r="77" spans="1:10" x14ac:dyDescent="0.35">
      <c r="A77" s="37">
        <v>27880</v>
      </c>
      <c r="B77" s="38">
        <f t="shared" si="7"/>
        <v>12.445563711483278</v>
      </c>
      <c r="C77" s="38">
        <v>12.445563711483278</v>
      </c>
      <c r="E77" s="42">
        <f t="shared" si="8"/>
        <v>2.638979623789206E-2</v>
      </c>
      <c r="F77" s="38">
        <f t="shared" si="9"/>
        <v>145.44649707498888</v>
      </c>
    </row>
    <row r="78" spans="1:10" x14ac:dyDescent="0.35">
      <c r="A78" s="37">
        <v>27911</v>
      </c>
      <c r="B78" s="38">
        <f t="shared" si="7"/>
        <v>12.614922875090512</v>
      </c>
      <c r="C78" s="38">
        <v>12.614922875090512</v>
      </c>
      <c r="E78" s="42">
        <f t="shared" si="8"/>
        <v>9.3695137117038273E-4</v>
      </c>
      <c r="F78" s="38">
        <f t="shared" si="9"/>
        <v>145.5827733698552</v>
      </c>
    </row>
    <row r="79" spans="1:10" x14ac:dyDescent="0.35">
      <c r="A79" s="37">
        <v>27941</v>
      </c>
      <c r="B79" s="38">
        <f t="shared" si="7"/>
        <v>13.02656264530599</v>
      </c>
      <c r="C79" s="38">
        <v>13.02656264530599</v>
      </c>
      <c r="E79" s="42">
        <f t="shared" si="8"/>
        <v>-1.2047363685526063E-2</v>
      </c>
      <c r="F79" s="38">
        <f t="shared" si="9"/>
        <v>143.82888475272105</v>
      </c>
      <c r="J79" s="23"/>
    </row>
    <row r="80" spans="1:10" x14ac:dyDescent="0.35">
      <c r="A80" s="37">
        <v>27972</v>
      </c>
      <c r="B80" s="38">
        <f t="shared" si="7"/>
        <v>13.094641324381499</v>
      </c>
      <c r="C80" s="38">
        <v>13.094641324381499</v>
      </c>
      <c r="E80" s="42">
        <f t="shared" si="8"/>
        <v>7.1344380586639607E-3</v>
      </c>
      <c r="F80" s="38">
        <f t="shared" si="9"/>
        <v>144.85502302203605</v>
      </c>
      <c r="J80" s="23"/>
    </row>
    <row r="81" spans="1:10" x14ac:dyDescent="0.35">
      <c r="A81" s="37">
        <v>28003</v>
      </c>
      <c r="B81" s="38">
        <f t="shared" si="7"/>
        <v>13.407162603313242</v>
      </c>
      <c r="C81" s="38">
        <v>13.407162603313242</v>
      </c>
      <c r="E81" s="42">
        <f t="shared" si="8"/>
        <v>-5.9611815193455087E-3</v>
      </c>
      <c r="F81" s="38">
        <f t="shared" si="9"/>
        <v>143.99151593581271</v>
      </c>
      <c r="J81" s="23"/>
    </row>
    <row r="82" spans="1:10" x14ac:dyDescent="0.35">
      <c r="A82" s="37">
        <v>28033</v>
      </c>
      <c r="B82" s="38">
        <f t="shared" si="7"/>
        <v>13.880741981735664</v>
      </c>
      <c r="C82" s="38">
        <v>13.880741981735664</v>
      </c>
      <c r="E82" s="42">
        <f t="shared" si="8"/>
        <v>-1.3929312100364749E-2</v>
      </c>
      <c r="F82" s="38">
        <f t="shared" si="9"/>
        <v>141.98581317053814</v>
      </c>
      <c r="J82" s="23"/>
    </row>
    <row r="83" spans="1:10" x14ac:dyDescent="0.35">
      <c r="A83" s="37">
        <v>28064</v>
      </c>
      <c r="B83" s="38">
        <f t="shared" si="7"/>
        <v>14.659068229165488</v>
      </c>
      <c r="C83" s="38">
        <v>14.659068229165488</v>
      </c>
      <c r="E83" s="42">
        <f t="shared" si="8"/>
        <v>-2.8472517495109977E-2</v>
      </c>
      <c r="F83" s="38">
        <f t="shared" si="9"/>
        <v>137.94311962098257</v>
      </c>
      <c r="J83" s="23"/>
    </row>
    <row r="84" spans="1:10" x14ac:dyDescent="0.35">
      <c r="A84" s="37">
        <v>28094</v>
      </c>
      <c r="B84" s="38">
        <f t="shared" si="7"/>
        <v>14.015984807423777</v>
      </c>
      <c r="C84" s="38">
        <v>14.015984807423777</v>
      </c>
      <c r="E84" s="42">
        <f t="shared" si="8"/>
        <v>4.6124507045204093E-2</v>
      </c>
      <c r="F84" s="38">
        <f t="shared" si="9"/>
        <v>144.30567801377802</v>
      </c>
      <c r="J84" s="23"/>
    </row>
    <row r="85" spans="1:10" x14ac:dyDescent="0.35">
      <c r="A85" s="37">
        <v>28125</v>
      </c>
      <c r="B85" s="38">
        <f t="shared" si="7"/>
        <v>14.126488437251647</v>
      </c>
      <c r="C85" s="38">
        <v>14.126488437251647</v>
      </c>
      <c r="E85" s="42">
        <f t="shared" si="8"/>
        <v>5.8781181716958224E-3</v>
      </c>
      <c r="F85" s="38">
        <f t="shared" si="9"/>
        <v>145.15392384198969</v>
      </c>
      <c r="J85" s="23"/>
    </row>
    <row r="86" spans="1:10" x14ac:dyDescent="0.35">
      <c r="A86" s="37">
        <v>28156</v>
      </c>
      <c r="B86" s="38">
        <f t="shared" si="7"/>
        <v>12.900407651398927</v>
      </c>
      <c r="C86" s="38">
        <v>12.900407651398927</v>
      </c>
      <c r="E86" s="42">
        <f t="shared" si="8"/>
        <v>7.9302855217307275E-2</v>
      </c>
      <c r="F86" s="38">
        <f t="shared" si="9"/>
        <v>156.66504444865504</v>
      </c>
      <c r="J86" s="23"/>
    </row>
    <row r="87" spans="1:10" x14ac:dyDescent="0.35">
      <c r="A87" s="37">
        <v>28184</v>
      </c>
      <c r="B87" s="38">
        <f t="shared" si="7"/>
        <v>13.034829129000286</v>
      </c>
      <c r="C87" s="38">
        <v>13.034829129000286</v>
      </c>
      <c r="E87" s="42">
        <f t="shared" si="8"/>
        <v>3.3858115475521137E-3</v>
      </c>
      <c r="F87" s="38">
        <f t="shared" si="9"/>
        <v>157.19548276524705</v>
      </c>
      <c r="J87" s="23"/>
    </row>
    <row r="88" spans="1:10" x14ac:dyDescent="0.35">
      <c r="A88" s="37">
        <v>28215</v>
      </c>
      <c r="B88" s="38">
        <f t="shared" si="7"/>
        <v>11.398166266093593</v>
      </c>
      <c r="C88" s="38">
        <v>11.398166266093593</v>
      </c>
      <c r="E88" s="42">
        <f t="shared" si="8"/>
        <v>0.10662112491513834</v>
      </c>
      <c r="F88" s="38">
        <f t="shared" si="9"/>
        <v>173.95584196925591</v>
      </c>
      <c r="J88" s="23"/>
    </row>
    <row r="89" spans="1:10" x14ac:dyDescent="0.35">
      <c r="A89" s="37">
        <v>28245</v>
      </c>
      <c r="B89" s="38">
        <f t="shared" si="7"/>
        <v>11.941647824619675</v>
      </c>
      <c r="C89" s="38">
        <v>11.941647824619675</v>
      </c>
      <c r="E89" s="42">
        <f t="shared" si="8"/>
        <v>-2.1605352000540728E-2</v>
      </c>
      <c r="F89" s="38">
        <f t="shared" si="9"/>
        <v>170.1974647709597</v>
      </c>
      <c r="J89" s="23"/>
    </row>
    <row r="90" spans="1:10" x14ac:dyDescent="0.35">
      <c r="A90" s="37">
        <v>28276</v>
      </c>
      <c r="B90" s="38">
        <f t="shared" si="7"/>
        <v>11.998053349708771</v>
      </c>
      <c r="C90" s="38">
        <v>11.998053349708771</v>
      </c>
      <c r="E90" s="42">
        <f t="shared" si="8"/>
        <v>6.730588347952789E-3</v>
      </c>
      <c r="F90" s="38">
        <f t="shared" si="9"/>
        <v>171.34299384419822</v>
      </c>
      <c r="J90" s="23"/>
    </row>
    <row r="91" spans="1:10" x14ac:dyDescent="0.35">
      <c r="A91" s="37">
        <v>28306</v>
      </c>
      <c r="B91" s="38">
        <f t="shared" si="7"/>
        <v>12.60737839719231</v>
      </c>
      <c r="C91" s="38">
        <v>12.60737839719231</v>
      </c>
      <c r="E91" s="42">
        <f t="shared" si="8"/>
        <v>-2.3954988928389105E-2</v>
      </c>
      <c r="F91" s="38">
        <f t="shared" si="9"/>
        <v>167.2384743237034</v>
      </c>
      <c r="J91" s="23"/>
    </row>
    <row r="92" spans="1:10" x14ac:dyDescent="0.35">
      <c r="A92" s="37">
        <v>28337</v>
      </c>
      <c r="B92" s="38">
        <f t="shared" si="7"/>
        <v>12.723114668933716</v>
      </c>
      <c r="C92" s="38">
        <v>12.723114668933716</v>
      </c>
      <c r="E92" s="42">
        <f t="shared" si="8"/>
        <v>4.0866004837538158E-3</v>
      </c>
      <c r="F92" s="38">
        <f t="shared" si="9"/>
        <v>167.9219111537769</v>
      </c>
      <c r="J92" s="23"/>
    </row>
    <row r="93" spans="1:10" x14ac:dyDescent="0.35">
      <c r="A93" s="37">
        <v>28368</v>
      </c>
      <c r="B93" s="38">
        <f t="shared" si="7"/>
        <v>10.28565461203792</v>
      </c>
      <c r="C93" s="38">
        <v>10.28565461203792</v>
      </c>
      <c r="E93" s="42">
        <f t="shared" si="8"/>
        <v>0.15993115675882025</v>
      </c>
      <c r="F93" s="38">
        <f t="shared" si="9"/>
        <v>194.77785664975227</v>
      </c>
      <c r="J93" s="23"/>
    </row>
    <row r="94" spans="1:10" x14ac:dyDescent="0.35">
      <c r="A94" s="37">
        <v>28398</v>
      </c>
      <c r="B94" s="38">
        <f t="shared" si="7"/>
        <v>10.279238482491078</v>
      </c>
      <c r="C94" s="38">
        <v>10.279238482491078</v>
      </c>
      <c r="E94" s="42">
        <f t="shared" si="8"/>
        <v>8.9645622300803893E-3</v>
      </c>
      <c r="F94" s="38">
        <f t="shared" si="9"/>
        <v>196.52395486673066</v>
      </c>
      <c r="J94" s="23"/>
    </row>
    <row r="95" spans="1:10" x14ac:dyDescent="0.35">
      <c r="A95" s="37">
        <v>28429</v>
      </c>
      <c r="B95" s="38">
        <f t="shared" si="7"/>
        <v>10.306348820357947</v>
      </c>
      <c r="C95" s="38">
        <v>10.306348820357947</v>
      </c>
      <c r="E95" s="42">
        <f t="shared" si="8"/>
        <v>6.9065821949375016E-3</v>
      </c>
      <c r="F95" s="38">
        <f t="shared" si="9"/>
        <v>197.88126371429192</v>
      </c>
      <c r="J95" s="23"/>
    </row>
    <row r="96" spans="1:10" x14ac:dyDescent="0.35">
      <c r="A96" s="37">
        <v>28459</v>
      </c>
      <c r="B96" s="38">
        <f t="shared" si="7"/>
        <v>10.929912134191989</v>
      </c>
      <c r="C96" s="38">
        <v>10.929912134191989</v>
      </c>
      <c r="E96" s="42">
        <f t="shared" si="8"/>
        <v>-2.860371633157751E-2</v>
      </c>
      <c r="F96" s="38">
        <f t="shared" si="9"/>
        <v>192.22112417967423</v>
      </c>
      <c r="J96" s="23"/>
    </row>
    <row r="97" spans="1:10" x14ac:dyDescent="0.35">
      <c r="A97" s="37">
        <v>28490</v>
      </c>
      <c r="B97" s="38">
        <f t="shared" si="7"/>
        <v>10.686790454528783</v>
      </c>
      <c r="C97" s="38">
        <v>10.686790454528783</v>
      </c>
      <c r="E97" s="42">
        <f t="shared" si="8"/>
        <v>2.3755889454915045E-2</v>
      </c>
      <c r="F97" s="38">
        <f t="shared" si="9"/>
        <v>196.78750795658607</v>
      </c>
      <c r="J97" s="23"/>
    </row>
    <row r="98" spans="1:10" x14ac:dyDescent="0.35">
      <c r="A98" s="37">
        <v>28521</v>
      </c>
      <c r="B98" s="38">
        <f t="shared" si="7"/>
        <v>11.219992534498797</v>
      </c>
      <c r="C98" s="38">
        <v>11.219992534498797</v>
      </c>
      <c r="E98" s="42">
        <f t="shared" si="8"/>
        <v>-2.2519668862284105E-2</v>
      </c>
      <c r="F98" s="38">
        <f t="shared" si="9"/>
        <v>192.35591844116965</v>
      </c>
      <c r="J98" s="23"/>
    </row>
    <row r="99" spans="1:10" x14ac:dyDescent="0.35">
      <c r="A99" s="37">
        <v>28549</v>
      </c>
      <c r="B99" s="38">
        <f t="shared" si="7"/>
        <v>11.550782464601006</v>
      </c>
      <c r="C99" s="38">
        <v>11.550782464601006</v>
      </c>
      <c r="E99" s="42">
        <f t="shared" si="8"/>
        <v>-9.883896547640339E-3</v>
      </c>
      <c r="F99" s="38">
        <f t="shared" si="9"/>
        <v>190.45469244297078</v>
      </c>
      <c r="J99" s="23"/>
    </row>
    <row r="100" spans="1:10" x14ac:dyDescent="0.35">
      <c r="A100" s="37">
        <v>28580</v>
      </c>
      <c r="B100" s="38">
        <f t="shared" si="7"/>
        <v>11.392711532542567</v>
      </c>
      <c r="C100" s="38">
        <v>11.392711532542567</v>
      </c>
      <c r="E100" s="42">
        <f t="shared" si="8"/>
        <v>1.8876214933583407E-2</v>
      </c>
      <c r="F100" s="38">
        <f t="shared" si="9"/>
        <v>194.04975615263385</v>
      </c>
      <c r="J100" s="23"/>
    </row>
    <row r="101" spans="1:10" x14ac:dyDescent="0.35">
      <c r="A101" s="37">
        <v>28610</v>
      </c>
      <c r="B101" s="38">
        <f t="shared" si="7"/>
        <v>11.8836056890806</v>
      </c>
      <c r="C101" s="38">
        <v>11.8836056890806</v>
      </c>
      <c r="E101" s="42">
        <f t="shared" si="8"/>
        <v>-1.8666270927246438E-2</v>
      </c>
      <c r="F101" s="38">
        <f t="shared" si="9"/>
        <v>190.42757083092266</v>
      </c>
      <c r="J101" s="23"/>
    </row>
    <row r="102" spans="1:10" x14ac:dyDescent="0.35">
      <c r="A102" s="37">
        <v>28641</v>
      </c>
      <c r="B102" s="38">
        <f t="shared" si="7"/>
        <v>11.657104779639136</v>
      </c>
      <c r="C102" s="38">
        <v>11.657104779639136</v>
      </c>
      <c r="E102" s="42">
        <f t="shared" si="8"/>
        <v>2.3016122540842898E-2</v>
      </c>
      <c r="F102" s="38">
        <f t="shared" si="9"/>
        <v>194.81047513632222</v>
      </c>
      <c r="J102" s="23"/>
    </row>
    <row r="103" spans="1:10" x14ac:dyDescent="0.35">
      <c r="A103" s="37">
        <v>28671</v>
      </c>
      <c r="B103" s="38">
        <f t="shared" si="7"/>
        <v>12.196033388988464</v>
      </c>
      <c r="C103" s="38">
        <v>12.196033388988464</v>
      </c>
      <c r="E103" s="42">
        <f t="shared" si="8"/>
        <v>-2.0814552718251493E-2</v>
      </c>
      <c r="F103" s="38">
        <f t="shared" si="9"/>
        <v>190.75558223152962</v>
      </c>
      <c r="J103" s="23"/>
    </row>
    <row r="104" spans="1:10" x14ac:dyDescent="0.35">
      <c r="A104" s="37">
        <v>28702</v>
      </c>
      <c r="B104" s="38">
        <f t="shared" si="7"/>
        <v>12.158463206002924</v>
      </c>
      <c r="C104" s="38">
        <v>12.158463206002924</v>
      </c>
      <c r="E104" s="42">
        <f t="shared" si="8"/>
        <v>1.2294823374195402E-2</v>
      </c>
      <c r="F104" s="38">
        <f t="shared" si="9"/>
        <v>193.10088842270807</v>
      </c>
      <c r="J104" s="23"/>
    </row>
    <row r="105" spans="1:10" x14ac:dyDescent="0.35">
      <c r="A105" s="37">
        <v>28733</v>
      </c>
      <c r="B105" s="38">
        <f t="shared" si="7"/>
        <v>12.035866325460436</v>
      </c>
      <c r="C105" s="38">
        <v>12.035866325460436</v>
      </c>
      <c r="E105" s="42">
        <f t="shared" si="8"/>
        <v>1.7121731511249565E-2</v>
      </c>
      <c r="F105" s="38">
        <f t="shared" si="9"/>
        <v>196.40710998886541</v>
      </c>
      <c r="J105" s="23"/>
    </row>
    <row r="106" spans="1:10" x14ac:dyDescent="0.35">
      <c r="A106" s="37">
        <v>28763</v>
      </c>
      <c r="B106" s="38">
        <f t="shared" si="7"/>
        <v>11.965027300273302</v>
      </c>
      <c r="C106" s="38">
        <v>11.965027300273302</v>
      </c>
      <c r="E106" s="42">
        <f t="shared" si="8"/>
        <v>1.4080228890506996E-2</v>
      </c>
      <c r="F106" s="38">
        <f t="shared" si="9"/>
        <v>199.17256705323163</v>
      </c>
      <c r="J106" s="23"/>
    </row>
    <row r="107" spans="1:10" x14ac:dyDescent="0.35">
      <c r="A107" s="37">
        <v>28794</v>
      </c>
      <c r="B107" s="38">
        <f t="shared" si="7"/>
        <v>11.951627823985215</v>
      </c>
      <c r="C107" s="38">
        <v>11.951627823985215</v>
      </c>
      <c r="E107" s="42">
        <f t="shared" si="8"/>
        <v>1.0737408291442551E-2</v>
      </c>
      <c r="F107" s="38">
        <f t="shared" si="9"/>
        <v>201.31116422613692</v>
      </c>
      <c r="J107" s="23"/>
    </row>
    <row r="108" spans="1:10" x14ac:dyDescent="0.35">
      <c r="A108" s="37">
        <v>28824</v>
      </c>
      <c r="B108" s="38">
        <f t="shared" si="7"/>
        <v>12.153892490963313</v>
      </c>
      <c r="C108" s="38">
        <v>12.153892490963313</v>
      </c>
      <c r="E108" s="42">
        <f t="shared" si="8"/>
        <v>-1.5174629608569259E-3</v>
      </c>
      <c r="F108" s="38">
        <f t="shared" si="9"/>
        <v>201.00568199081675</v>
      </c>
      <c r="J108" s="23"/>
    </row>
    <row r="109" spans="1:10" x14ac:dyDescent="0.35">
      <c r="A109" s="37">
        <v>28855</v>
      </c>
      <c r="B109" s="38">
        <f t="shared" si="7"/>
        <v>12.613277091702631</v>
      </c>
      <c r="C109" s="38">
        <v>12.613277091702631</v>
      </c>
      <c r="E109" s="42">
        <f t="shared" si="8"/>
        <v>-1.5463993376401058E-2</v>
      </c>
      <c r="F109" s="38">
        <f t="shared" si="9"/>
        <v>197.89733145589179</v>
      </c>
      <c r="J109" s="23"/>
    </row>
    <row r="110" spans="1:10" x14ac:dyDescent="0.35">
      <c r="A110" s="37">
        <v>28886</v>
      </c>
      <c r="B110" s="38">
        <f t="shared" si="7"/>
        <v>13.417834587621661</v>
      </c>
      <c r="C110" s="38">
        <v>13.417834587621661</v>
      </c>
      <c r="E110" s="42">
        <f t="shared" si="8"/>
        <v>-3.2909782379814276E-2</v>
      </c>
      <c r="F110" s="38">
        <f t="shared" si="9"/>
        <v>191.38457334413243</v>
      </c>
      <c r="J110" s="23"/>
    </row>
    <row r="111" spans="1:10" x14ac:dyDescent="0.35">
      <c r="A111" s="37">
        <v>28914</v>
      </c>
      <c r="B111" s="38">
        <f t="shared" si="7"/>
        <v>12.256370755084545</v>
      </c>
      <c r="C111" s="38">
        <v>12.256370755084545</v>
      </c>
      <c r="E111" s="42">
        <f t="shared" si="8"/>
        <v>7.6816044439810174E-2</v>
      </c>
      <c r="F111" s="38">
        <f t="shared" si="9"/>
        <v>206.08597923522944</v>
      </c>
      <c r="J111" s="23"/>
    </row>
    <row r="112" spans="1:10" x14ac:dyDescent="0.35">
      <c r="A112" s="37">
        <v>28945</v>
      </c>
      <c r="B112" s="38">
        <f t="shared" si="7"/>
        <v>10.924369358565921</v>
      </c>
      <c r="C112" s="38">
        <v>10.924369358565921</v>
      </c>
      <c r="E112" s="42">
        <f t="shared" si="8"/>
        <v>8.9678849614835035E-2</v>
      </c>
      <c r="F112" s="38">
        <f t="shared" si="9"/>
        <v>224.5675327747916</v>
      </c>
      <c r="J112" s="23"/>
    </row>
    <row r="113" spans="1:10" x14ac:dyDescent="0.35">
      <c r="A113" s="37">
        <v>28975</v>
      </c>
      <c r="B113" s="38">
        <f t="shared" si="7"/>
        <v>11.102807568208949</v>
      </c>
      <c r="C113" s="38">
        <v>11.102807568208949</v>
      </c>
      <c r="E113" s="42">
        <f t="shared" si="8"/>
        <v>-1.4637193136357324E-3</v>
      </c>
      <c r="F113" s="38">
        <f t="shared" si="9"/>
        <v>224.23882893985362</v>
      </c>
      <c r="J113" s="23"/>
    </row>
    <row r="114" spans="1:10" x14ac:dyDescent="0.35">
      <c r="A114" s="37">
        <v>29006</v>
      </c>
      <c r="B114" s="38">
        <f t="shared" si="7"/>
        <v>11.408110726005877</v>
      </c>
      <c r="C114" s="38">
        <v>11.408110726005877</v>
      </c>
      <c r="E114" s="42">
        <f t="shared" si="8"/>
        <v>-8.6032468916977904E-3</v>
      </c>
      <c r="F114" s="38">
        <f t="shared" si="9"/>
        <v>222.30964693177887</v>
      </c>
      <c r="J114" s="23"/>
    </row>
    <row r="115" spans="1:10" x14ac:dyDescent="0.35">
      <c r="A115" s="37">
        <v>29036</v>
      </c>
      <c r="B115" s="38">
        <f t="shared" si="7"/>
        <v>12.269862680915438</v>
      </c>
      <c r="C115" s="38">
        <v>12.269862680915438</v>
      </c>
      <c r="E115" s="42">
        <f t="shared" si="8"/>
        <v>-3.9164639403578241E-2</v>
      </c>
      <c r="F115" s="38">
        <f t="shared" si="9"/>
        <v>213.60296977375896</v>
      </c>
      <c r="J115" s="23"/>
    </row>
    <row r="116" spans="1:10" x14ac:dyDescent="0.35">
      <c r="A116" s="37">
        <v>29067</v>
      </c>
      <c r="B116" s="38">
        <f t="shared" si="7"/>
        <v>12.17672888094857</v>
      </c>
      <c r="C116" s="38">
        <v>12.17672888094857</v>
      </c>
      <c r="E116" s="42">
        <f t="shared" si="8"/>
        <v>1.5504750119846112E-2</v>
      </c>
      <c r="F116" s="38">
        <f t="shared" si="9"/>
        <v>216.91483044495814</v>
      </c>
      <c r="J116" s="23"/>
    </row>
    <row r="117" spans="1:10" x14ac:dyDescent="0.35">
      <c r="A117" s="37">
        <v>29098</v>
      </c>
      <c r="B117" s="38">
        <f t="shared" si="7"/>
        <v>11.806733641130149</v>
      </c>
      <c r="C117" s="38">
        <v>11.806733641130149</v>
      </c>
      <c r="E117" s="42">
        <f t="shared" si="8"/>
        <v>3.1438238131451808E-2</v>
      </c>
      <c r="F117" s="38">
        <f t="shared" si="9"/>
        <v>223.73425053873021</v>
      </c>
      <c r="J117" s="23"/>
    </row>
    <row r="118" spans="1:10" x14ac:dyDescent="0.35">
      <c r="A118" s="37">
        <v>29128</v>
      </c>
      <c r="B118" s="38">
        <f t="shared" si="7"/>
        <v>11.864340900061599</v>
      </c>
      <c r="C118" s="38">
        <v>11.864340900061599</v>
      </c>
      <c r="E118" s="42">
        <f t="shared" si="8"/>
        <v>6.5317216037472352E-3</v>
      </c>
      <c r="F118" s="38">
        <f t="shared" si="9"/>
        <v>225.19562037647225</v>
      </c>
      <c r="J118" s="23"/>
    </row>
    <row r="119" spans="1:10" x14ac:dyDescent="0.35">
      <c r="A119" s="37">
        <v>29159</v>
      </c>
      <c r="B119" s="38">
        <f t="shared" si="7"/>
        <v>12.610879095382172</v>
      </c>
      <c r="C119" s="38">
        <v>12.610879095382172</v>
      </c>
      <c r="E119" s="42">
        <f t="shared" si="8"/>
        <v>-3.1706534528524427E-2</v>
      </c>
      <c r="F119" s="38">
        <f t="shared" si="9"/>
        <v>218.05544766333315</v>
      </c>
      <c r="J119" s="23"/>
    </row>
    <row r="120" spans="1:10" x14ac:dyDescent="0.35">
      <c r="A120" s="37">
        <v>29189</v>
      </c>
      <c r="B120" s="38">
        <f t="shared" si="7"/>
        <v>13.713517621455455</v>
      </c>
      <c r="C120" s="38">
        <v>13.713517621455455</v>
      </c>
      <c r="E120" s="42">
        <f t="shared" si="8"/>
        <v>-4.8316498762561548E-2</v>
      </c>
      <c r="F120" s="38">
        <f t="shared" si="9"/>
        <v>207.51977189613791</v>
      </c>
      <c r="J120" s="23"/>
    </row>
    <row r="121" spans="1:10" x14ac:dyDescent="0.35">
      <c r="A121" s="37">
        <v>29220</v>
      </c>
      <c r="B121" s="38">
        <f t="shared" si="7"/>
        <v>13.915503054941993</v>
      </c>
      <c r="C121" s="38">
        <v>13.915503054941993</v>
      </c>
      <c r="E121" s="42">
        <f t="shared" si="8"/>
        <v>7.3614875869408396E-4</v>
      </c>
      <c r="F121" s="38">
        <f t="shared" si="9"/>
        <v>207.67253731862374</v>
      </c>
      <c r="J121" s="23"/>
    </row>
    <row r="122" spans="1:10" x14ac:dyDescent="0.35">
      <c r="A122" s="37">
        <v>29251</v>
      </c>
      <c r="B122" s="38">
        <f t="shared" si="7"/>
        <v>13.544213969195477</v>
      </c>
      <c r="C122" s="38">
        <v>13.544213969195477</v>
      </c>
      <c r="E122" s="42">
        <f t="shared" si="8"/>
        <v>3.1535504642257954E-2</v>
      </c>
      <c r="F122" s="38">
        <f t="shared" si="9"/>
        <v>214.22159558330466</v>
      </c>
      <c r="J122" s="23"/>
    </row>
    <row r="123" spans="1:10" x14ac:dyDescent="0.35">
      <c r="A123" s="37">
        <v>29280</v>
      </c>
      <c r="B123" s="38">
        <f t="shared" si="7"/>
        <v>13.683667100566945</v>
      </c>
      <c r="C123" s="38">
        <v>13.683667100566945</v>
      </c>
      <c r="E123" s="42">
        <f t="shared" si="8"/>
        <v>3.8384042065871381E-3</v>
      </c>
      <c r="F123" s="38">
        <f t="shared" si="9"/>
        <v>215.04386465693341</v>
      </c>
      <c r="J123" s="23"/>
    </row>
    <row r="124" spans="1:10" x14ac:dyDescent="0.35">
      <c r="A124" s="37">
        <v>29311</v>
      </c>
      <c r="B124" s="38">
        <f t="shared" si="7"/>
        <v>13.659373865838395</v>
      </c>
      <c r="C124" s="38">
        <v>13.659373865838395</v>
      </c>
      <c r="E124" s="42">
        <f t="shared" si="8"/>
        <v>1.2701828108294382E-2</v>
      </c>
      <c r="F124" s="38">
        <f t="shared" si="9"/>
        <v>217.77531486154911</v>
      </c>
      <c r="J124" s="23"/>
    </row>
    <row r="125" spans="1:10" x14ac:dyDescent="0.35">
      <c r="A125" s="37">
        <v>29341</v>
      </c>
      <c r="B125" s="38">
        <f t="shared" si="7"/>
        <v>13.105804983843857</v>
      </c>
      <c r="C125" s="38">
        <v>13.105804983843857</v>
      </c>
      <c r="E125" s="42">
        <f t="shared" si="8"/>
        <v>4.162636484276129E-2</v>
      </c>
      <c r="F125" s="38">
        <f t="shared" si="9"/>
        <v>226.84050957172317</v>
      </c>
      <c r="J125" s="23"/>
    </row>
    <row r="126" spans="1:10" x14ac:dyDescent="0.35">
      <c r="A126" s="37">
        <v>29372</v>
      </c>
      <c r="B126" s="38">
        <f t="shared" si="7"/>
        <v>12.791076353969492</v>
      </c>
      <c r="C126" s="38">
        <v>12.791076353969492</v>
      </c>
      <c r="E126" s="42">
        <f t="shared" si="8"/>
        <v>2.8331545862948573E-2</v>
      </c>
      <c r="F126" s="38">
        <f t="shared" si="9"/>
        <v>233.26725187222905</v>
      </c>
      <c r="J126" s="23"/>
    </row>
    <row r="127" spans="1:10" x14ac:dyDescent="0.35">
      <c r="A127" s="37">
        <v>29402</v>
      </c>
      <c r="B127" s="38">
        <f t="shared" si="7"/>
        <v>12.897149903813794</v>
      </c>
      <c r="C127" s="38">
        <v>12.897149903813794</v>
      </c>
      <c r="E127" s="42">
        <f t="shared" si="8"/>
        <v>4.816097284746702E-3</v>
      </c>
      <c r="F127" s="38">
        <f t="shared" si="9"/>
        <v>234.39068965059121</v>
      </c>
      <c r="J127" s="23"/>
    </row>
    <row r="128" spans="1:10" x14ac:dyDescent="0.35">
      <c r="A128" s="37">
        <v>29433</v>
      </c>
      <c r="B128" s="38">
        <f t="shared" si="7"/>
        <v>12.718601092836185</v>
      </c>
      <c r="C128" s="38">
        <v>12.718601092836185</v>
      </c>
      <c r="E128" s="42">
        <f t="shared" si="8"/>
        <v>2.065297423469304E-2</v>
      </c>
      <c r="F128" s="38">
        <f t="shared" si="9"/>
        <v>239.23155452479679</v>
      </c>
      <c r="J128" s="23"/>
    </row>
    <row r="129" spans="1:10" x14ac:dyDescent="0.35">
      <c r="A129" s="37">
        <v>29464</v>
      </c>
      <c r="B129" s="38">
        <f t="shared" si="7"/>
        <v>13.202825020097503</v>
      </c>
      <c r="C129" s="38">
        <v>13.202825020097503</v>
      </c>
      <c r="E129" s="42">
        <f t="shared" si="8"/>
        <v>-1.575533959599288E-2</v>
      </c>
      <c r="F129" s="38">
        <f t="shared" si="9"/>
        <v>235.46238014118134</v>
      </c>
      <c r="J129" s="23"/>
    </row>
    <row r="130" spans="1:10" x14ac:dyDescent="0.35">
      <c r="A130" s="37">
        <v>29494</v>
      </c>
      <c r="B130" s="38">
        <f t="shared" ref="B130:B193" si="10">C130</f>
        <v>12.824821367896854</v>
      </c>
      <c r="C130" s="38">
        <v>12.824821367896854</v>
      </c>
      <c r="E130" s="42">
        <f t="shared" si="8"/>
        <v>3.1884664871342262E-2</v>
      </c>
      <c r="F130" s="38">
        <f t="shared" si="9"/>
        <v>242.97001922179149</v>
      </c>
      <c r="J130" s="23"/>
    </row>
    <row r="131" spans="1:10" x14ac:dyDescent="0.35">
      <c r="A131" s="37">
        <v>29525</v>
      </c>
      <c r="B131" s="38">
        <f t="shared" si="10"/>
        <v>12.510259780832035</v>
      </c>
      <c r="C131" s="38">
        <v>12.510259780832035</v>
      </c>
      <c r="E131" s="42">
        <f t="shared" ref="E131:E194" si="11">B130/1200+((B130/B131)*(1-(1+B131/200)^(-2*(10-(1/12))))+(1+B131/200)^(-2*(10-(1/12)))-1)</f>
        <v>2.8283622937704263E-2</v>
      </c>
      <c r="F131" s="38">
        <f t="shared" ref="F131:F194" si="12">F130*(1+E131)</f>
        <v>249.84209163062741</v>
      </c>
      <c r="J131" s="23"/>
    </row>
    <row r="132" spans="1:10" x14ac:dyDescent="0.35">
      <c r="A132" s="37">
        <v>29555</v>
      </c>
      <c r="B132" s="38">
        <f t="shared" si="10"/>
        <v>12.523454670579312</v>
      </c>
      <c r="C132" s="38">
        <v>12.523454670579312</v>
      </c>
      <c r="E132" s="42">
        <f t="shared" si="11"/>
        <v>9.6874955215266751E-3</v>
      </c>
      <c r="F132" s="38">
        <f t="shared" si="12"/>
        <v>252.26243577438797</v>
      </c>
      <c r="J132" s="23"/>
    </row>
    <row r="133" spans="1:10" x14ac:dyDescent="0.35">
      <c r="A133" s="37">
        <v>29586</v>
      </c>
      <c r="B133" s="38">
        <f t="shared" si="10"/>
        <v>13.306203337744382</v>
      </c>
      <c r="C133" s="38">
        <v>13.306203337744382</v>
      </c>
      <c r="E133" s="42">
        <f t="shared" si="11"/>
        <v>-3.1992775959778327E-2</v>
      </c>
      <c r="F133" s="38">
        <f t="shared" si="12"/>
        <v>244.19186018358999</v>
      </c>
      <c r="J133" s="23"/>
    </row>
    <row r="134" spans="1:10" x14ac:dyDescent="0.35">
      <c r="A134" s="37">
        <v>29617</v>
      </c>
      <c r="B134" s="38">
        <f t="shared" si="10"/>
        <v>13.404101315314975</v>
      </c>
      <c r="C134" s="38">
        <v>13.404101315314975</v>
      </c>
      <c r="E134" s="42">
        <f t="shared" si="11"/>
        <v>5.8022452948221781E-3</v>
      </c>
      <c r="F134" s="38">
        <f t="shared" si="12"/>
        <v>245.60872125537409</v>
      </c>
      <c r="J134" s="23"/>
    </row>
    <row r="135" spans="1:10" x14ac:dyDescent="0.35">
      <c r="A135" s="37">
        <v>29645</v>
      </c>
      <c r="B135" s="38">
        <f t="shared" si="10"/>
        <v>13.22711493577161</v>
      </c>
      <c r="C135" s="38">
        <v>13.22711493577161</v>
      </c>
      <c r="E135" s="42">
        <f t="shared" si="11"/>
        <v>2.0793482636777511E-2</v>
      </c>
      <c r="F135" s="38">
        <f t="shared" si="12"/>
        <v>250.71578193623884</v>
      </c>
      <c r="J135" s="23"/>
    </row>
    <row r="136" spans="1:10" x14ac:dyDescent="0.35">
      <c r="A136" s="37">
        <v>29676</v>
      </c>
      <c r="B136" s="38">
        <f t="shared" si="10"/>
        <v>13.014925419865003</v>
      </c>
      <c r="C136" s="38">
        <v>13.014925419865003</v>
      </c>
      <c r="E136" s="42">
        <f t="shared" si="11"/>
        <v>2.2656922969250915E-2</v>
      </c>
      <c r="F136" s="38">
        <f t="shared" si="12"/>
        <v>256.39623009474371</v>
      </c>
      <c r="J136" s="23"/>
    </row>
    <row r="137" spans="1:10" x14ac:dyDescent="0.35">
      <c r="A137" s="37">
        <v>29706</v>
      </c>
      <c r="B137" s="38">
        <f t="shared" si="10"/>
        <v>13.186626514678471</v>
      </c>
      <c r="C137" s="38">
        <v>13.186626514678471</v>
      </c>
      <c r="E137" s="42">
        <f t="shared" si="11"/>
        <v>1.4948843464404112E-3</v>
      </c>
      <c r="F137" s="38">
        <f t="shared" si="12"/>
        <v>256.7795128055987</v>
      </c>
      <c r="J137" s="23"/>
    </row>
    <row r="138" spans="1:10" x14ac:dyDescent="0.35">
      <c r="A138" s="37">
        <v>29737</v>
      </c>
      <c r="B138" s="38">
        <f t="shared" si="10"/>
        <v>13.379306109205036</v>
      </c>
      <c r="C138" s="38">
        <v>13.379306109205036</v>
      </c>
      <c r="E138" s="42">
        <f t="shared" si="11"/>
        <v>5.7451243191132366E-4</v>
      </c>
      <c r="F138" s="38">
        <f t="shared" si="12"/>
        <v>256.92703582796565</v>
      </c>
      <c r="J138" s="23"/>
    </row>
    <row r="139" spans="1:10" x14ac:dyDescent="0.35">
      <c r="A139" s="37">
        <v>29767</v>
      </c>
      <c r="B139" s="38">
        <f t="shared" si="10"/>
        <v>14.150294455937209</v>
      </c>
      <c r="C139" s="38">
        <v>14.150294455937209</v>
      </c>
      <c r="E139" s="42">
        <f t="shared" si="11"/>
        <v>-2.9293352005746676E-2</v>
      </c>
      <c r="F139" s="38">
        <f t="shared" si="12"/>
        <v>249.40078172766397</v>
      </c>
      <c r="J139" s="23"/>
    </row>
    <row r="140" spans="1:10" x14ac:dyDescent="0.35">
      <c r="A140" s="37">
        <v>29798</v>
      </c>
      <c r="B140" s="38">
        <f t="shared" si="10"/>
        <v>14.575224902926967</v>
      </c>
      <c r="C140" s="38">
        <v>14.575224902926967</v>
      </c>
      <c r="E140" s="42">
        <f t="shared" si="11"/>
        <v>-1.0137972697169316E-2</v>
      </c>
      <c r="F140" s="38">
        <f t="shared" si="12"/>
        <v>246.87236341185621</v>
      </c>
      <c r="J140" s="23"/>
    </row>
    <row r="141" spans="1:10" x14ac:dyDescent="0.35">
      <c r="A141" s="37">
        <v>29829</v>
      </c>
      <c r="B141" s="38">
        <f t="shared" si="10"/>
        <v>14.722345848494593</v>
      </c>
      <c r="C141" s="38">
        <v>14.722345848494593</v>
      </c>
      <c r="E141" s="42">
        <f t="shared" si="11"/>
        <v>4.5958166717777124E-3</v>
      </c>
      <c r="F141" s="38">
        <f t="shared" si="12"/>
        <v>248.00694353542556</v>
      </c>
      <c r="J141" s="23"/>
    </row>
    <row r="142" spans="1:10" x14ac:dyDescent="0.35">
      <c r="A142" s="37">
        <v>29859</v>
      </c>
      <c r="B142" s="38">
        <f t="shared" si="10"/>
        <v>15.442106964720022</v>
      </c>
      <c r="C142" s="38">
        <v>15.442106964720022</v>
      </c>
      <c r="E142" s="42">
        <f t="shared" si="11"/>
        <v>-2.3679308741078299E-2</v>
      </c>
      <c r="F142" s="38">
        <f t="shared" si="12"/>
        <v>242.13431054951906</v>
      </c>
      <c r="J142" s="23"/>
    </row>
    <row r="143" spans="1:10" x14ac:dyDescent="0.35">
      <c r="A143" s="37">
        <v>29890</v>
      </c>
      <c r="B143" s="38">
        <f t="shared" si="10"/>
        <v>15.218780936231486</v>
      </c>
      <c r="C143" s="38">
        <v>15.218780936231486</v>
      </c>
      <c r="E143" s="42">
        <f t="shared" si="11"/>
        <v>2.4116184981668756E-2</v>
      </c>
      <c r="F143" s="38">
        <f t="shared" si="12"/>
        <v>247.97366637314008</v>
      </c>
      <c r="J143" s="23"/>
    </row>
    <row r="144" spans="1:10" x14ac:dyDescent="0.35">
      <c r="A144" s="37">
        <v>29920</v>
      </c>
      <c r="B144" s="38">
        <f t="shared" si="10"/>
        <v>14.258002607757721</v>
      </c>
      <c r="C144" s="38">
        <v>14.258002607757721</v>
      </c>
      <c r="E144" s="42">
        <f t="shared" si="11"/>
        <v>6.2872289254216202E-2</v>
      </c>
      <c r="F144" s="38">
        <f t="shared" si="12"/>
        <v>263.56433845278065</v>
      </c>
      <c r="J144" s="23"/>
    </row>
    <row r="145" spans="1:10" x14ac:dyDescent="0.35">
      <c r="A145" s="37">
        <v>29951</v>
      </c>
      <c r="B145" s="38">
        <f t="shared" si="10"/>
        <v>15.068019069989271</v>
      </c>
      <c r="C145" s="38">
        <v>15.068019069989271</v>
      </c>
      <c r="E145" s="42">
        <f t="shared" si="11"/>
        <v>-2.9147121978902155E-2</v>
      </c>
      <c r="F145" s="38">
        <f t="shared" si="12"/>
        <v>255.88219653060881</v>
      </c>
      <c r="J145" s="23"/>
    </row>
    <row r="146" spans="1:10" x14ac:dyDescent="0.35">
      <c r="A146" s="37">
        <v>29982</v>
      </c>
      <c r="B146" s="38">
        <f t="shared" si="10"/>
        <v>14.643150414952675</v>
      </c>
      <c r="C146" s="38">
        <v>14.643150414952675</v>
      </c>
      <c r="E146" s="42">
        <f t="shared" si="11"/>
        <v>3.4426658760805605E-2</v>
      </c>
      <c r="F146" s="38">
        <f t="shared" si="12"/>
        <v>264.69136559353348</v>
      </c>
      <c r="J146" s="23"/>
    </row>
    <row r="147" spans="1:10" x14ac:dyDescent="0.35">
      <c r="A147" s="37">
        <v>30010</v>
      </c>
      <c r="B147" s="38">
        <f t="shared" si="10"/>
        <v>13.760806417893429</v>
      </c>
      <c r="C147" s="38">
        <v>13.760806417893429</v>
      </c>
      <c r="E147" s="42">
        <f t="shared" si="11"/>
        <v>5.9189100454802447E-2</v>
      </c>
      <c r="F147" s="38">
        <f t="shared" si="12"/>
        <v>280.35820942116794</v>
      </c>
      <c r="J147" s="23"/>
    </row>
    <row r="148" spans="1:10" x14ac:dyDescent="0.35">
      <c r="A148" s="37">
        <v>30041</v>
      </c>
      <c r="B148" s="38">
        <f t="shared" si="10"/>
        <v>13.792955845975332</v>
      </c>
      <c r="C148" s="38">
        <v>13.792955845975332</v>
      </c>
      <c r="E148" s="42">
        <f t="shared" si="11"/>
        <v>9.7574567757201108E-3</v>
      </c>
      <c r="F148" s="38">
        <f t="shared" si="12"/>
        <v>283.09379253131328</v>
      </c>
      <c r="J148" s="23"/>
    </row>
    <row r="149" spans="1:10" x14ac:dyDescent="0.35">
      <c r="A149" s="37">
        <v>30071</v>
      </c>
      <c r="B149" s="38">
        <f t="shared" si="10"/>
        <v>14.133693642598747</v>
      </c>
      <c r="C149" s="38">
        <v>14.133693642598747</v>
      </c>
      <c r="E149" s="42">
        <f t="shared" si="11"/>
        <v>-6.3909603611506088E-3</v>
      </c>
      <c r="F149" s="38">
        <f t="shared" si="12"/>
        <v>281.28455132475784</v>
      </c>
      <c r="J149" s="23"/>
    </row>
    <row r="150" spans="1:10" x14ac:dyDescent="0.35">
      <c r="A150" s="37">
        <v>30102</v>
      </c>
      <c r="B150" s="38">
        <f t="shared" si="10"/>
        <v>13.914338628655003</v>
      </c>
      <c r="C150" s="38">
        <v>13.914338628655003</v>
      </c>
      <c r="E150" s="42">
        <f t="shared" si="11"/>
        <v>2.3389815524839035E-2</v>
      </c>
      <c r="F150" s="38">
        <f t="shared" si="12"/>
        <v>287.86374509023108</v>
      </c>
      <c r="J150" s="23"/>
    </row>
    <row r="151" spans="1:10" x14ac:dyDescent="0.35">
      <c r="A151" s="37">
        <v>30132</v>
      </c>
      <c r="B151" s="38">
        <f t="shared" si="10"/>
        <v>13.876645418625717</v>
      </c>
      <c r="C151" s="38">
        <v>13.876645418625717</v>
      </c>
      <c r="E151" s="42">
        <f t="shared" si="11"/>
        <v>1.3593517733599287E-2</v>
      </c>
      <c r="F151" s="38">
        <f t="shared" si="12"/>
        <v>291.77682601397544</v>
      </c>
      <c r="J151" s="23"/>
    </row>
    <row r="152" spans="1:10" x14ac:dyDescent="0.35">
      <c r="A152" s="37">
        <v>30163</v>
      </c>
      <c r="B152" s="38">
        <f t="shared" si="10"/>
        <v>13.281004050791992</v>
      </c>
      <c r="C152" s="38">
        <v>13.281004050791992</v>
      </c>
      <c r="E152" s="42">
        <f t="shared" si="11"/>
        <v>4.3882619296964964E-2</v>
      </c>
      <c r="F152" s="38">
        <f t="shared" si="12"/>
        <v>304.5807573896235</v>
      </c>
      <c r="J152" s="23"/>
    </row>
    <row r="153" spans="1:10" x14ac:dyDescent="0.35">
      <c r="A153" s="37">
        <v>30194</v>
      </c>
      <c r="B153" s="38">
        <f t="shared" si="10"/>
        <v>12.043671264884827</v>
      </c>
      <c r="C153" s="38">
        <v>12.043671264884827</v>
      </c>
      <c r="E153" s="42">
        <f t="shared" si="11"/>
        <v>8.1590002169493983E-2</v>
      </c>
      <c r="F153" s="38">
        <f t="shared" si="12"/>
        <v>329.43150204582901</v>
      </c>
      <c r="J153" s="23"/>
    </row>
    <row r="154" spans="1:10" x14ac:dyDescent="0.35">
      <c r="A154" s="37">
        <v>30224</v>
      </c>
      <c r="B154" s="38">
        <f t="shared" si="10"/>
        <v>11.657272424261071</v>
      </c>
      <c r="C154" s="38">
        <v>11.657272424261071</v>
      </c>
      <c r="E154" s="42">
        <f t="shared" si="11"/>
        <v>3.2406541273697069E-2</v>
      </c>
      <c r="F154" s="38">
        <f t="shared" si="12"/>
        <v>340.10723761373322</v>
      </c>
      <c r="J154" s="23"/>
    </row>
    <row r="155" spans="1:10" x14ac:dyDescent="0.35">
      <c r="A155" s="37">
        <v>30255</v>
      </c>
      <c r="B155" s="38">
        <f t="shared" si="10"/>
        <v>10.741545367035176</v>
      </c>
      <c r="C155" s="38">
        <v>10.741545367035176</v>
      </c>
      <c r="E155" s="42">
        <f t="shared" si="11"/>
        <v>6.4760086962456748E-2</v>
      </c>
      <c r="F155" s="38">
        <f t="shared" si="12"/>
        <v>362.1326118981595</v>
      </c>
      <c r="J155" s="23"/>
    </row>
    <row r="156" spans="1:10" x14ac:dyDescent="0.35">
      <c r="A156" s="37">
        <v>30285</v>
      </c>
      <c r="B156" s="38">
        <f t="shared" si="10"/>
        <v>11.729076032644599</v>
      </c>
      <c r="C156" s="38">
        <v>11.729076032644599</v>
      </c>
      <c r="E156" s="42">
        <f t="shared" si="11"/>
        <v>-4.8054274220433388E-2</v>
      </c>
      <c r="F156" s="38">
        <f t="shared" si="12"/>
        <v>344.73059206184354</v>
      </c>
      <c r="J156" s="23"/>
    </row>
    <row r="157" spans="1:10" x14ac:dyDescent="0.35">
      <c r="A157" s="37">
        <v>30316</v>
      </c>
      <c r="B157" s="38">
        <f t="shared" si="10"/>
        <v>11.333930256383464</v>
      </c>
      <c r="C157" s="38">
        <v>11.333930256383464</v>
      </c>
      <c r="E157" s="42">
        <f t="shared" si="11"/>
        <v>3.295445450403027E-2</v>
      </c>
      <c r="F157" s="38">
        <f t="shared" si="12"/>
        <v>356.09100067409298</v>
      </c>
      <c r="J157" s="23"/>
    </row>
    <row r="158" spans="1:10" x14ac:dyDescent="0.35">
      <c r="A158" s="37">
        <v>30347</v>
      </c>
      <c r="B158" s="38">
        <f t="shared" si="10"/>
        <v>12.131440719857855</v>
      </c>
      <c r="C158" s="38">
        <v>12.131440719857855</v>
      </c>
      <c r="E158" s="42">
        <f t="shared" si="11"/>
        <v>-3.5849268108689464E-2</v>
      </c>
      <c r="F158" s="38">
        <f t="shared" si="12"/>
        <v>343.32539891983589</v>
      </c>
      <c r="J158" s="23"/>
    </row>
    <row r="159" spans="1:10" x14ac:dyDescent="0.35">
      <c r="A159" s="37">
        <v>30375</v>
      </c>
      <c r="B159" s="38">
        <f t="shared" si="10"/>
        <v>11.578805595594117</v>
      </c>
      <c r="C159" s="38">
        <v>11.578805595594117</v>
      </c>
      <c r="E159" s="42">
        <f t="shared" si="11"/>
        <v>4.2206036989468544E-2</v>
      </c>
      <c r="F159" s="38">
        <f t="shared" si="12"/>
        <v>357.81580340607053</v>
      </c>
      <c r="J159" s="23"/>
    </row>
    <row r="160" spans="1:10" x14ac:dyDescent="0.35">
      <c r="A160" s="37">
        <v>30406</v>
      </c>
      <c r="B160" s="38">
        <f t="shared" si="10"/>
        <v>11.284892005769381</v>
      </c>
      <c r="C160" s="38">
        <v>11.284892005769381</v>
      </c>
      <c r="E160" s="42">
        <f t="shared" si="11"/>
        <v>2.6925357097049775E-2</v>
      </c>
      <c r="F160" s="38">
        <f t="shared" si="12"/>
        <v>367.45012168774673</v>
      </c>
      <c r="J160" s="23"/>
    </row>
    <row r="161" spans="1:10" x14ac:dyDescent="0.35">
      <c r="A161" s="37">
        <v>30436</v>
      </c>
      <c r="B161" s="38">
        <f t="shared" si="10"/>
        <v>11.149755556561034</v>
      </c>
      <c r="C161" s="38">
        <v>11.149755556561034</v>
      </c>
      <c r="E161" s="42">
        <f t="shared" si="11"/>
        <v>1.7391614680020831E-2</v>
      </c>
      <c r="F161" s="38">
        <f t="shared" si="12"/>
        <v>373.84067261826681</v>
      </c>
      <c r="J161" s="23"/>
    </row>
    <row r="162" spans="1:10" x14ac:dyDescent="0.35">
      <c r="A162" s="37">
        <v>30467</v>
      </c>
      <c r="B162" s="38">
        <f t="shared" si="10"/>
        <v>10.972795486736588</v>
      </c>
      <c r="C162" s="38">
        <v>10.972795486736588</v>
      </c>
      <c r="E162" s="42">
        <f t="shared" si="11"/>
        <v>1.9827557937676172E-2</v>
      </c>
      <c r="F162" s="38">
        <f t="shared" si="12"/>
        <v>381.25302021406532</v>
      </c>
      <c r="J162" s="23"/>
    </row>
    <row r="163" spans="1:10" x14ac:dyDescent="0.35">
      <c r="A163" s="37">
        <v>30497</v>
      </c>
      <c r="B163" s="38">
        <f t="shared" si="10"/>
        <v>11.120783989477383</v>
      </c>
      <c r="C163" s="38">
        <v>11.120783989477383</v>
      </c>
      <c r="E163" s="42">
        <f t="shared" si="11"/>
        <v>3.8638663907933531E-4</v>
      </c>
      <c r="F163" s="38">
        <f t="shared" si="12"/>
        <v>381.40033128718471</v>
      </c>
      <c r="J163" s="23"/>
    </row>
    <row r="164" spans="1:10" x14ac:dyDescent="0.35">
      <c r="A164" s="37">
        <v>30528</v>
      </c>
      <c r="B164" s="38">
        <f t="shared" si="10"/>
        <v>11.677337680692698</v>
      </c>
      <c r="C164" s="38">
        <v>11.677337680692698</v>
      </c>
      <c r="E164" s="42">
        <f t="shared" si="11"/>
        <v>-2.2927502050675782E-2</v>
      </c>
      <c r="F164" s="38">
        <f t="shared" si="12"/>
        <v>372.65577440946936</v>
      </c>
      <c r="J164" s="23"/>
    </row>
    <row r="165" spans="1:10" x14ac:dyDescent="0.35">
      <c r="A165" s="37">
        <v>30559</v>
      </c>
      <c r="B165" s="38">
        <f t="shared" si="10"/>
        <v>11.590882353885819</v>
      </c>
      <c r="C165" s="38">
        <v>11.590882353885819</v>
      </c>
      <c r="E165" s="42">
        <f t="shared" si="11"/>
        <v>1.4749887029539553E-2</v>
      </c>
      <c r="F165" s="38">
        <f t="shared" si="12"/>
        <v>378.15240498291456</v>
      </c>
      <c r="J165" s="23"/>
    </row>
    <row r="166" spans="1:10" x14ac:dyDescent="0.35">
      <c r="A166" s="37">
        <v>30589</v>
      </c>
      <c r="B166" s="38">
        <f t="shared" si="10"/>
        <v>10.98662597547224</v>
      </c>
      <c r="C166" s="38">
        <v>10.98662597547224</v>
      </c>
      <c r="E166" s="42">
        <f t="shared" si="11"/>
        <v>4.5615610852207784E-2</v>
      </c>
      <c r="F166" s="38">
        <f t="shared" si="12"/>
        <v>395.40205793144173</v>
      </c>
      <c r="J166" s="23"/>
    </row>
    <row r="167" spans="1:10" x14ac:dyDescent="0.35">
      <c r="A167" s="37">
        <v>30620</v>
      </c>
      <c r="B167" s="38">
        <f t="shared" si="10"/>
        <v>10.88500081562459</v>
      </c>
      <c r="C167" s="38">
        <v>10.88500081562459</v>
      </c>
      <c r="E167" s="42">
        <f t="shared" si="11"/>
        <v>1.5228194093857412E-2</v>
      </c>
      <c r="F167" s="38">
        <f t="shared" si="12"/>
        <v>401.42331721473238</v>
      </c>
      <c r="J167" s="23"/>
    </row>
    <row r="168" spans="1:10" x14ac:dyDescent="0.35">
      <c r="A168" s="37">
        <v>30650</v>
      </c>
      <c r="B168" s="38">
        <f t="shared" si="10"/>
        <v>10.611293291712474</v>
      </c>
      <c r="C168" s="38">
        <v>10.611293291712474</v>
      </c>
      <c r="E168" s="42">
        <f t="shared" si="11"/>
        <v>2.5612997510387082E-2</v>
      </c>
      <c r="F168" s="38">
        <f t="shared" si="12"/>
        <v>411.70497163916468</v>
      </c>
      <c r="J168" s="23"/>
    </row>
    <row r="169" spans="1:10" x14ac:dyDescent="0.35">
      <c r="A169" s="37">
        <v>30681</v>
      </c>
      <c r="B169" s="38">
        <f t="shared" si="10"/>
        <v>10.770433856725415</v>
      </c>
      <c r="C169" s="38">
        <v>10.770433856725415</v>
      </c>
      <c r="E169" s="42">
        <f t="shared" si="11"/>
        <v>-7.1198224905822879E-4</v>
      </c>
      <c r="F169" s="38">
        <f t="shared" si="12"/>
        <v>411.41184500750859</v>
      </c>
      <c r="J169" s="23"/>
    </row>
    <row r="170" spans="1:10" x14ac:dyDescent="0.35">
      <c r="A170" s="37">
        <v>30712</v>
      </c>
      <c r="B170" s="38">
        <f t="shared" si="10"/>
        <v>10.862986522602631</v>
      </c>
      <c r="C170" s="38">
        <v>10.862986522602631</v>
      </c>
      <c r="E170" s="42">
        <f t="shared" si="11"/>
        <v>3.4397864495768673E-3</v>
      </c>
      <c r="F170" s="38">
        <f t="shared" si="12"/>
        <v>412.82701389716078</v>
      </c>
      <c r="J170" s="23"/>
    </row>
    <row r="171" spans="1:10" x14ac:dyDescent="0.35">
      <c r="A171" s="37">
        <v>30741</v>
      </c>
      <c r="B171" s="38">
        <f t="shared" si="10"/>
        <v>10.798808651680369</v>
      </c>
      <c r="C171" s="38">
        <v>10.798808651680369</v>
      </c>
      <c r="E171" s="42">
        <f t="shared" si="11"/>
        <v>1.2901173264879445E-2</v>
      </c>
      <c r="F171" s="38">
        <f t="shared" si="12"/>
        <v>418.15296673187083</v>
      </c>
      <c r="J171" s="23"/>
    </row>
    <row r="172" spans="1:10" x14ac:dyDescent="0.35">
      <c r="A172" s="37">
        <v>30772</v>
      </c>
      <c r="B172" s="38">
        <f t="shared" si="10"/>
        <v>10.66714116648801</v>
      </c>
      <c r="C172" s="38">
        <v>10.66714116648801</v>
      </c>
      <c r="E172" s="42">
        <f t="shared" si="11"/>
        <v>1.6938201704979915E-2</v>
      </c>
      <c r="F172" s="38">
        <f t="shared" si="12"/>
        <v>425.23572602591105</v>
      </c>
      <c r="J172" s="23"/>
    </row>
    <row r="173" spans="1:10" x14ac:dyDescent="0.35">
      <c r="A173" s="37">
        <v>30802</v>
      </c>
      <c r="B173" s="38">
        <f t="shared" si="10"/>
        <v>11.034267173341956</v>
      </c>
      <c r="C173" s="38">
        <v>11.034267173341956</v>
      </c>
      <c r="E173" s="42">
        <f t="shared" si="11"/>
        <v>-1.2913858102375797E-2</v>
      </c>
      <c r="F173" s="38">
        <f t="shared" si="12"/>
        <v>419.7442921999517</v>
      </c>
      <c r="J173" s="23"/>
    </row>
    <row r="174" spans="1:10" x14ac:dyDescent="0.35">
      <c r="A174" s="37">
        <v>30833</v>
      </c>
      <c r="B174" s="38">
        <f t="shared" si="10"/>
        <v>11.737821050524751</v>
      </c>
      <c r="C174" s="38">
        <v>11.737821050524751</v>
      </c>
      <c r="E174" s="42">
        <f t="shared" si="11"/>
        <v>-3.1403269019305763E-2</v>
      </c>
      <c r="F174" s="38">
        <f t="shared" si="12"/>
        <v>406.56294927267851</v>
      </c>
      <c r="J174" s="23"/>
    </row>
    <row r="175" spans="1:10" x14ac:dyDescent="0.35">
      <c r="A175" s="37">
        <v>30863</v>
      </c>
      <c r="B175" s="38">
        <f t="shared" si="10"/>
        <v>11.689260051320645</v>
      </c>
      <c r="C175" s="38">
        <v>11.689260051320645</v>
      </c>
      <c r="E175" s="42">
        <f t="shared" si="11"/>
        <v>1.2589253436102812E-2</v>
      </c>
      <c r="F175" s="38">
        <f t="shared" si="12"/>
        <v>411.68127327880165</v>
      </c>
      <c r="J175" s="23"/>
    </row>
    <row r="176" spans="1:10" x14ac:dyDescent="0.35">
      <c r="A176" s="37">
        <v>30894</v>
      </c>
      <c r="B176" s="38">
        <f t="shared" si="10"/>
        <v>12.242133515188934</v>
      </c>
      <c r="C176" s="38">
        <v>12.242133515188934</v>
      </c>
      <c r="E176" s="42">
        <f t="shared" si="11"/>
        <v>-2.1519775705149794E-2</v>
      </c>
      <c r="F176" s="38">
        <f t="shared" si="12"/>
        <v>402.82198461583135</v>
      </c>
      <c r="J176" s="23"/>
    </row>
    <row r="177" spans="1:10" x14ac:dyDescent="0.35">
      <c r="A177" s="37">
        <v>30925</v>
      </c>
      <c r="B177" s="38">
        <f t="shared" si="10"/>
        <v>11.301384348450863</v>
      </c>
      <c r="C177" s="38">
        <v>11.301384348450863</v>
      </c>
      <c r="E177" s="42">
        <f t="shared" si="11"/>
        <v>6.546202569096829E-2</v>
      </c>
      <c r="F177" s="38">
        <f t="shared" si="12"/>
        <v>429.19152772163977</v>
      </c>
      <c r="J177" s="23"/>
    </row>
    <row r="178" spans="1:10" x14ac:dyDescent="0.35">
      <c r="A178" s="37">
        <v>30955</v>
      </c>
      <c r="B178" s="38">
        <f t="shared" si="10"/>
        <v>11.009951011599771</v>
      </c>
      <c r="C178" s="38">
        <v>11.009951011599771</v>
      </c>
      <c r="E178" s="42">
        <f t="shared" si="11"/>
        <v>2.6743021960857177E-2</v>
      </c>
      <c r="F178" s="38">
        <f t="shared" si="12"/>
        <v>440.6694061729134</v>
      </c>
      <c r="J178" s="23"/>
    </row>
    <row r="179" spans="1:10" x14ac:dyDescent="0.35">
      <c r="A179" s="37">
        <v>30986</v>
      </c>
      <c r="B179" s="38">
        <f t="shared" si="10"/>
        <v>10.961400639136485</v>
      </c>
      <c r="C179" s="38">
        <v>10.961400639136485</v>
      </c>
      <c r="E179" s="42">
        <f t="shared" si="11"/>
        <v>1.2066977969547799E-2</v>
      </c>
      <c r="F179" s="38">
        <f t="shared" si="12"/>
        <v>445.98695418905561</v>
      </c>
      <c r="J179" s="23"/>
    </row>
    <row r="180" spans="1:10" x14ac:dyDescent="0.35">
      <c r="A180" s="37">
        <v>31016</v>
      </c>
      <c r="B180" s="38">
        <f t="shared" si="10"/>
        <v>10.763085419492075</v>
      </c>
      <c r="C180" s="38">
        <v>10.763085419492075</v>
      </c>
      <c r="E180" s="42">
        <f t="shared" si="11"/>
        <v>2.1044881180535231E-2</v>
      </c>
      <c r="F180" s="38">
        <f t="shared" si="12"/>
        <v>455.37269664803313</v>
      </c>
      <c r="J180" s="23"/>
    </row>
    <row r="181" spans="1:10" x14ac:dyDescent="0.35">
      <c r="A181" s="37">
        <v>31047</v>
      </c>
      <c r="B181" s="38">
        <f t="shared" si="10"/>
        <v>11.069770383481341</v>
      </c>
      <c r="C181" s="38">
        <v>11.069770383481341</v>
      </c>
      <c r="E181" s="42">
        <f t="shared" si="11"/>
        <v>-9.2177810441693465E-3</v>
      </c>
      <c r="F181" s="38">
        <f t="shared" si="12"/>
        <v>451.17517083683862</v>
      </c>
      <c r="J181" s="23"/>
    </row>
    <row r="182" spans="1:10" x14ac:dyDescent="0.35">
      <c r="A182" s="37">
        <v>31078</v>
      </c>
      <c r="B182" s="38">
        <f t="shared" si="10"/>
        <v>11.365052234685171</v>
      </c>
      <c r="C182" s="38">
        <v>11.365052234685171</v>
      </c>
      <c r="E182" s="42">
        <f t="shared" si="11"/>
        <v>-8.0751097559915493E-3</v>
      </c>
      <c r="F182" s="38">
        <f t="shared" si="12"/>
        <v>447.53188181315289</v>
      </c>
    </row>
    <row r="183" spans="1:10" x14ac:dyDescent="0.35">
      <c r="A183" s="37">
        <v>31106</v>
      </c>
      <c r="B183" s="38">
        <f t="shared" si="10"/>
        <v>11.269208862074262</v>
      </c>
      <c r="C183" s="38">
        <v>11.269208862074262</v>
      </c>
      <c r="D183" s="38"/>
      <c r="E183" s="42">
        <f t="shared" si="11"/>
        <v>1.5108208424682589E-2</v>
      </c>
      <c r="F183" s="38">
        <f t="shared" si="12"/>
        <v>454.29328676027637</v>
      </c>
    </row>
    <row r="184" spans="1:10" x14ac:dyDescent="0.35">
      <c r="A184" s="37">
        <v>31137</v>
      </c>
      <c r="B184" s="38">
        <f t="shared" si="10"/>
        <v>10.965381884068112</v>
      </c>
      <c r="C184" s="38">
        <v>10.965381884068112</v>
      </c>
      <c r="D184" s="38"/>
      <c r="E184" s="42">
        <f t="shared" si="11"/>
        <v>2.7486213962552526E-2</v>
      </c>
      <c r="F184" s="38">
        <f t="shared" si="12"/>
        <v>466.78008924192051</v>
      </c>
    </row>
    <row r="185" spans="1:10" x14ac:dyDescent="0.35">
      <c r="A185" s="37">
        <v>31167</v>
      </c>
      <c r="B185" s="38">
        <f t="shared" si="10"/>
        <v>10.952512297544288</v>
      </c>
      <c r="C185" s="38">
        <v>10.952512297544288</v>
      </c>
      <c r="D185" s="38"/>
      <c r="E185" s="42">
        <f t="shared" si="11"/>
        <v>9.9047070741582355E-3</v>
      </c>
      <c r="F185" s="38">
        <f t="shared" si="12"/>
        <v>471.40340929391118</v>
      </c>
    </row>
    <row r="186" spans="1:10" x14ac:dyDescent="0.35">
      <c r="A186" s="37">
        <v>31198</v>
      </c>
      <c r="B186" s="38">
        <f t="shared" si="10"/>
        <v>10.958188491244139</v>
      </c>
      <c r="C186" s="38">
        <v>10.958188491244139</v>
      </c>
      <c r="D186" s="38"/>
      <c r="E186" s="42">
        <f t="shared" si="11"/>
        <v>8.7889327443327579E-3</v>
      </c>
      <c r="F186" s="38">
        <f t="shared" si="12"/>
        <v>475.54654215364451</v>
      </c>
    </row>
    <row r="187" spans="1:10" x14ac:dyDescent="0.35">
      <c r="A187" s="37">
        <v>31228</v>
      </c>
      <c r="B187" s="38">
        <f t="shared" si="10"/>
        <v>10.871871418601021</v>
      </c>
      <c r="C187" s="38">
        <v>10.871871418601021</v>
      </c>
      <c r="D187" s="38"/>
      <c r="E187" s="42">
        <f t="shared" si="11"/>
        <v>1.4292552026267846E-2</v>
      </c>
      <c r="F187" s="38">
        <f t="shared" si="12"/>
        <v>482.3433158482872</v>
      </c>
    </row>
    <row r="188" spans="1:10" x14ac:dyDescent="0.35">
      <c r="A188" s="37">
        <v>31259</v>
      </c>
      <c r="B188" s="38">
        <f t="shared" si="10"/>
        <v>10.567894682189198</v>
      </c>
      <c r="C188" s="38">
        <v>10.567894682189198</v>
      </c>
      <c r="D188" s="38"/>
      <c r="E188" s="42">
        <f t="shared" si="11"/>
        <v>2.7464638008984077E-2</v>
      </c>
      <c r="F188" s="38">
        <f t="shared" si="12"/>
        <v>495.59070041411348</v>
      </c>
    </row>
    <row r="189" spans="1:10" x14ac:dyDescent="0.35">
      <c r="A189" s="37">
        <v>31290</v>
      </c>
      <c r="B189" s="38">
        <f t="shared" si="10"/>
        <v>10.513966740090082</v>
      </c>
      <c r="C189" s="38">
        <v>10.513966740090082</v>
      </c>
      <c r="D189" s="38"/>
      <c r="E189" s="42">
        <f t="shared" si="11"/>
        <v>1.2079069482963096E-2</v>
      </c>
      <c r="F189" s="38">
        <f t="shared" si="12"/>
        <v>501.57697491952592</v>
      </c>
    </row>
    <row r="190" spans="1:10" x14ac:dyDescent="0.35">
      <c r="A190" s="37">
        <v>31320</v>
      </c>
      <c r="B190" s="38">
        <f t="shared" si="10"/>
        <v>10.342699969992767</v>
      </c>
      <c r="C190" s="38">
        <v>10.342699969992767</v>
      </c>
      <c r="D190" s="38"/>
      <c r="E190" s="42">
        <f t="shared" si="11"/>
        <v>1.9229114539103011E-2</v>
      </c>
      <c r="F190" s="38">
        <f t="shared" si="12"/>
        <v>511.22185602043032</v>
      </c>
    </row>
    <row r="191" spans="1:10" x14ac:dyDescent="0.35">
      <c r="A191" s="37">
        <v>31351</v>
      </c>
      <c r="B191" s="38">
        <f t="shared" si="10"/>
        <v>10.421192989451384</v>
      </c>
      <c r="C191" s="38">
        <v>10.421192989451384</v>
      </c>
      <c r="D191" s="38"/>
      <c r="E191" s="42">
        <f t="shared" si="11"/>
        <v>3.8372891752800828E-3</v>
      </c>
      <c r="F191" s="38">
        <f t="shared" si="12"/>
        <v>513.18356211470405</v>
      </c>
    </row>
    <row r="192" spans="1:10" x14ac:dyDescent="0.35">
      <c r="A192" s="37">
        <v>31381</v>
      </c>
      <c r="B192" s="38">
        <f t="shared" si="10"/>
        <v>10.446094941944711</v>
      </c>
      <c r="C192" s="38">
        <v>10.446094941944711</v>
      </c>
      <c r="D192" s="38"/>
      <c r="E192" s="42">
        <f t="shared" si="11"/>
        <v>7.1689291966384513E-3</v>
      </c>
      <c r="F192" s="38">
        <f t="shared" si="12"/>
        <v>516.86253873638304</v>
      </c>
    </row>
    <row r="193" spans="1:6" x14ac:dyDescent="0.35">
      <c r="A193" s="37">
        <v>31412</v>
      </c>
      <c r="B193" s="38">
        <f t="shared" si="10"/>
        <v>10.612820082077842</v>
      </c>
      <c r="C193" s="38">
        <v>10.612820082077842</v>
      </c>
      <c r="D193" s="38"/>
      <c r="E193" s="42">
        <f t="shared" si="11"/>
        <v>-1.3707107098431398E-3</v>
      </c>
      <c r="F193" s="38">
        <f t="shared" si="12"/>
        <v>516.1540697190203</v>
      </c>
    </row>
    <row r="194" spans="1:6" x14ac:dyDescent="0.35">
      <c r="A194" s="37">
        <v>31443</v>
      </c>
      <c r="B194" s="38">
        <f t="shared" ref="B194:B257" si="13">C194</f>
        <v>10.931067721691285</v>
      </c>
      <c r="C194" s="38">
        <v>10.931067721691285</v>
      </c>
      <c r="D194" s="38"/>
      <c r="E194" s="42">
        <f t="shared" si="11"/>
        <v>-1.0136910424454955E-2</v>
      </c>
      <c r="F194" s="38">
        <f t="shared" si="12"/>
        <v>510.9218621490607</v>
      </c>
    </row>
    <row r="195" spans="1:6" x14ac:dyDescent="0.35">
      <c r="A195" s="37">
        <v>31471</v>
      </c>
      <c r="B195" s="38">
        <f t="shared" si="13"/>
        <v>10.067887866459017</v>
      </c>
      <c r="C195" s="38">
        <v>10.067887866459017</v>
      </c>
      <c r="D195" s="38"/>
      <c r="E195" s="42">
        <f t="shared" ref="E195:E258" si="14">B194/1200+((B194/B195)*(1-(1+B195/200)^(-2*(10-(1/12))))+(1+B195/200)^(-2*(10-(1/12)))-1)</f>
        <v>6.2476528876612952E-2</v>
      </c>
      <c r="F195" s="38">
        <f t="shared" ref="F195:F258" si="15">F194*(1+E195)</f>
        <v>542.84248662330936</v>
      </c>
    </row>
    <row r="196" spans="1:6" x14ac:dyDescent="0.35">
      <c r="A196" s="37">
        <v>31502</v>
      </c>
      <c r="B196" s="38">
        <f t="shared" si="13"/>
        <v>8.915818596925094</v>
      </c>
      <c r="C196" s="38">
        <v>8.915818596925094</v>
      </c>
      <c r="D196" s="38"/>
      <c r="E196" s="42">
        <f t="shared" si="14"/>
        <v>8.3200117127586237E-2</v>
      </c>
      <c r="F196" s="38">
        <f t="shared" si="15"/>
        <v>588.00704509219884</v>
      </c>
    </row>
    <row r="197" spans="1:6" x14ac:dyDescent="0.35">
      <c r="A197" s="37">
        <v>31532</v>
      </c>
      <c r="B197" s="38">
        <f t="shared" si="13"/>
        <v>8.7352890890183836</v>
      </c>
      <c r="C197" s="38">
        <v>8.7352890890183836</v>
      </c>
      <c r="D197" s="38"/>
      <c r="E197" s="42">
        <f t="shared" si="14"/>
        <v>1.924441236896457E-2</v>
      </c>
      <c r="F197" s="38">
        <f t="shared" si="15"/>
        <v>599.32289514380943</v>
      </c>
    </row>
    <row r="198" spans="1:6" x14ac:dyDescent="0.35">
      <c r="A198" s="37">
        <v>31563</v>
      </c>
      <c r="B198" s="38">
        <f t="shared" si="13"/>
        <v>9.1297187650392626</v>
      </c>
      <c r="C198" s="38">
        <v>9.1297187650392626</v>
      </c>
      <c r="D198" s="38"/>
      <c r="E198" s="42">
        <f t="shared" si="14"/>
        <v>-1.8098484791036158E-2</v>
      </c>
      <c r="F198" s="38">
        <f t="shared" si="15"/>
        <v>588.47605884112943</v>
      </c>
    </row>
    <row r="199" spans="1:6" x14ac:dyDescent="0.35">
      <c r="A199" s="37">
        <v>31593</v>
      </c>
      <c r="B199" s="38">
        <f t="shared" si="13"/>
        <v>9.323577474872204</v>
      </c>
      <c r="C199" s="38">
        <v>9.323577474872204</v>
      </c>
      <c r="D199" s="38"/>
      <c r="E199" s="42">
        <f t="shared" si="14"/>
        <v>-4.7617749967327578E-3</v>
      </c>
      <c r="F199" s="38">
        <f t="shared" si="15"/>
        <v>585.67386825796393</v>
      </c>
    </row>
    <row r="200" spans="1:6" x14ac:dyDescent="0.35">
      <c r="A200" s="37">
        <v>31624</v>
      </c>
      <c r="B200" s="38">
        <f t="shared" si="13"/>
        <v>9.5123628445787674</v>
      </c>
      <c r="C200" s="38">
        <v>9.5123628445787674</v>
      </c>
      <c r="D200" s="38"/>
      <c r="E200" s="42">
        <f t="shared" si="14"/>
        <v>-4.1798895639637923E-3</v>
      </c>
      <c r="F200" s="38">
        <f t="shared" si="15"/>
        <v>583.22581616814614</v>
      </c>
    </row>
    <row r="201" spans="1:6" x14ac:dyDescent="0.35">
      <c r="A201" s="37">
        <v>31655</v>
      </c>
      <c r="B201" s="38">
        <f t="shared" si="13"/>
        <v>9.4117548919805198</v>
      </c>
      <c r="C201" s="38">
        <v>9.4117548919805198</v>
      </c>
      <c r="D201" s="38"/>
      <c r="E201" s="42">
        <f t="shared" si="14"/>
        <v>1.4322506320196953E-2</v>
      </c>
      <c r="F201" s="38">
        <f t="shared" si="15"/>
        <v>591.57907160631646</v>
      </c>
    </row>
    <row r="202" spans="1:6" x14ac:dyDescent="0.35">
      <c r="A202" s="37">
        <v>31685</v>
      </c>
      <c r="B202" s="38">
        <f t="shared" si="13"/>
        <v>10.769439208824521</v>
      </c>
      <c r="C202" s="38">
        <v>10.769439208824521</v>
      </c>
      <c r="D202" s="38"/>
      <c r="E202" s="42">
        <f t="shared" si="14"/>
        <v>-7.3674974731081505E-2</v>
      </c>
      <c r="F202" s="38">
        <f t="shared" si="15"/>
        <v>547.99449845428444</v>
      </c>
    </row>
    <row r="203" spans="1:6" x14ac:dyDescent="0.35">
      <c r="A203" s="37">
        <v>31716</v>
      </c>
      <c r="B203" s="38">
        <f t="shared" si="13"/>
        <v>10.731960248293122</v>
      </c>
      <c r="C203" s="38">
        <v>10.731960248293122</v>
      </c>
      <c r="D203" s="38"/>
      <c r="E203" s="42">
        <f t="shared" si="14"/>
        <v>1.1228343282484846E-2</v>
      </c>
      <c r="F203" s="38">
        <f t="shared" si="15"/>
        <v>554.14756879984225</v>
      </c>
    </row>
    <row r="204" spans="1:6" x14ac:dyDescent="0.35">
      <c r="A204" s="37">
        <v>31746</v>
      </c>
      <c r="B204" s="38">
        <f t="shared" si="13"/>
        <v>11.000317944170147</v>
      </c>
      <c r="C204" s="38">
        <v>11.000317944170147</v>
      </c>
      <c r="D204" s="38"/>
      <c r="E204" s="42">
        <f t="shared" si="14"/>
        <v>-7.016430809473213E-3</v>
      </c>
      <c r="F204" s="38">
        <f t="shared" si="15"/>
        <v>550.2594307251203</v>
      </c>
    </row>
    <row r="205" spans="1:6" x14ac:dyDescent="0.35">
      <c r="A205" s="37">
        <v>31777</v>
      </c>
      <c r="B205" s="38">
        <f t="shared" si="13"/>
        <v>10.337922274969142</v>
      </c>
      <c r="C205" s="38">
        <v>10.337922274969142</v>
      </c>
      <c r="D205" s="38"/>
      <c r="E205" s="42">
        <f t="shared" si="14"/>
        <v>4.9659292260490456E-2</v>
      </c>
      <c r="F205" s="38">
        <f t="shared" si="15"/>
        <v>577.58492461459014</v>
      </c>
    </row>
    <row r="206" spans="1:6" x14ac:dyDescent="0.35">
      <c r="A206" s="37">
        <v>31808</v>
      </c>
      <c r="B206" s="38">
        <f t="shared" si="13"/>
        <v>10.092741740160708</v>
      </c>
      <c r="C206" s="38">
        <v>10.092741740160708</v>
      </c>
      <c r="D206" s="38"/>
      <c r="E206" s="42">
        <f t="shared" si="14"/>
        <v>2.3757731755867741E-2</v>
      </c>
      <c r="F206" s="38">
        <f t="shared" si="15"/>
        <v>591.30703231981659</v>
      </c>
    </row>
    <row r="207" spans="1:6" x14ac:dyDescent="0.35">
      <c r="A207" s="37">
        <v>31836</v>
      </c>
      <c r="B207" s="38">
        <f t="shared" si="13"/>
        <v>9.6048978602803992</v>
      </c>
      <c r="C207" s="38">
        <v>9.6048978602803992</v>
      </c>
      <c r="D207" s="38"/>
      <c r="E207" s="42">
        <f t="shared" si="14"/>
        <v>3.9168372529204173E-2</v>
      </c>
      <c r="F207" s="38">
        <f t="shared" si="15"/>
        <v>614.46756644085735</v>
      </c>
    </row>
    <row r="208" spans="1:6" x14ac:dyDescent="0.35">
      <c r="A208" s="37">
        <v>31867</v>
      </c>
      <c r="B208" s="38">
        <f t="shared" si="13"/>
        <v>9.180133271374654</v>
      </c>
      <c r="C208" s="38">
        <v>9.180133271374654</v>
      </c>
      <c r="D208" s="38"/>
      <c r="E208" s="42">
        <f t="shared" si="14"/>
        <v>3.5274704007008585E-2</v>
      </c>
      <c r="F208" s="38">
        <f t="shared" si="15"/>
        <v>636.14272796896546</v>
      </c>
    </row>
    <row r="209" spans="1:6" x14ac:dyDescent="0.35">
      <c r="A209" s="37">
        <v>31897</v>
      </c>
      <c r="B209" s="38">
        <f t="shared" si="13"/>
        <v>8.9343684533347361</v>
      </c>
      <c r="C209" s="38">
        <v>8.9343684533347361</v>
      </c>
      <c r="D209" s="38"/>
      <c r="E209" s="42">
        <f t="shared" si="14"/>
        <v>2.3596218991151826E-2</v>
      </c>
      <c r="F209" s="38">
        <f t="shared" si="15"/>
        <v>651.15329108774995</v>
      </c>
    </row>
    <row r="210" spans="1:6" x14ac:dyDescent="0.35">
      <c r="A210" s="37">
        <v>31928</v>
      </c>
      <c r="B210" s="38">
        <f t="shared" si="13"/>
        <v>8.8365231120224692</v>
      </c>
      <c r="C210" s="38">
        <v>8.8365231120224692</v>
      </c>
      <c r="D210" s="38"/>
      <c r="E210" s="42">
        <f t="shared" si="14"/>
        <v>1.3820724164668438E-2</v>
      </c>
      <c r="F210" s="38">
        <f t="shared" si="15"/>
        <v>660.15270111278971</v>
      </c>
    </row>
    <row r="211" spans="1:6" x14ac:dyDescent="0.35">
      <c r="A211" s="37">
        <v>31958</v>
      </c>
      <c r="B211" s="38">
        <f t="shared" si="13"/>
        <v>9.2186303843586632</v>
      </c>
      <c r="C211" s="38">
        <v>9.2186303843586632</v>
      </c>
      <c r="D211" s="38"/>
      <c r="E211" s="42">
        <f t="shared" si="14"/>
        <v>-1.7127739283385592E-2</v>
      </c>
      <c r="F211" s="38">
        <f t="shared" si="15"/>
        <v>648.84577776090703</v>
      </c>
    </row>
    <row r="212" spans="1:6" x14ac:dyDescent="0.35">
      <c r="A212" s="37">
        <v>31989</v>
      </c>
      <c r="B212" s="38">
        <f t="shared" si="13"/>
        <v>9.8267779496568117</v>
      </c>
      <c r="C212" s="38">
        <v>9.8267779496568117</v>
      </c>
      <c r="D212" s="38"/>
      <c r="E212" s="42">
        <f t="shared" si="14"/>
        <v>-3.0301639571328216E-2</v>
      </c>
      <c r="F212" s="38">
        <f t="shared" si="15"/>
        <v>629.18468686581787</v>
      </c>
    </row>
    <row r="213" spans="1:6" x14ac:dyDescent="0.35">
      <c r="A213" s="37">
        <v>32020</v>
      </c>
      <c r="B213" s="38">
        <f t="shared" si="13"/>
        <v>10.230801864690537</v>
      </c>
      <c r="C213" s="38">
        <v>10.230801864690537</v>
      </c>
      <c r="D213" s="38"/>
      <c r="E213" s="42">
        <f t="shared" si="14"/>
        <v>-1.6620079737051964E-2</v>
      </c>
      <c r="F213" s="38">
        <f t="shared" si="15"/>
        <v>618.72758720077593</v>
      </c>
    </row>
    <row r="214" spans="1:6" x14ac:dyDescent="0.35">
      <c r="A214" s="37">
        <v>32050</v>
      </c>
      <c r="B214" s="38">
        <f t="shared" si="13"/>
        <v>10.139366174574501</v>
      </c>
      <c r="C214" s="38">
        <v>10.139366174574501</v>
      </c>
      <c r="D214" s="38"/>
      <c r="E214" s="42">
        <f t="shared" si="14"/>
        <v>1.4161850671171166E-2</v>
      </c>
      <c r="F214" s="38">
        <f t="shared" si="15"/>
        <v>627.48991489684738</v>
      </c>
    </row>
    <row r="215" spans="1:6" x14ac:dyDescent="0.35">
      <c r="A215" s="37">
        <v>32081</v>
      </c>
      <c r="B215" s="38">
        <f t="shared" si="13"/>
        <v>9.4246007909193956</v>
      </c>
      <c r="C215" s="38">
        <v>9.4246007909193956</v>
      </c>
      <c r="D215" s="38"/>
      <c r="E215" s="42">
        <f t="shared" si="14"/>
        <v>5.3861434229954069E-2</v>
      </c>
      <c r="F215" s="38">
        <f t="shared" si="15"/>
        <v>661.28742167802341</v>
      </c>
    </row>
    <row r="216" spans="1:6" x14ac:dyDescent="0.35">
      <c r="A216" s="37">
        <v>32111</v>
      </c>
      <c r="B216" s="38">
        <f t="shared" si="13"/>
        <v>9.3715281946353333</v>
      </c>
      <c r="C216" s="38">
        <v>9.3715281946353333</v>
      </c>
      <c r="D216" s="38"/>
      <c r="E216" s="42">
        <f t="shared" si="14"/>
        <v>1.1233397938732731E-2</v>
      </c>
      <c r="F216" s="38">
        <f t="shared" si="15"/>
        <v>668.71592643761119</v>
      </c>
    </row>
    <row r="217" spans="1:6" x14ac:dyDescent="0.35">
      <c r="A217" s="37">
        <v>32142</v>
      </c>
      <c r="B217" s="38">
        <f t="shared" si="13"/>
        <v>9.6613908293503759</v>
      </c>
      <c r="C217" s="38">
        <v>9.6613908293503759</v>
      </c>
      <c r="D217" s="38"/>
      <c r="E217" s="42">
        <f t="shared" si="14"/>
        <v>-1.0421973915806796E-2</v>
      </c>
      <c r="F217" s="38">
        <f t="shared" si="15"/>
        <v>661.74658649519381</v>
      </c>
    </row>
    <row r="218" spans="1:6" x14ac:dyDescent="0.35">
      <c r="A218" s="37">
        <v>32173</v>
      </c>
      <c r="B218" s="38">
        <f t="shared" si="13"/>
        <v>9.3937712039435546</v>
      </c>
      <c r="C218" s="38">
        <v>9.3937712039435546</v>
      </c>
      <c r="D218" s="38"/>
      <c r="E218" s="42">
        <f t="shared" si="14"/>
        <v>2.507650453519962E-2</v>
      </c>
      <c r="F218" s="38">
        <f t="shared" si="15"/>
        <v>678.34087777259344</v>
      </c>
    </row>
    <row r="219" spans="1:6" x14ac:dyDescent="0.35">
      <c r="A219" s="37">
        <v>32202</v>
      </c>
      <c r="B219" s="38">
        <f t="shared" si="13"/>
        <v>9.2445896307260469</v>
      </c>
      <c r="C219" s="38">
        <v>9.2445896307260469</v>
      </c>
      <c r="D219" s="38"/>
      <c r="E219" s="42">
        <f t="shared" si="14"/>
        <v>1.7379445028094243E-2</v>
      </c>
      <c r="F219" s="38">
        <f t="shared" si="15"/>
        <v>690.13006576815144</v>
      </c>
    </row>
    <row r="220" spans="1:6" x14ac:dyDescent="0.35">
      <c r="A220" s="37">
        <v>32233</v>
      </c>
      <c r="B220" s="38">
        <f t="shared" si="13"/>
        <v>9.1341082925435835</v>
      </c>
      <c r="C220" s="38">
        <v>9.1341082925435835</v>
      </c>
      <c r="D220" s="38"/>
      <c r="E220" s="42">
        <f t="shared" si="14"/>
        <v>1.4810935338794514E-2</v>
      </c>
      <c r="F220" s="38">
        <f t="shared" si="15"/>
        <v>700.35153754760142</v>
      </c>
    </row>
    <row r="221" spans="1:6" x14ac:dyDescent="0.35">
      <c r="A221" s="37">
        <v>32263</v>
      </c>
      <c r="B221" s="38">
        <f t="shared" si="13"/>
        <v>9.3884380388150106</v>
      </c>
      <c r="C221" s="38">
        <v>9.3884380388150106</v>
      </c>
      <c r="D221" s="38"/>
      <c r="E221" s="42">
        <f t="shared" si="14"/>
        <v>-8.5718002568948865E-3</v>
      </c>
      <c r="F221" s="38">
        <f t="shared" si="15"/>
        <v>694.34826405813419</v>
      </c>
    </row>
    <row r="222" spans="1:6" x14ac:dyDescent="0.35">
      <c r="A222" s="37">
        <v>32294</v>
      </c>
      <c r="B222" s="38">
        <f t="shared" si="13"/>
        <v>9.4788698486374461</v>
      </c>
      <c r="C222" s="38">
        <v>9.4788698486374461</v>
      </c>
      <c r="D222" s="38"/>
      <c r="E222" s="42">
        <f t="shared" si="14"/>
        <v>2.0914711922015196E-3</v>
      </c>
      <c r="F222" s="38">
        <f t="shared" si="15"/>
        <v>695.80047344976697</v>
      </c>
    </row>
    <row r="223" spans="1:6" x14ac:dyDescent="0.35">
      <c r="A223" s="37">
        <v>32324</v>
      </c>
      <c r="B223" s="38">
        <f t="shared" si="13"/>
        <v>9.7038910448045037</v>
      </c>
      <c r="C223" s="38">
        <v>9.7038910448045037</v>
      </c>
      <c r="D223" s="38"/>
      <c r="E223" s="42">
        <f t="shared" si="14"/>
        <v>-6.2286817606759925E-3</v>
      </c>
      <c r="F223" s="38">
        <f t="shared" si="15"/>
        <v>691.46655373172064</v>
      </c>
    </row>
    <row r="224" spans="1:6" x14ac:dyDescent="0.35">
      <c r="A224" s="37">
        <v>32355</v>
      </c>
      <c r="B224" s="38">
        <f t="shared" si="13"/>
        <v>9.6368434112454686</v>
      </c>
      <c r="C224" s="38">
        <v>9.6368434112454686</v>
      </c>
      <c r="D224" s="38"/>
      <c r="E224" s="42">
        <f t="shared" si="14"/>
        <v>1.2308087772059283E-2</v>
      </c>
      <c r="F224" s="38">
        <f t="shared" si="15"/>
        <v>699.97718476649402</v>
      </c>
    </row>
    <row r="225" spans="1:6" x14ac:dyDescent="0.35">
      <c r="A225" s="37">
        <v>32386</v>
      </c>
      <c r="B225" s="38">
        <f t="shared" si="13"/>
        <v>9.9360998282522885</v>
      </c>
      <c r="C225" s="38">
        <v>9.9360998282522885</v>
      </c>
      <c r="D225" s="38"/>
      <c r="E225" s="42">
        <f t="shared" si="14"/>
        <v>-1.0574235949783255E-2</v>
      </c>
      <c r="F225" s="38">
        <f t="shared" si="15"/>
        <v>692.57546085530805</v>
      </c>
    </row>
    <row r="226" spans="1:6" x14ac:dyDescent="0.35">
      <c r="A226" s="37">
        <v>32416</v>
      </c>
      <c r="B226" s="38">
        <f t="shared" si="13"/>
        <v>9.6690155520659467</v>
      </c>
      <c r="C226" s="38">
        <v>9.6690155520659467</v>
      </c>
      <c r="D226" s="38"/>
      <c r="E226" s="42">
        <f t="shared" si="14"/>
        <v>2.5073532803371889E-2</v>
      </c>
      <c r="F226" s="38">
        <f t="shared" si="15"/>
        <v>709.94077439187413</v>
      </c>
    </row>
    <row r="227" spans="1:6" x14ac:dyDescent="0.35">
      <c r="A227" s="37">
        <v>32447</v>
      </c>
      <c r="B227" s="38">
        <f t="shared" si="13"/>
        <v>9.3742864318376853</v>
      </c>
      <c r="C227" s="38">
        <v>9.3742864318376853</v>
      </c>
      <c r="D227" s="38"/>
      <c r="E227" s="42">
        <f t="shared" si="14"/>
        <v>2.6823103559333469E-2</v>
      </c>
      <c r="F227" s="38">
        <f t="shared" si="15"/>
        <v>728.98358930438064</v>
      </c>
    </row>
    <row r="228" spans="1:6" x14ac:dyDescent="0.35">
      <c r="A228" s="37">
        <v>32477</v>
      </c>
      <c r="B228" s="38">
        <f t="shared" si="13"/>
        <v>9.7851442781383913</v>
      </c>
      <c r="C228" s="38">
        <v>9.7851442781383913</v>
      </c>
      <c r="D228" s="38"/>
      <c r="E228" s="42">
        <f t="shared" si="14"/>
        <v>-1.78947877521052E-2</v>
      </c>
      <c r="F228" s="38">
        <f t="shared" si="15"/>
        <v>715.93858269901091</v>
      </c>
    </row>
    <row r="229" spans="1:6" x14ac:dyDescent="0.35">
      <c r="A229" s="37">
        <v>32508</v>
      </c>
      <c r="B229" s="38">
        <f t="shared" si="13"/>
        <v>9.7853830423097072</v>
      </c>
      <c r="C229" s="38">
        <v>9.7853830423097072</v>
      </c>
      <c r="D229" s="38"/>
      <c r="E229" s="42">
        <f t="shared" si="14"/>
        <v>8.1393479717216666E-3</v>
      </c>
      <c r="F229" s="38">
        <f t="shared" si="15"/>
        <v>721.76585594997925</v>
      </c>
    </row>
    <row r="230" spans="1:6" x14ac:dyDescent="0.35">
      <c r="A230" s="37">
        <v>32539</v>
      </c>
      <c r="B230" s="38">
        <f t="shared" si="13"/>
        <v>9.4236991912809813</v>
      </c>
      <c r="C230" s="38">
        <v>9.4236991912809813</v>
      </c>
      <c r="D230" s="38"/>
      <c r="E230" s="42">
        <f t="shared" si="14"/>
        <v>3.1134620901845336E-2</v>
      </c>
      <c r="F230" s="38">
        <f t="shared" si="15"/>
        <v>744.23776225487768</v>
      </c>
    </row>
    <row r="231" spans="1:6" x14ac:dyDescent="0.35">
      <c r="A231" s="37">
        <v>32567</v>
      </c>
      <c r="B231" s="38">
        <f t="shared" si="13"/>
        <v>9.5987880855717655</v>
      </c>
      <c r="C231" s="38">
        <v>9.5987880855717655</v>
      </c>
      <c r="D231" s="38"/>
      <c r="E231" s="42">
        <f t="shared" si="14"/>
        <v>-3.1888501019470879E-3</v>
      </c>
      <c r="F231" s="38">
        <f t="shared" si="15"/>
        <v>741.86449959083825</v>
      </c>
    </row>
    <row r="232" spans="1:6" x14ac:dyDescent="0.35">
      <c r="A232" s="37">
        <v>32598</v>
      </c>
      <c r="B232" s="38">
        <f t="shared" si="13"/>
        <v>9.646361119336369</v>
      </c>
      <c r="C232" s="38">
        <v>9.646361119336369</v>
      </c>
      <c r="D232" s="38"/>
      <c r="E232" s="42">
        <f t="shared" si="14"/>
        <v>5.0048649409270302E-3</v>
      </c>
      <c r="F232" s="38">
        <f t="shared" si="15"/>
        <v>745.57743121575891</v>
      </c>
    </row>
    <row r="233" spans="1:6" x14ac:dyDescent="0.35">
      <c r="A233" s="37">
        <v>32628</v>
      </c>
      <c r="B233" s="38">
        <f t="shared" si="13"/>
        <v>9.7022614707207246</v>
      </c>
      <c r="C233" s="38">
        <v>9.7022614707207246</v>
      </c>
      <c r="D233" s="38"/>
      <c r="E233" s="42">
        <f t="shared" si="14"/>
        <v>4.5287418560691281E-3</v>
      </c>
      <c r="F233" s="38">
        <f t="shared" si="15"/>
        <v>748.95395893544617</v>
      </c>
    </row>
    <row r="234" spans="1:6" x14ac:dyDescent="0.35">
      <c r="A234" s="37">
        <v>32659</v>
      </c>
      <c r="B234" s="38">
        <f t="shared" si="13"/>
        <v>10.018963919694231</v>
      </c>
      <c r="C234" s="38">
        <v>10.018963919694231</v>
      </c>
      <c r="D234" s="38"/>
      <c r="E234" s="42">
        <f t="shared" si="14"/>
        <v>-1.1535711151601425E-2</v>
      </c>
      <c r="F234" s="38">
        <f t="shared" si="15"/>
        <v>740.31424239931846</v>
      </c>
    </row>
    <row r="235" spans="1:6" x14ac:dyDescent="0.35">
      <c r="A235" s="37">
        <v>32689</v>
      </c>
      <c r="B235" s="38">
        <f t="shared" si="13"/>
        <v>9.9738951488265819</v>
      </c>
      <c r="C235" s="38">
        <v>9.9738951488265819</v>
      </c>
      <c r="D235" s="38"/>
      <c r="E235" s="42">
        <f t="shared" si="14"/>
        <v>1.1146625673616977E-2</v>
      </c>
      <c r="F235" s="38">
        <f t="shared" si="15"/>
        <v>748.56624814019108</v>
      </c>
    </row>
    <row r="236" spans="1:6" x14ac:dyDescent="0.35">
      <c r="A236" s="37">
        <v>32720</v>
      </c>
      <c r="B236" s="38">
        <f t="shared" si="13"/>
        <v>9.5368000503001475</v>
      </c>
      <c r="C236" s="38">
        <v>9.5368000503001475</v>
      </c>
      <c r="D236" s="38"/>
      <c r="E236" s="42">
        <f t="shared" si="14"/>
        <v>3.5949606712602944E-2</v>
      </c>
      <c r="F236" s="38">
        <f t="shared" si="15"/>
        <v>775.47691035915966</v>
      </c>
    </row>
    <row r="237" spans="1:6" x14ac:dyDescent="0.35">
      <c r="A237" s="37">
        <v>32751</v>
      </c>
      <c r="B237" s="38">
        <f t="shared" si="13"/>
        <v>9.6484763897601713</v>
      </c>
      <c r="C237" s="38">
        <v>9.6484763897601713</v>
      </c>
      <c r="D237" s="38"/>
      <c r="E237" s="42">
        <f t="shared" si="14"/>
        <v>9.1934106674119997E-4</v>
      </c>
      <c r="F237" s="38">
        <f t="shared" si="15"/>
        <v>776.18983812916235</v>
      </c>
    </row>
    <row r="238" spans="1:6" x14ac:dyDescent="0.35">
      <c r="A238" s="37">
        <v>32781</v>
      </c>
      <c r="B238" s="38">
        <f t="shared" si="13"/>
        <v>9.976730024259524</v>
      </c>
      <c r="C238" s="38">
        <v>9.976730024259524</v>
      </c>
      <c r="D238" s="38"/>
      <c r="E238" s="42">
        <f t="shared" si="14"/>
        <v>-1.2332385116575577E-2</v>
      </c>
      <c r="F238" s="38">
        <f t="shared" si="15"/>
        <v>766.61756612178112</v>
      </c>
    </row>
    <row r="239" spans="1:6" x14ac:dyDescent="0.35">
      <c r="A239" s="37">
        <v>32812</v>
      </c>
      <c r="B239" s="38">
        <f t="shared" si="13"/>
        <v>9.9800467823413683</v>
      </c>
      <c r="C239" s="38">
        <v>9.9800467823413683</v>
      </c>
      <c r="D239" s="38"/>
      <c r="E239" s="42">
        <f t="shared" si="14"/>
        <v>8.1081186940950064E-3</v>
      </c>
      <c r="F239" s="38">
        <f t="shared" si="15"/>
        <v>772.83339234087475</v>
      </c>
    </row>
    <row r="240" spans="1:6" x14ac:dyDescent="0.35">
      <c r="A240" s="37">
        <v>32842</v>
      </c>
      <c r="B240" s="38">
        <f t="shared" si="13"/>
        <v>10.219387141879798</v>
      </c>
      <c r="C240" s="38">
        <v>10.219387141879798</v>
      </c>
      <c r="D240" s="38"/>
      <c r="E240" s="42">
        <f t="shared" si="14"/>
        <v>-6.3870069733891754E-3</v>
      </c>
      <c r="F240" s="38">
        <f t="shared" si="15"/>
        <v>767.89730007472565</v>
      </c>
    </row>
    <row r="241" spans="1:10" x14ac:dyDescent="0.35">
      <c r="A241" s="37">
        <v>32873</v>
      </c>
      <c r="B241" s="38">
        <f t="shared" si="13"/>
        <v>9.9332037518181924</v>
      </c>
      <c r="C241" s="38">
        <v>9.9332037518181924</v>
      </c>
      <c r="D241" s="38"/>
      <c r="E241" s="42">
        <f t="shared" si="14"/>
        <v>2.6310511028977836E-2</v>
      </c>
      <c r="F241" s="38">
        <f t="shared" si="15"/>
        <v>788.10107045746406</v>
      </c>
      <c r="J241" s="49"/>
    </row>
    <row r="242" spans="1:10" x14ac:dyDescent="0.35">
      <c r="A242" s="37">
        <v>32904</v>
      </c>
      <c r="B242" s="38">
        <f t="shared" si="13"/>
        <v>10.56528751746915</v>
      </c>
      <c r="C242" s="38">
        <v>10.56528751746915</v>
      </c>
      <c r="D242" s="38"/>
      <c r="E242" s="42">
        <f t="shared" si="14"/>
        <v>-2.9996978781449204E-2</v>
      </c>
      <c r="F242" s="38">
        <f t="shared" si="15"/>
        <v>764.46041936931408</v>
      </c>
      <c r="J242" s="49"/>
    </row>
    <row r="243" spans="1:10" x14ac:dyDescent="0.35">
      <c r="A243" s="37">
        <v>32932</v>
      </c>
      <c r="B243" s="38">
        <f t="shared" si="13"/>
        <v>11.035267404144502</v>
      </c>
      <c r="C243" s="38">
        <v>11.035267404144502</v>
      </c>
      <c r="D243" s="38"/>
      <c r="E243" s="42">
        <f t="shared" si="14"/>
        <v>-1.9105946080740302E-2</v>
      </c>
      <c r="F243" s="38">
        <f t="shared" si="15"/>
        <v>749.85467981598379</v>
      </c>
      <c r="J243" s="49"/>
    </row>
    <row r="244" spans="1:10" x14ac:dyDescent="0.35">
      <c r="A244" s="37">
        <v>32963</v>
      </c>
      <c r="B244" s="38">
        <f t="shared" si="13"/>
        <v>11.68886641922629</v>
      </c>
      <c r="C244" s="38">
        <v>11.68886641922629</v>
      </c>
      <c r="D244" s="38"/>
      <c r="E244" s="42">
        <f t="shared" si="14"/>
        <v>-2.8594820952688289E-2</v>
      </c>
      <c r="F244" s="38">
        <f t="shared" si="15"/>
        <v>728.41271950611031</v>
      </c>
      <c r="J244" s="49"/>
    </row>
    <row r="245" spans="1:10" x14ac:dyDescent="0.35">
      <c r="A245" s="37">
        <v>32993</v>
      </c>
      <c r="B245" s="38">
        <f t="shared" si="13"/>
        <v>12.368108946786474</v>
      </c>
      <c r="C245" s="38">
        <v>12.368108946786474</v>
      </c>
      <c r="D245" s="38"/>
      <c r="E245" s="42">
        <f t="shared" si="14"/>
        <v>-2.8471905348151728E-2</v>
      </c>
      <c r="F245" s="38">
        <f t="shared" si="15"/>
        <v>707.67342150194258</v>
      </c>
      <c r="J245" s="49"/>
    </row>
    <row r="246" spans="1:10" x14ac:dyDescent="0.35">
      <c r="A246" s="37">
        <v>33024</v>
      </c>
      <c r="B246" s="38">
        <f t="shared" si="13"/>
        <v>11.472167663726694</v>
      </c>
      <c r="C246" s="38">
        <v>11.472167663726694</v>
      </c>
      <c r="D246" s="38"/>
      <c r="E246" s="42">
        <f t="shared" si="14"/>
        <v>6.2568802305078497E-2</v>
      </c>
      <c r="F246" s="38">
        <f t="shared" si="15"/>
        <v>751.95169990845613</v>
      </c>
      <c r="J246" s="49"/>
    </row>
    <row r="247" spans="1:10" x14ac:dyDescent="0.35">
      <c r="A247" s="37">
        <v>33054</v>
      </c>
      <c r="B247" s="38">
        <f t="shared" si="13"/>
        <v>11.011092520260794</v>
      </c>
      <c r="C247" s="38">
        <v>11.011092520260794</v>
      </c>
      <c r="D247" s="38"/>
      <c r="E247" s="42">
        <f t="shared" si="14"/>
        <v>3.6968960288802179E-2</v>
      </c>
      <c r="F247" s="38">
        <f t="shared" si="15"/>
        <v>779.7505724414691</v>
      </c>
      <c r="J247" s="49"/>
    </row>
    <row r="248" spans="1:10" x14ac:dyDescent="0.35">
      <c r="A248" s="37">
        <v>33085</v>
      </c>
      <c r="B248" s="38">
        <f t="shared" si="13"/>
        <v>11.159765107541135</v>
      </c>
      <c r="C248" s="38">
        <v>11.159765107541135</v>
      </c>
      <c r="D248" s="38"/>
      <c r="E248" s="42">
        <f t="shared" si="14"/>
        <v>3.9190231090664544E-4</v>
      </c>
      <c r="F248" s="38">
        <f t="shared" si="15"/>
        <v>780.05615849273977</v>
      </c>
      <c r="J248" s="49"/>
    </row>
    <row r="249" spans="1:10" x14ac:dyDescent="0.35">
      <c r="A249" s="37">
        <v>33116</v>
      </c>
      <c r="B249" s="38">
        <f t="shared" si="13"/>
        <v>11.50792523836555</v>
      </c>
      <c r="C249" s="38">
        <v>11.50792523836555</v>
      </c>
      <c r="D249" s="38"/>
      <c r="E249" s="42">
        <f t="shared" si="14"/>
        <v>-1.0979471994460714E-2</v>
      </c>
      <c r="F249" s="38">
        <f t="shared" si="15"/>
        <v>771.49155374646216</v>
      </c>
      <c r="J249" s="49"/>
    </row>
    <row r="250" spans="1:10" x14ac:dyDescent="0.35">
      <c r="A250" s="37">
        <v>33146</v>
      </c>
      <c r="B250" s="38">
        <f t="shared" si="13"/>
        <v>11.575926300503848</v>
      </c>
      <c r="C250" s="38">
        <v>11.575926300503848</v>
      </c>
      <c r="D250" s="38"/>
      <c r="E250" s="42">
        <f t="shared" si="14"/>
        <v>5.6400400702158304E-3</v>
      </c>
      <c r="F250" s="38">
        <f t="shared" si="15"/>
        <v>775.84279702342531</v>
      </c>
      <c r="J250" s="49"/>
    </row>
    <row r="251" spans="1:10" x14ac:dyDescent="0.35">
      <c r="A251" s="37">
        <v>33177</v>
      </c>
      <c r="B251" s="38">
        <f t="shared" si="13"/>
        <v>11.105187208720663</v>
      </c>
      <c r="C251" s="38">
        <v>11.105187208720663</v>
      </c>
      <c r="D251" s="38"/>
      <c r="E251" s="42">
        <f t="shared" si="14"/>
        <v>3.7521704450400865E-2</v>
      </c>
      <c r="F251" s="38">
        <f t="shared" si="15"/>
        <v>804.9537411533106</v>
      </c>
      <c r="J251" s="49"/>
    </row>
    <row r="252" spans="1:10" x14ac:dyDescent="0.35">
      <c r="A252" s="37">
        <v>33207</v>
      </c>
      <c r="B252" s="38">
        <f t="shared" si="13"/>
        <v>10.554395486332169</v>
      </c>
      <c r="C252" s="38">
        <v>10.554395486332169</v>
      </c>
      <c r="D252" s="38"/>
      <c r="E252" s="42">
        <f t="shared" si="14"/>
        <v>4.2621605630073882E-2</v>
      </c>
      <c r="F252" s="38">
        <f t="shared" si="15"/>
        <v>839.26216205919957</v>
      </c>
      <c r="J252" s="49"/>
    </row>
    <row r="253" spans="1:10" x14ac:dyDescent="0.35">
      <c r="A253" s="37">
        <v>33238</v>
      </c>
      <c r="B253" s="38">
        <f t="shared" si="13"/>
        <v>10.604850743170102</v>
      </c>
      <c r="C253" s="38">
        <v>10.604850743170102</v>
      </c>
      <c r="D253" s="38"/>
      <c r="E253" s="42">
        <f t="shared" si="14"/>
        <v>5.7451295738393995E-3</v>
      </c>
      <c r="F253" s="38">
        <f t="shared" si="15"/>
        <v>844.08383192665019</v>
      </c>
      <c r="J253" s="49"/>
    </row>
    <row r="254" spans="1:10" x14ac:dyDescent="0.35">
      <c r="A254" s="37">
        <v>33269</v>
      </c>
      <c r="B254" s="38">
        <f t="shared" si="13"/>
        <v>9.8763119033761662</v>
      </c>
      <c r="C254" s="38">
        <v>9.8763119033761662</v>
      </c>
      <c r="D254" s="38"/>
      <c r="E254" s="42">
        <f t="shared" si="14"/>
        <v>5.4245487344353527E-2</v>
      </c>
      <c r="F254" s="38">
        <f t="shared" si="15"/>
        <v>889.87157074900085</v>
      </c>
      <c r="J254" s="49"/>
    </row>
    <row r="255" spans="1:10" x14ac:dyDescent="0.35">
      <c r="A255" s="37">
        <v>33297</v>
      </c>
      <c r="B255" s="38">
        <f t="shared" si="13"/>
        <v>9.9630451772560296</v>
      </c>
      <c r="C255" s="38">
        <v>9.9630451772560296</v>
      </c>
      <c r="D255" s="38"/>
      <c r="E255" s="42">
        <f t="shared" si="14"/>
        <v>2.8441272542750924E-3</v>
      </c>
      <c r="F255" s="38">
        <f t="shared" si="15"/>
        <v>892.40247873617272</v>
      </c>
      <c r="J255" s="49"/>
    </row>
    <row r="256" spans="1:10" x14ac:dyDescent="0.35">
      <c r="A256" s="37">
        <v>33328</v>
      </c>
      <c r="B256" s="38">
        <f t="shared" si="13"/>
        <v>9.9174831984865826</v>
      </c>
      <c r="C256" s="38">
        <v>9.9174831984865826</v>
      </c>
      <c r="D256" s="38"/>
      <c r="E256" s="42">
        <f t="shared" si="14"/>
        <v>1.1137377025860793E-2</v>
      </c>
      <c r="F256" s="38">
        <f t="shared" si="15"/>
        <v>902.34150160067009</v>
      </c>
      <c r="J256" s="49"/>
    </row>
    <row r="257" spans="1:10" x14ac:dyDescent="0.35">
      <c r="A257" s="37">
        <v>33358</v>
      </c>
      <c r="B257" s="38">
        <f t="shared" si="13"/>
        <v>10.036985799637936</v>
      </c>
      <c r="C257" s="38">
        <v>10.036985799637936</v>
      </c>
      <c r="D257" s="38"/>
      <c r="E257" s="42">
        <f t="shared" si="14"/>
        <v>8.6654056971164316E-4</v>
      </c>
      <c r="F257" s="38">
        <f t="shared" si="15"/>
        <v>903.12341711954161</v>
      </c>
      <c r="J257" s="49"/>
    </row>
    <row r="258" spans="1:10" x14ac:dyDescent="0.35">
      <c r="A258" s="37">
        <v>33389</v>
      </c>
      <c r="B258" s="38">
        <f t="shared" ref="B258:B321" si="16">C258</f>
        <v>10.237127319481241</v>
      </c>
      <c r="C258" s="38">
        <v>10.237127319481241</v>
      </c>
      <c r="D258" s="38"/>
      <c r="E258" s="42">
        <f t="shared" si="14"/>
        <v>-3.9222641249447177E-3</v>
      </c>
      <c r="F258" s="38">
        <f t="shared" si="15"/>
        <v>899.58112854017622</v>
      </c>
      <c r="J258" s="49"/>
    </row>
    <row r="259" spans="1:10" x14ac:dyDescent="0.35">
      <c r="A259" s="37">
        <v>33419</v>
      </c>
      <c r="B259" s="38">
        <f t="shared" si="16"/>
        <v>10.270507399230443</v>
      </c>
      <c r="C259" s="38">
        <v>10.270507399230443</v>
      </c>
      <c r="D259" s="38"/>
      <c r="E259" s="42">
        <f t="shared" ref="E259:E322" si="17">B258/1200+((B258/B259)*(1-(1+B259/200)^(-2*(10-(1/12))))+(1+B259/200)^(-2*(10-(1/12)))-1)</f>
        <v>6.4846447073544072E-3</v>
      </c>
      <c r="F259" s="38">
        <f t="shared" ref="F259:F322" si="18">F258*(1+E259)</f>
        <v>905.4145925442001</v>
      </c>
      <c r="J259" s="49"/>
    </row>
    <row r="260" spans="1:10" x14ac:dyDescent="0.35">
      <c r="A260" s="37">
        <v>33450</v>
      </c>
      <c r="B260" s="38">
        <f t="shared" si="16"/>
        <v>9.9132018056904467</v>
      </c>
      <c r="C260" s="38">
        <v>9.9132018056904467</v>
      </c>
      <c r="D260" s="38"/>
      <c r="E260" s="42">
        <f t="shared" si="17"/>
        <v>3.0794115911413962E-2</v>
      </c>
      <c r="F260" s="38">
        <f t="shared" si="18"/>
        <v>933.29603445489192</v>
      </c>
      <c r="J260" s="49"/>
    </row>
    <row r="261" spans="1:10" x14ac:dyDescent="0.35">
      <c r="A261" s="37">
        <v>33481</v>
      </c>
      <c r="B261" s="38">
        <f t="shared" si="16"/>
        <v>9.6999656437565722</v>
      </c>
      <c r="C261" s="38">
        <v>9.6999656437565722</v>
      </c>
      <c r="D261" s="38"/>
      <c r="E261" s="42">
        <f t="shared" si="17"/>
        <v>2.1651057526851224E-2</v>
      </c>
      <c r="F261" s="38">
        <f t="shared" si="18"/>
        <v>953.50288058645685</v>
      </c>
      <c r="J261" s="49"/>
    </row>
    <row r="262" spans="1:10" x14ac:dyDescent="0.35">
      <c r="A262" s="37">
        <v>33511</v>
      </c>
      <c r="B262" s="38">
        <f t="shared" si="16"/>
        <v>9.3788277622223681</v>
      </c>
      <c r="C262" s="38">
        <v>9.3788277622223681</v>
      </c>
      <c r="D262" s="38"/>
      <c r="E262" s="42">
        <f t="shared" si="17"/>
        <v>2.8526394003226006E-2</v>
      </c>
      <c r="F262" s="38">
        <f t="shared" si="18"/>
        <v>980.70287944127722</v>
      </c>
      <c r="J262" s="49"/>
    </row>
    <row r="263" spans="1:10" x14ac:dyDescent="0.35">
      <c r="A263" s="37">
        <v>33542</v>
      </c>
      <c r="B263" s="38">
        <f t="shared" si="16"/>
        <v>9.4645672971016346</v>
      </c>
      <c r="C263" s="38">
        <v>9.4645672971016346</v>
      </c>
      <c r="D263" s="38"/>
      <c r="E263" s="42">
        <f t="shared" si="17"/>
        <v>2.3775804265866295E-3</v>
      </c>
      <c r="F263" s="38">
        <f t="shared" si="18"/>
        <v>983.03457941173394</v>
      </c>
      <c r="J263" s="49"/>
    </row>
    <row r="264" spans="1:10" x14ac:dyDescent="0.35">
      <c r="A264" s="37">
        <v>33572</v>
      </c>
      <c r="B264" s="38">
        <f t="shared" si="16"/>
        <v>9.6094083633875975</v>
      </c>
      <c r="C264" s="38">
        <v>9.6094083633875975</v>
      </c>
      <c r="D264" s="38"/>
      <c r="E264" s="42">
        <f t="shared" si="17"/>
        <v>-1.2431020110249356E-3</v>
      </c>
      <c r="F264" s="38">
        <f t="shared" si="18"/>
        <v>981.81256714916015</v>
      </c>
      <c r="J264" s="49"/>
    </row>
    <row r="265" spans="1:10" x14ac:dyDescent="0.35">
      <c r="A265" s="37">
        <v>33603</v>
      </c>
      <c r="B265" s="38">
        <f t="shared" si="16"/>
        <v>9.4436164761433492</v>
      </c>
      <c r="C265" s="38">
        <v>9.4436164761433492</v>
      </c>
      <c r="D265" s="38"/>
      <c r="E265" s="42">
        <f t="shared" si="17"/>
        <v>1.8532738314466467E-2</v>
      </c>
      <c r="F265" s="38">
        <f t="shared" si="18"/>
        <v>1000.0082425299901</v>
      </c>
      <c r="J265" s="49"/>
    </row>
    <row r="266" spans="1:10" x14ac:dyDescent="0.35">
      <c r="A266" s="37">
        <v>33634</v>
      </c>
      <c r="B266" s="38">
        <f t="shared" si="16"/>
        <v>9.1622861252370846</v>
      </c>
      <c r="C266" s="38">
        <v>9.1622861252370846</v>
      </c>
      <c r="D266" s="38"/>
      <c r="E266" s="42">
        <f t="shared" si="17"/>
        <v>2.5945404762027086E-2</v>
      </c>
      <c r="F266" s="38">
        <f t="shared" si="18"/>
        <v>1025.953861147794</v>
      </c>
      <c r="J266" s="49"/>
    </row>
    <row r="267" spans="1:10" x14ac:dyDescent="0.35">
      <c r="A267" s="37">
        <v>33663</v>
      </c>
      <c r="B267" s="38">
        <f t="shared" si="16"/>
        <v>9.0443666195370884</v>
      </c>
      <c r="C267" s="38">
        <v>9.0443666195370884</v>
      </c>
      <c r="D267" s="38"/>
      <c r="E267" s="42">
        <f t="shared" si="17"/>
        <v>1.5250135793106228E-2</v>
      </c>
      <c r="F267" s="38">
        <f t="shared" si="18"/>
        <v>1041.5997968477595</v>
      </c>
      <c r="J267" s="49"/>
    </row>
    <row r="268" spans="1:10" x14ac:dyDescent="0.35">
      <c r="A268" s="37">
        <v>33694</v>
      </c>
      <c r="B268" s="38">
        <f t="shared" si="16"/>
        <v>9.5535109198960626</v>
      </c>
      <c r="C268" s="38">
        <v>9.5535109198960626</v>
      </c>
      <c r="D268" s="38"/>
      <c r="E268" s="42">
        <f t="shared" si="17"/>
        <v>-2.4633932699700604E-2</v>
      </c>
      <c r="F268" s="38">
        <f t="shared" si="18"/>
        <v>1015.9410975521901</v>
      </c>
      <c r="J268" s="49"/>
    </row>
    <row r="269" spans="1:10" x14ac:dyDescent="0.35">
      <c r="A269" s="37">
        <v>33724</v>
      </c>
      <c r="B269" s="38">
        <f t="shared" si="16"/>
        <v>8.9376742330105703</v>
      </c>
      <c r="C269" s="38">
        <v>8.9376742330105703</v>
      </c>
      <c r="D269" s="38"/>
      <c r="E269" s="42">
        <f t="shared" si="17"/>
        <v>4.7913272121322209E-2</v>
      </c>
      <c r="F269" s="38">
        <f t="shared" si="18"/>
        <v>1064.618159818443</v>
      </c>
      <c r="J269" s="49"/>
    </row>
    <row r="270" spans="1:10" x14ac:dyDescent="0.35">
      <c r="A270" s="37">
        <v>33755</v>
      </c>
      <c r="B270" s="38">
        <f t="shared" si="16"/>
        <v>8.6863704677840516</v>
      </c>
      <c r="C270" s="38">
        <v>8.6863704677840516</v>
      </c>
      <c r="D270" s="38"/>
      <c r="E270" s="42">
        <f t="shared" si="17"/>
        <v>2.3929252671436325E-2</v>
      </c>
      <c r="F270" s="38">
        <f t="shared" si="18"/>
        <v>1090.0936767633382</v>
      </c>
      <c r="J270" s="49"/>
    </row>
    <row r="271" spans="1:10" x14ac:dyDescent="0.35">
      <c r="A271" s="37">
        <v>33785</v>
      </c>
      <c r="B271" s="38">
        <f t="shared" si="16"/>
        <v>8.8945699899339914</v>
      </c>
      <c r="C271" s="38">
        <v>8.8945699899339914</v>
      </c>
      <c r="D271" s="38"/>
      <c r="E271" s="42">
        <f t="shared" si="17"/>
        <v>-6.2932962397562863E-3</v>
      </c>
      <c r="F271" s="38">
        <f t="shared" si="18"/>
        <v>1083.2333943263814</v>
      </c>
      <c r="J271" s="49"/>
    </row>
    <row r="272" spans="1:10" x14ac:dyDescent="0.35">
      <c r="A272" s="37">
        <v>33816</v>
      </c>
      <c r="B272" s="38">
        <f t="shared" si="16"/>
        <v>9.0057730000105831</v>
      </c>
      <c r="C272" s="38">
        <v>9.0057730000105831</v>
      </c>
      <c r="D272" s="38"/>
      <c r="E272" s="42">
        <f t="shared" si="17"/>
        <v>2.1904396823748708E-4</v>
      </c>
      <c r="F272" s="38">
        <f t="shared" si="18"/>
        <v>1083.470670067602</v>
      </c>
      <c r="J272" s="49"/>
    </row>
    <row r="273" spans="1:10" x14ac:dyDescent="0.35">
      <c r="A273" s="37">
        <v>33847</v>
      </c>
      <c r="B273" s="38">
        <f t="shared" si="16"/>
        <v>9.3149948184203986</v>
      </c>
      <c r="C273" s="38">
        <v>9.3149948184203986</v>
      </c>
      <c r="D273" s="38"/>
      <c r="E273" s="42">
        <f t="shared" si="17"/>
        <v>-1.2233474194890452E-2</v>
      </c>
      <c r="F273" s="38">
        <f t="shared" si="18"/>
        <v>1070.2160595844093</v>
      </c>
      <c r="J273" s="49"/>
    </row>
    <row r="274" spans="1:10" x14ac:dyDescent="0.35">
      <c r="A274" s="37">
        <v>33877</v>
      </c>
      <c r="B274" s="38">
        <f t="shared" si="16"/>
        <v>8.9679033176329348</v>
      </c>
      <c r="C274" s="38">
        <v>8.9679033176329348</v>
      </c>
      <c r="D274" s="38"/>
      <c r="E274" s="42">
        <f t="shared" si="17"/>
        <v>3.0250528405528519E-2</v>
      </c>
      <c r="F274" s="38">
        <f t="shared" si="18"/>
        <v>1102.5906608949203</v>
      </c>
      <c r="J274" s="49"/>
    </row>
    <row r="275" spans="1:10" x14ac:dyDescent="0.35">
      <c r="A275" s="37">
        <v>33908</v>
      </c>
      <c r="B275" s="38">
        <f t="shared" si="16"/>
        <v>8.2815965043706772</v>
      </c>
      <c r="C275" s="38">
        <v>8.2815965043706772</v>
      </c>
      <c r="D275" s="38"/>
      <c r="E275" s="42">
        <f t="shared" si="17"/>
        <v>5.3283068358616945E-2</v>
      </c>
      <c r="F275" s="38">
        <f t="shared" si="18"/>
        <v>1161.340074450957</v>
      </c>
      <c r="J275" s="49"/>
    </row>
    <row r="276" spans="1:10" x14ac:dyDescent="0.35">
      <c r="A276" s="37">
        <v>33938</v>
      </c>
      <c r="B276" s="38">
        <f t="shared" si="16"/>
        <v>8.6572623445334198</v>
      </c>
      <c r="C276" s="38">
        <v>8.6572623445334198</v>
      </c>
      <c r="D276" s="38"/>
      <c r="E276" s="42">
        <f t="shared" si="17"/>
        <v>-1.7766971247651184E-2</v>
      </c>
      <c r="F276" s="38">
        <f t="shared" si="18"/>
        <v>1140.7065787394417</v>
      </c>
      <c r="J276" s="49"/>
    </row>
    <row r="277" spans="1:10" x14ac:dyDescent="0.35">
      <c r="A277" s="37">
        <v>33969</v>
      </c>
      <c r="B277" s="38">
        <f t="shared" si="16"/>
        <v>8.3248304887279723</v>
      </c>
      <c r="C277" s="38">
        <v>8.3248304887279723</v>
      </c>
      <c r="D277" s="38"/>
      <c r="E277" s="42">
        <f t="shared" si="17"/>
        <v>2.9361773604964305E-2</v>
      </c>
      <c r="F277" s="38">
        <f t="shared" si="18"/>
        <v>1174.1997470540825</v>
      </c>
      <c r="J277" s="49"/>
    </row>
    <row r="278" spans="1:10" x14ac:dyDescent="0.35">
      <c r="A278" s="37">
        <v>34000</v>
      </c>
      <c r="B278" s="38">
        <f t="shared" si="16"/>
        <v>8.3751813297771598</v>
      </c>
      <c r="C278" s="38">
        <v>8.3751813297771598</v>
      </c>
      <c r="D278" s="38"/>
      <c r="E278" s="42">
        <f t="shared" si="17"/>
        <v>3.5902317491237701E-3</v>
      </c>
      <c r="F278" s="38">
        <f t="shared" si="18"/>
        <v>1178.4153962657692</v>
      </c>
      <c r="J278" s="49"/>
    </row>
    <row r="279" spans="1:10" x14ac:dyDescent="0.35">
      <c r="A279" s="37">
        <v>34028</v>
      </c>
      <c r="B279" s="38">
        <f t="shared" si="16"/>
        <v>8.0905522390932845</v>
      </c>
      <c r="C279" s="38">
        <v>8.0905522390932845</v>
      </c>
      <c r="D279" s="38"/>
      <c r="E279" s="42">
        <f t="shared" si="17"/>
        <v>2.6137471155376339E-2</v>
      </c>
      <c r="F279" s="38">
        <f t="shared" si="18"/>
        <v>1209.2161946947172</v>
      </c>
      <c r="J279" s="49"/>
    </row>
    <row r="280" spans="1:10" x14ac:dyDescent="0.35">
      <c r="A280" s="37">
        <v>34059</v>
      </c>
      <c r="B280" s="38">
        <f t="shared" si="16"/>
        <v>7.9802341889881045</v>
      </c>
      <c r="C280" s="38">
        <v>7.9802341889881045</v>
      </c>
      <c r="D280" s="38"/>
      <c r="E280" s="42">
        <f t="shared" si="17"/>
        <v>1.4203628888145459E-2</v>
      </c>
      <c r="F280" s="38">
        <f t="shared" si="18"/>
        <v>1226.3914527696963</v>
      </c>
      <c r="J280" s="49"/>
    </row>
    <row r="281" spans="1:10" x14ac:dyDescent="0.35">
      <c r="A281" s="37">
        <v>34089</v>
      </c>
      <c r="B281" s="38">
        <f t="shared" si="16"/>
        <v>8.3293367234633315</v>
      </c>
      <c r="C281" s="38">
        <v>8.3293367234633315</v>
      </c>
      <c r="D281" s="38"/>
      <c r="E281" s="42">
        <f t="shared" si="17"/>
        <v>-1.6603256549823434E-2</v>
      </c>
      <c r="F281" s="38">
        <f t="shared" si="18"/>
        <v>1206.0293608488505</v>
      </c>
      <c r="J281" s="49"/>
    </row>
    <row r="282" spans="1:10" x14ac:dyDescent="0.35">
      <c r="A282" s="37">
        <v>34120</v>
      </c>
      <c r="B282" s="38">
        <f t="shared" si="16"/>
        <v>8.3645761220881134</v>
      </c>
      <c r="C282" s="38">
        <v>8.3645761220881134</v>
      </c>
      <c r="D282" s="38"/>
      <c r="E282" s="42">
        <f t="shared" si="17"/>
        <v>4.5974524122414182E-3</v>
      </c>
      <c r="F282" s="38">
        <f t="shared" si="18"/>
        <v>1211.5740234431189</v>
      </c>
      <c r="J282" s="49"/>
    </row>
    <row r="283" spans="1:10" x14ac:dyDescent="0.35">
      <c r="A283" s="37">
        <v>34150</v>
      </c>
      <c r="B283" s="38">
        <f t="shared" si="16"/>
        <v>7.86286629120396</v>
      </c>
      <c r="C283" s="38">
        <v>7.86286629120396</v>
      </c>
      <c r="D283" s="38"/>
      <c r="E283" s="42">
        <f t="shared" si="17"/>
        <v>4.1080159972672704E-2</v>
      </c>
      <c r="F283" s="38">
        <f t="shared" si="18"/>
        <v>1261.345678144897</v>
      </c>
      <c r="J283" s="49"/>
    </row>
    <row r="284" spans="1:10" x14ac:dyDescent="0.35">
      <c r="A284" s="37">
        <v>34181</v>
      </c>
      <c r="B284" s="38">
        <f t="shared" si="16"/>
        <v>7.577794849912908</v>
      </c>
      <c r="C284" s="38">
        <v>7.577794849912908</v>
      </c>
      <c r="D284" s="38"/>
      <c r="E284" s="42">
        <f t="shared" si="17"/>
        <v>2.617948371423532E-2</v>
      </c>
      <c r="F284" s="38">
        <f t="shared" si="18"/>
        <v>1294.3670567839124</v>
      </c>
      <c r="J284" s="49"/>
    </row>
    <row r="285" spans="1:10" x14ac:dyDescent="0.35">
      <c r="A285" s="37">
        <v>34212</v>
      </c>
      <c r="B285" s="38">
        <f t="shared" si="16"/>
        <v>6.9943255052447055</v>
      </c>
      <c r="C285" s="38">
        <v>6.9943255052447055</v>
      </c>
      <c r="D285" s="38"/>
      <c r="E285" s="42">
        <f t="shared" si="17"/>
        <v>4.7546978260607616E-2</v>
      </c>
      <c r="F285" s="38">
        <f t="shared" si="18"/>
        <v>1355.9102990940639</v>
      </c>
      <c r="J285" s="49"/>
    </row>
    <row r="286" spans="1:10" x14ac:dyDescent="0.35">
      <c r="A286" s="37">
        <v>34242</v>
      </c>
      <c r="B286" s="38">
        <f t="shared" si="16"/>
        <v>7.0929563426114157</v>
      </c>
      <c r="C286" s="38">
        <v>7.0929563426114157</v>
      </c>
      <c r="D286" s="38"/>
      <c r="E286" s="42">
        <f t="shared" si="17"/>
        <v>-1.1105710583420372E-3</v>
      </c>
      <c r="F286" s="38">
        <f t="shared" si="18"/>
        <v>1354.4044643581822</v>
      </c>
      <c r="J286" s="49"/>
    </row>
    <row r="287" spans="1:10" x14ac:dyDescent="0.35">
      <c r="A287" s="37">
        <v>34273</v>
      </c>
      <c r="B287" s="38">
        <f t="shared" si="16"/>
        <v>7.0477911724805722</v>
      </c>
      <c r="C287" s="38">
        <v>7.0477911724805722</v>
      </c>
      <c r="D287" s="38"/>
      <c r="E287" s="42">
        <f t="shared" si="17"/>
        <v>9.0948389220651543E-3</v>
      </c>
      <c r="F287" s="38">
        <f t="shared" si="18"/>
        <v>1366.7225547968458</v>
      </c>
      <c r="J287" s="49"/>
    </row>
    <row r="288" spans="1:10" x14ac:dyDescent="0.35">
      <c r="A288" s="37">
        <v>34303</v>
      </c>
      <c r="B288" s="38">
        <f t="shared" si="16"/>
        <v>6.7880656776551023</v>
      </c>
      <c r="C288" s="38">
        <v>6.7880656776551023</v>
      </c>
      <c r="D288" s="38"/>
      <c r="E288" s="42">
        <f t="shared" si="17"/>
        <v>2.4398517832391144E-2</v>
      </c>
      <c r="F288" s="38">
        <f t="shared" si="18"/>
        <v>1400.0685594219879</v>
      </c>
      <c r="J288" s="49"/>
    </row>
    <row r="289" spans="1:10" x14ac:dyDescent="0.35">
      <c r="A289" s="37">
        <v>34334</v>
      </c>
      <c r="B289" s="38">
        <f t="shared" si="16"/>
        <v>6.2492946154027056</v>
      </c>
      <c r="C289" s="38">
        <v>6.2492946154027056</v>
      </c>
      <c r="D289" s="38"/>
      <c r="E289" s="42">
        <f t="shared" si="17"/>
        <v>4.5036946811370118E-2</v>
      </c>
      <c r="F289" s="38">
        <f t="shared" si="18"/>
        <v>1463.1233726649475</v>
      </c>
      <c r="J289" s="49"/>
    </row>
    <row r="290" spans="1:10" x14ac:dyDescent="0.35">
      <c r="A290" s="37">
        <v>34365</v>
      </c>
      <c r="B290" s="38">
        <f t="shared" si="16"/>
        <v>6.3694162858729033</v>
      </c>
      <c r="C290" s="38">
        <v>6.3694162858729033</v>
      </c>
      <c r="D290" s="38"/>
      <c r="E290" s="42">
        <f t="shared" si="17"/>
        <v>-3.5243098488467236E-3</v>
      </c>
      <c r="F290" s="38">
        <f t="shared" si="18"/>
        <v>1457.9668725525864</v>
      </c>
      <c r="J290" s="49"/>
    </row>
    <row r="291" spans="1:10" x14ac:dyDescent="0.35">
      <c r="A291" s="37">
        <v>34393</v>
      </c>
      <c r="B291" s="38">
        <f t="shared" si="16"/>
        <v>7.0635557321655256</v>
      </c>
      <c r="C291" s="38">
        <v>7.0635557321655256</v>
      </c>
      <c r="D291" s="38"/>
      <c r="E291" s="42">
        <f t="shared" si="17"/>
        <v>-4.3592801033150518E-2</v>
      </c>
      <c r="F291" s="38">
        <f t="shared" si="18"/>
        <v>1394.4100127644767</v>
      </c>
      <c r="J291" s="49"/>
    </row>
    <row r="292" spans="1:10" x14ac:dyDescent="0.35">
      <c r="A292" s="37">
        <v>34424</v>
      </c>
      <c r="B292" s="38">
        <f t="shared" si="16"/>
        <v>7.6046835658374956</v>
      </c>
      <c r="C292" s="38">
        <v>7.6046835658374956</v>
      </c>
      <c r="D292" s="38"/>
      <c r="E292" s="42">
        <f t="shared" si="17"/>
        <v>-3.1325798813306327E-2</v>
      </c>
      <c r="F292" s="38">
        <f t="shared" si="18"/>
        <v>1350.7290052413568</v>
      </c>
      <c r="J292" s="49"/>
    </row>
    <row r="293" spans="1:10" x14ac:dyDescent="0.35">
      <c r="A293" s="37">
        <v>34454</v>
      </c>
      <c r="B293" s="38">
        <f t="shared" si="16"/>
        <v>7.9419153592587151</v>
      </c>
      <c r="C293" s="38">
        <v>7.9419153592587151</v>
      </c>
      <c r="D293" s="38"/>
      <c r="E293" s="42">
        <f t="shared" si="17"/>
        <v>-1.6510366803969355E-2</v>
      </c>
      <c r="F293" s="38">
        <f t="shared" si="18"/>
        <v>1328.4279739120614</v>
      </c>
      <c r="J293" s="49"/>
    </row>
    <row r="294" spans="1:10" x14ac:dyDescent="0.35">
      <c r="A294" s="37">
        <v>34485</v>
      </c>
      <c r="B294" s="38">
        <f t="shared" si="16"/>
        <v>8.6364000561491476</v>
      </c>
      <c r="C294" s="38">
        <v>8.6364000561491476</v>
      </c>
      <c r="D294" s="38"/>
      <c r="E294" s="42">
        <f t="shared" si="17"/>
        <v>-3.9026732198856669E-2</v>
      </c>
      <c r="F294" s="38">
        <f t="shared" si="18"/>
        <v>1276.5837711287256</v>
      </c>
      <c r="J294" s="49"/>
    </row>
    <row r="295" spans="1:10" x14ac:dyDescent="0.35">
      <c r="A295" s="37">
        <v>34515</v>
      </c>
      <c r="B295" s="38">
        <f t="shared" si="16"/>
        <v>8.7311658019851581</v>
      </c>
      <c r="C295" s="38">
        <v>8.7311658019851581</v>
      </c>
      <c r="D295" s="38"/>
      <c r="E295" s="42">
        <f t="shared" si="17"/>
        <v>9.9404853615707531E-4</v>
      </c>
      <c r="F295" s="38">
        <f t="shared" si="18"/>
        <v>1277.852757357698</v>
      </c>
      <c r="J295" s="49"/>
    </row>
    <row r="296" spans="1:10" x14ac:dyDescent="0.35">
      <c r="A296" s="37">
        <v>34546</v>
      </c>
      <c r="B296" s="38">
        <f t="shared" si="16"/>
        <v>8.5509469563226634</v>
      </c>
      <c r="C296" s="38">
        <v>8.5509469563226634</v>
      </c>
      <c r="D296" s="38"/>
      <c r="E296" s="42">
        <f t="shared" si="17"/>
        <v>1.9164881162086068E-2</v>
      </c>
      <c r="F296" s="38">
        <f t="shared" si="18"/>
        <v>1302.3426535951023</v>
      </c>
      <c r="J296" s="49"/>
    </row>
    <row r="297" spans="1:10" x14ac:dyDescent="0.35">
      <c r="A297" s="37">
        <v>34577</v>
      </c>
      <c r="B297" s="38">
        <f t="shared" si="16"/>
        <v>8.4948119491954639</v>
      </c>
      <c r="C297" s="38">
        <v>8.4948119491954639</v>
      </c>
      <c r="D297" s="38"/>
      <c r="E297" s="42">
        <f t="shared" si="17"/>
        <v>1.083802637979929E-2</v>
      </c>
      <c r="F297" s="38">
        <f t="shared" si="18"/>
        <v>1316.4574776303039</v>
      </c>
      <c r="J297" s="49"/>
    </row>
    <row r="298" spans="1:10" x14ac:dyDescent="0.35">
      <c r="A298" s="37">
        <v>34607</v>
      </c>
      <c r="B298" s="38">
        <f t="shared" si="16"/>
        <v>8.7420381657284487</v>
      </c>
      <c r="C298" s="38">
        <v>8.7420381657284487</v>
      </c>
      <c r="D298" s="38"/>
      <c r="E298" s="42">
        <f t="shared" si="17"/>
        <v>-9.0957237534161385E-3</v>
      </c>
      <c r="F298" s="38">
        <f t="shared" si="18"/>
        <v>1304.4833440806597</v>
      </c>
      <c r="J298" s="49"/>
    </row>
    <row r="299" spans="1:10" x14ac:dyDescent="0.35">
      <c r="A299" s="37">
        <v>34638</v>
      </c>
      <c r="B299" s="38">
        <f t="shared" si="16"/>
        <v>8.6538324515595058</v>
      </c>
      <c r="C299" s="38">
        <v>8.6538324515595058</v>
      </c>
      <c r="D299" s="38"/>
      <c r="E299" s="42">
        <f t="shared" si="17"/>
        <v>1.307796946639363E-2</v>
      </c>
      <c r="F299" s="38">
        <f t="shared" si="18"/>
        <v>1321.5433374239656</v>
      </c>
      <c r="J299" s="49"/>
    </row>
    <row r="300" spans="1:10" x14ac:dyDescent="0.35">
      <c r="A300" s="37">
        <v>34668</v>
      </c>
      <c r="B300" s="38">
        <f t="shared" si="16"/>
        <v>8.3613414012904936</v>
      </c>
      <c r="C300" s="38">
        <v>8.3613414012904936</v>
      </c>
      <c r="D300" s="38"/>
      <c r="E300" s="42">
        <f t="shared" si="17"/>
        <v>2.6666932339677336E-2</v>
      </c>
      <c r="F300" s="38">
        <f t="shared" si="18"/>
        <v>1356.7848441870019</v>
      </c>
      <c r="J300" s="49"/>
    </row>
    <row r="301" spans="1:10" x14ac:dyDescent="0.35">
      <c r="A301" s="37">
        <v>34699</v>
      </c>
      <c r="B301" s="38">
        <f t="shared" si="16"/>
        <v>8.5891443476590545</v>
      </c>
      <c r="C301" s="38">
        <v>8.5891443476590545</v>
      </c>
      <c r="D301" s="38"/>
      <c r="E301" s="42">
        <f t="shared" si="17"/>
        <v>-8.0352990520491073E-3</v>
      </c>
      <c r="F301" s="38">
        <f t="shared" si="18"/>
        <v>1345.8826722146714</v>
      </c>
      <c r="J301" s="49"/>
    </row>
    <row r="302" spans="1:10" x14ac:dyDescent="0.35">
      <c r="A302" s="37">
        <v>34730</v>
      </c>
      <c r="B302" s="38">
        <f t="shared" si="16"/>
        <v>8.4686110962567778</v>
      </c>
      <c r="C302" s="38">
        <v>8.4686110962567778</v>
      </c>
      <c r="D302" s="38"/>
      <c r="E302" s="42">
        <f t="shared" si="17"/>
        <v>1.5137641757452011E-2</v>
      </c>
      <c r="F302" s="38">
        <f t="shared" si="18"/>
        <v>1366.2561619542194</v>
      </c>
      <c r="J302" s="49"/>
    </row>
    <row r="303" spans="1:10" x14ac:dyDescent="0.35">
      <c r="A303" s="37">
        <v>34758</v>
      </c>
      <c r="B303" s="38">
        <f t="shared" si="16"/>
        <v>8.5358395703008547</v>
      </c>
      <c r="C303" s="38">
        <v>8.5358395703008547</v>
      </c>
      <c r="D303" s="38"/>
      <c r="E303" s="42">
        <f t="shared" si="17"/>
        <v>2.6192478662669331E-3</v>
      </c>
      <c r="F303" s="38">
        <f t="shared" si="18"/>
        <v>1369.8347254911921</v>
      </c>
      <c r="J303" s="49"/>
    </row>
    <row r="304" spans="1:10" x14ac:dyDescent="0.35">
      <c r="A304" s="37">
        <v>34789</v>
      </c>
      <c r="B304" s="38">
        <f t="shared" si="16"/>
        <v>8.4125177149460608</v>
      </c>
      <c r="C304" s="38">
        <v>8.4125177149460608</v>
      </c>
      <c r="D304" s="38"/>
      <c r="E304" s="42">
        <f t="shared" si="17"/>
        <v>1.5297818266442954E-2</v>
      </c>
      <c r="F304" s="38">
        <f t="shared" si="18"/>
        <v>1390.7902081768191</v>
      </c>
      <c r="J304" s="49"/>
    </row>
    <row r="305" spans="1:10" x14ac:dyDescent="0.35">
      <c r="A305" s="37">
        <v>34819</v>
      </c>
      <c r="B305" s="38">
        <f t="shared" si="16"/>
        <v>8.3539286699428565</v>
      </c>
      <c r="C305" s="38">
        <v>8.3539286699428565</v>
      </c>
      <c r="D305" s="38"/>
      <c r="E305" s="42">
        <f t="shared" si="17"/>
        <v>1.0908815363971588E-2</v>
      </c>
      <c r="F305" s="38">
        <f t="shared" si="18"/>
        <v>1405.9620817678397</v>
      </c>
      <c r="J305" s="49"/>
    </row>
    <row r="306" spans="1:10" x14ac:dyDescent="0.35">
      <c r="A306" s="37">
        <v>34850</v>
      </c>
      <c r="B306" s="38">
        <f t="shared" si="16"/>
        <v>7.8765620304525488</v>
      </c>
      <c r="C306" s="38">
        <v>7.8765620304525488</v>
      </c>
      <c r="D306" s="38"/>
      <c r="E306" s="42">
        <f t="shared" si="17"/>
        <v>3.9396673875900685E-2</v>
      </c>
      <c r="F306" s="38">
        <f t="shared" si="18"/>
        <v>1461.3523113851295</v>
      </c>
      <c r="J306" s="49"/>
    </row>
    <row r="307" spans="1:10" x14ac:dyDescent="0.35">
      <c r="A307" s="37">
        <v>34880</v>
      </c>
      <c r="B307" s="38">
        <f t="shared" si="16"/>
        <v>8.4022792188779754</v>
      </c>
      <c r="C307" s="38">
        <v>8.4022792188779754</v>
      </c>
      <c r="D307" s="38"/>
      <c r="E307" s="42">
        <f t="shared" si="17"/>
        <v>-2.8342546032982197E-2</v>
      </c>
      <c r="F307" s="38">
        <f t="shared" si="18"/>
        <v>1419.9338662292914</v>
      </c>
      <c r="J307" s="49"/>
    </row>
    <row r="308" spans="1:10" x14ac:dyDescent="0.35">
      <c r="A308" s="37">
        <v>34911</v>
      </c>
      <c r="B308" s="38">
        <f t="shared" si="16"/>
        <v>8.1749963891044821</v>
      </c>
      <c r="C308" s="38">
        <v>8.1749963891044821</v>
      </c>
      <c r="D308" s="38"/>
      <c r="E308" s="42">
        <f t="shared" si="17"/>
        <v>2.2243578481928542E-2</v>
      </c>
      <c r="F308" s="38">
        <f t="shared" si="18"/>
        <v>1451.5182766219109</v>
      </c>
      <c r="J308" s="49"/>
    </row>
    <row r="309" spans="1:10" x14ac:dyDescent="0.35">
      <c r="A309" s="37">
        <v>34942</v>
      </c>
      <c r="B309" s="38">
        <f t="shared" si="16"/>
        <v>8.0786012573815693</v>
      </c>
      <c r="C309" s="38">
        <v>8.0786012573815693</v>
      </c>
      <c r="D309" s="38"/>
      <c r="E309" s="42">
        <f t="shared" si="17"/>
        <v>1.3304179848123432E-2</v>
      </c>
      <c r="F309" s="38">
        <f t="shared" si="18"/>
        <v>1470.8295368269271</v>
      </c>
      <c r="J309" s="49"/>
    </row>
    <row r="310" spans="1:10" x14ac:dyDescent="0.35">
      <c r="A310" s="37">
        <v>34972</v>
      </c>
      <c r="B310" s="38">
        <f t="shared" si="16"/>
        <v>8.1378947182570158</v>
      </c>
      <c r="C310" s="38">
        <v>8.1378947182570158</v>
      </c>
      <c r="D310" s="38"/>
      <c r="E310" s="42">
        <f t="shared" si="17"/>
        <v>2.7494529845418147E-3</v>
      </c>
      <c r="F310" s="38">
        <f t="shared" si="18"/>
        <v>1474.8735134867081</v>
      </c>
      <c r="J310" s="49"/>
    </row>
    <row r="311" spans="1:10" x14ac:dyDescent="0.35">
      <c r="A311" s="37">
        <v>35003</v>
      </c>
      <c r="B311" s="38">
        <f t="shared" si="16"/>
        <v>7.9523464809339499</v>
      </c>
      <c r="C311" s="38">
        <v>7.9523464809339499</v>
      </c>
      <c r="D311" s="38"/>
      <c r="E311" s="42">
        <f t="shared" si="17"/>
        <v>1.9346782244703584E-2</v>
      </c>
      <c r="F311" s="38">
        <f t="shared" si="18"/>
        <v>1503.4075701906163</v>
      </c>
      <c r="J311" s="49"/>
    </row>
    <row r="312" spans="1:10" x14ac:dyDescent="0.35">
      <c r="A312" s="37">
        <v>35033</v>
      </c>
      <c r="B312" s="38">
        <f t="shared" si="16"/>
        <v>7.6053740384387227</v>
      </c>
      <c r="C312" s="38">
        <v>7.6053740384387227</v>
      </c>
      <c r="D312" s="38"/>
      <c r="E312" s="42">
        <f t="shared" si="17"/>
        <v>3.0486707926892901E-2</v>
      </c>
      <c r="F312" s="38">
        <f t="shared" si="18"/>
        <v>1549.2415176780974</v>
      </c>
      <c r="J312" s="49"/>
    </row>
    <row r="313" spans="1:10" x14ac:dyDescent="0.35">
      <c r="A313" s="37">
        <v>35064</v>
      </c>
      <c r="B313" s="38">
        <f t="shared" si="16"/>
        <v>7.4672359646074353</v>
      </c>
      <c r="C313" s="38">
        <v>7.4672359646074353</v>
      </c>
      <c r="D313" s="38"/>
      <c r="E313" s="42">
        <f t="shared" si="17"/>
        <v>1.5895414888842364E-2</v>
      </c>
      <c r="F313" s="38">
        <f t="shared" si="18"/>
        <v>1573.8673543646105</v>
      </c>
      <c r="J313" s="49"/>
    </row>
    <row r="314" spans="1:10" x14ac:dyDescent="0.35">
      <c r="A314" s="37">
        <v>35095</v>
      </c>
      <c r="B314" s="38">
        <f t="shared" si="16"/>
        <v>7.5456007379172432</v>
      </c>
      <c r="C314" s="38">
        <v>7.5456007379172432</v>
      </c>
      <c r="D314" s="38"/>
      <c r="E314" s="42">
        <f t="shared" si="17"/>
        <v>8.1958581376281175E-4</v>
      </c>
      <c r="F314" s="38">
        <f t="shared" si="18"/>
        <v>1575.157273720992</v>
      </c>
      <c r="J314" s="49"/>
    </row>
    <row r="315" spans="1:10" x14ac:dyDescent="0.35">
      <c r="A315" s="37">
        <v>35124</v>
      </c>
      <c r="B315" s="38">
        <f t="shared" si="16"/>
        <v>8.0528280032679778</v>
      </c>
      <c r="C315" s="38">
        <v>8.0528280032679778</v>
      </c>
      <c r="D315" s="38"/>
      <c r="E315" s="42">
        <f t="shared" si="17"/>
        <v>-2.7909654148452066E-2</v>
      </c>
      <c r="F315" s="38">
        <f t="shared" si="18"/>
        <v>1531.1951789820205</v>
      </c>
      <c r="J315" s="49"/>
    </row>
    <row r="316" spans="1:10" x14ac:dyDescent="0.35">
      <c r="A316" s="37">
        <v>35155</v>
      </c>
      <c r="B316" s="38">
        <f t="shared" si="16"/>
        <v>8.1917669061895868</v>
      </c>
      <c r="C316" s="38">
        <v>8.1917669061895868</v>
      </c>
      <c r="D316" s="38"/>
      <c r="E316" s="42">
        <f t="shared" si="17"/>
        <v>-2.5997674047531765E-3</v>
      </c>
      <c r="F316" s="38">
        <f t="shared" si="18"/>
        <v>1527.2144276653878</v>
      </c>
      <c r="J316" s="49"/>
    </row>
    <row r="317" spans="1:10" x14ac:dyDescent="0.35">
      <c r="A317" s="37">
        <v>35185</v>
      </c>
      <c r="B317" s="38">
        <f t="shared" si="16"/>
        <v>8.064869952219496</v>
      </c>
      <c r="C317" s="38">
        <v>8.064869952219496</v>
      </c>
      <c r="D317" s="38"/>
      <c r="E317" s="42">
        <f t="shared" si="17"/>
        <v>1.5377439540234291E-2</v>
      </c>
      <c r="F317" s="38">
        <f t="shared" si="18"/>
        <v>1550.6990751917856</v>
      </c>
      <c r="J317" s="49"/>
    </row>
    <row r="318" spans="1:10" x14ac:dyDescent="0.35">
      <c r="A318" s="37">
        <v>35216</v>
      </c>
      <c r="B318" s="38">
        <f t="shared" si="16"/>
        <v>8.1665546849996069</v>
      </c>
      <c r="C318" s="38">
        <v>8.1665546849996069</v>
      </c>
      <c r="D318" s="38"/>
      <c r="E318" s="42">
        <f t="shared" si="17"/>
        <v>-1.0081728296143858E-4</v>
      </c>
      <c r="F318" s="38">
        <f t="shared" si="18"/>
        <v>1550.542737924334</v>
      </c>
      <c r="J318" s="49"/>
    </row>
    <row r="319" spans="1:10" x14ac:dyDescent="0.35">
      <c r="A319" s="37">
        <v>35246</v>
      </c>
      <c r="B319" s="38">
        <f t="shared" si="16"/>
        <v>7.9349433269390754</v>
      </c>
      <c r="C319" s="38">
        <v>7.9349433269390754</v>
      </c>
      <c r="D319" s="38"/>
      <c r="E319" s="42">
        <f t="shared" si="17"/>
        <v>2.2502052415276252E-2</v>
      </c>
      <c r="F319" s="38">
        <f t="shared" si="18"/>
        <v>1585.4331318852335</v>
      </c>
      <c r="J319" s="49"/>
    </row>
    <row r="320" spans="1:10" x14ac:dyDescent="0.35">
      <c r="A320" s="37">
        <v>35277</v>
      </c>
      <c r="B320" s="38">
        <f t="shared" si="16"/>
        <v>7.9430133772777598</v>
      </c>
      <c r="C320" s="38">
        <v>7.9430133772777598</v>
      </c>
      <c r="D320" s="38"/>
      <c r="E320" s="42">
        <f t="shared" si="17"/>
        <v>6.0657297266337399E-3</v>
      </c>
      <c r="F320" s="38">
        <f t="shared" si="18"/>
        <v>1595.0499407628997</v>
      </c>
      <c r="J320" s="49"/>
    </row>
    <row r="321" spans="1:10" x14ac:dyDescent="0.35">
      <c r="A321" s="37">
        <v>35308</v>
      </c>
      <c r="B321" s="38">
        <f t="shared" si="16"/>
        <v>7.9673626298882523</v>
      </c>
      <c r="C321" s="38">
        <v>7.9673626298882523</v>
      </c>
      <c r="D321" s="38"/>
      <c r="E321" s="42">
        <f t="shared" si="17"/>
        <v>4.9713520573956256E-3</v>
      </c>
      <c r="F321" s="38">
        <f t="shared" si="18"/>
        <v>1602.97949556756</v>
      </c>
      <c r="J321" s="49"/>
    </row>
    <row r="322" spans="1:10" x14ac:dyDescent="0.35">
      <c r="A322" s="37">
        <v>35338</v>
      </c>
      <c r="B322" s="38">
        <f t="shared" ref="B322:B385" si="19">C322</f>
        <v>7.7151673237665133</v>
      </c>
      <c r="C322" s="38">
        <v>7.7151673237665133</v>
      </c>
      <c r="D322" s="38"/>
      <c r="E322" s="42">
        <f t="shared" si="17"/>
        <v>2.3897676656274763E-2</v>
      </c>
      <c r="F322" s="38">
        <f t="shared" si="18"/>
        <v>1641.2869812392721</v>
      </c>
      <c r="J322" s="49"/>
    </row>
    <row r="323" spans="1:10" x14ac:dyDescent="0.35">
      <c r="A323" s="37">
        <v>35369</v>
      </c>
      <c r="B323" s="38">
        <f t="shared" si="19"/>
        <v>7.643045650967748</v>
      </c>
      <c r="C323" s="38">
        <v>7.643045650967748</v>
      </c>
      <c r="D323" s="38"/>
      <c r="E323" s="42">
        <f t="shared" ref="E323:E386" si="20">B322/1200+((B322/B323)*(1-(1+B323/200)^(-2*(10-(1/12))))+(1+B323/200)^(-2*(10-(1/12)))-1)</f>
        <v>1.1380517129149798E-2</v>
      </c>
      <c r="F323" s="38">
        <f t="shared" ref="F323:F386" si="21">F322*(1+E323)</f>
        <v>1659.9656758431163</v>
      </c>
      <c r="J323" s="49"/>
    </row>
    <row r="324" spans="1:10" x14ac:dyDescent="0.35">
      <c r="A324" s="37">
        <v>35399</v>
      </c>
      <c r="B324" s="38">
        <f t="shared" si="19"/>
        <v>7.3201674669454961</v>
      </c>
      <c r="C324" s="38">
        <v>7.3201674669454961</v>
      </c>
      <c r="D324" s="38"/>
      <c r="E324" s="42">
        <f t="shared" si="20"/>
        <v>2.8855603474055108E-2</v>
      </c>
      <c r="F324" s="38">
        <f t="shared" si="21"/>
        <v>1707.8649871657869</v>
      </c>
      <c r="J324" s="49"/>
    </row>
    <row r="325" spans="1:10" x14ac:dyDescent="0.35">
      <c r="A325" s="37">
        <v>35430</v>
      </c>
      <c r="B325" s="38">
        <f t="shared" si="19"/>
        <v>7.4728477261033941</v>
      </c>
      <c r="C325" s="38">
        <v>7.4728477261033941</v>
      </c>
      <c r="D325" s="38"/>
      <c r="E325" s="42">
        <f t="shared" si="20"/>
        <v>-4.4609830553187305E-3</v>
      </c>
      <c r="F325" s="38">
        <f t="shared" si="21"/>
        <v>1700.2462303972682</v>
      </c>
      <c r="J325" s="49"/>
    </row>
    <row r="326" spans="1:10" x14ac:dyDescent="0.35">
      <c r="A326" s="37">
        <v>35461</v>
      </c>
      <c r="B326" s="38">
        <f t="shared" si="19"/>
        <v>7.3973245222866995</v>
      </c>
      <c r="C326" s="38">
        <v>7.3973245222866995</v>
      </c>
      <c r="D326" s="38"/>
      <c r="E326" s="42">
        <f t="shared" si="20"/>
        <v>1.1469017951863078E-2</v>
      </c>
      <c r="F326" s="38">
        <f t="shared" si="21"/>
        <v>1719.7463849362819</v>
      </c>
      <c r="J326" s="49"/>
    </row>
    <row r="327" spans="1:10" x14ac:dyDescent="0.35">
      <c r="A327" s="37">
        <v>35489</v>
      </c>
      <c r="B327" s="38">
        <f t="shared" si="19"/>
        <v>7.227527196077931</v>
      </c>
      <c r="C327" s="38">
        <v>7.227527196077931</v>
      </c>
      <c r="D327" s="38"/>
      <c r="E327" s="42">
        <f t="shared" si="20"/>
        <v>1.8038768050828234E-2</v>
      </c>
      <c r="F327" s="38">
        <f t="shared" si="21"/>
        <v>1750.7684910803978</v>
      </c>
      <c r="J327" s="49"/>
    </row>
    <row r="328" spans="1:10" x14ac:dyDescent="0.35">
      <c r="A328" s="37">
        <v>35520</v>
      </c>
      <c r="B328" s="38">
        <f t="shared" si="19"/>
        <v>7.6006879730092844</v>
      </c>
      <c r="C328" s="38">
        <v>7.6006879730092844</v>
      </c>
      <c r="D328" s="38"/>
      <c r="E328" s="42">
        <f t="shared" si="20"/>
        <v>-1.9643002391088387E-2</v>
      </c>
      <c r="F328" s="38">
        <f t="shared" si="21"/>
        <v>1716.3781414238633</v>
      </c>
      <c r="J328" s="49"/>
    </row>
    <row r="329" spans="1:10" x14ac:dyDescent="0.35">
      <c r="A329" s="37">
        <v>35550</v>
      </c>
      <c r="B329" s="38">
        <f t="shared" si="19"/>
        <v>7.4201586846895093</v>
      </c>
      <c r="C329" s="38">
        <v>7.4201586846895093</v>
      </c>
      <c r="D329" s="38"/>
      <c r="E329" s="42">
        <f t="shared" si="20"/>
        <v>1.8850702938226625E-2</v>
      </c>
      <c r="F329" s="38">
        <f t="shared" si="21"/>
        <v>1748.7330758975099</v>
      </c>
      <c r="J329" s="49"/>
    </row>
    <row r="330" spans="1:10" x14ac:dyDescent="0.35">
      <c r="A330" s="37">
        <v>35581</v>
      </c>
      <c r="B330" s="38">
        <f t="shared" si="19"/>
        <v>7.1413708954395529</v>
      </c>
      <c r="C330" s="38">
        <v>7.1413708954395529</v>
      </c>
      <c r="D330" s="38"/>
      <c r="E330" s="42">
        <f t="shared" si="20"/>
        <v>2.5755076412030457E-2</v>
      </c>
      <c r="F330" s="38">
        <f t="shared" si="21"/>
        <v>1793.7718298914954</v>
      </c>
      <c r="J330" s="49"/>
    </row>
    <row r="331" spans="1:10" x14ac:dyDescent="0.35">
      <c r="A331" s="37">
        <v>35611</v>
      </c>
      <c r="B331" s="38">
        <f t="shared" si="19"/>
        <v>7.0167596841263471</v>
      </c>
      <c r="C331" s="38">
        <v>7.0167596841263471</v>
      </c>
      <c r="D331" s="38"/>
      <c r="E331" s="42">
        <f t="shared" si="20"/>
        <v>1.4748198173642235E-2</v>
      </c>
      <c r="F331" s="38">
        <f t="shared" si="21"/>
        <v>1820.2267323170317</v>
      </c>
      <c r="J331" s="49"/>
    </row>
    <row r="332" spans="1:10" x14ac:dyDescent="0.35">
      <c r="A332" s="37">
        <v>35642</v>
      </c>
      <c r="B332" s="38">
        <f t="shared" si="19"/>
        <v>6.862797118333039</v>
      </c>
      <c r="C332" s="38">
        <v>6.862797118333039</v>
      </c>
      <c r="D332" s="38"/>
      <c r="E332" s="42">
        <f t="shared" si="20"/>
        <v>1.6791990459790802E-2</v>
      </c>
      <c r="F332" s="38">
        <f t="shared" si="21"/>
        <v>1850.7919622407555</v>
      </c>
      <c r="J332" s="49"/>
    </row>
    <row r="333" spans="1:10" x14ac:dyDescent="0.35">
      <c r="A333" s="37">
        <v>35673</v>
      </c>
      <c r="B333" s="38">
        <f t="shared" si="19"/>
        <v>6.9824673444344842</v>
      </c>
      <c r="C333" s="38">
        <v>6.9824673444344842</v>
      </c>
      <c r="D333" s="38"/>
      <c r="E333" s="42">
        <f t="shared" si="20"/>
        <v>-2.7422710671139647E-3</v>
      </c>
      <c r="F333" s="38">
        <f t="shared" si="21"/>
        <v>1845.7165889914556</v>
      </c>
      <c r="J333" s="49"/>
    </row>
    <row r="334" spans="1:10" x14ac:dyDescent="0.35">
      <c r="A334" s="37">
        <v>35703</v>
      </c>
      <c r="B334" s="38">
        <f t="shared" si="19"/>
        <v>6.3561790754145608</v>
      </c>
      <c r="C334" s="38">
        <v>6.3561790754145608</v>
      </c>
      <c r="D334" s="38"/>
      <c r="E334" s="42">
        <f t="shared" si="20"/>
        <v>5.1373217827195027E-2</v>
      </c>
      <c r="F334" s="38">
        <f t="shared" si="21"/>
        <v>1940.5369893649811</v>
      </c>
      <c r="J334" s="49"/>
    </row>
    <row r="335" spans="1:10" x14ac:dyDescent="0.35">
      <c r="A335" s="37">
        <v>35734</v>
      </c>
      <c r="B335" s="38">
        <f t="shared" si="19"/>
        <v>6.4416444355912601</v>
      </c>
      <c r="C335" s="38">
        <v>6.4416444355912601</v>
      </c>
      <c r="D335" s="38"/>
      <c r="E335" s="42">
        <f t="shared" si="20"/>
        <v>-8.9556724201168229E-4</v>
      </c>
      <c r="F335" s="38">
        <f t="shared" si="21"/>
        <v>1938.7991080053939</v>
      </c>
      <c r="J335" s="49"/>
    </row>
    <row r="336" spans="1:10" x14ac:dyDescent="0.35">
      <c r="A336" s="37">
        <v>35764</v>
      </c>
      <c r="B336" s="38">
        <f t="shared" si="19"/>
        <v>6.345193854657718</v>
      </c>
      <c r="C336" s="38">
        <v>6.345193854657718</v>
      </c>
      <c r="D336" s="38"/>
      <c r="E336" s="42">
        <f t="shared" si="20"/>
        <v>1.2387100351547447E-2</v>
      </c>
      <c r="F336" s="38">
        <f t="shared" si="21"/>
        <v>1962.8152071177474</v>
      </c>
      <c r="J336" s="49"/>
    </row>
    <row r="337" spans="1:10" x14ac:dyDescent="0.35">
      <c r="A337" s="37">
        <v>35795</v>
      </c>
      <c r="B337" s="38">
        <f t="shared" si="19"/>
        <v>6.1766318934128055</v>
      </c>
      <c r="C337" s="38">
        <v>6.1766318934128055</v>
      </c>
      <c r="D337" s="38"/>
      <c r="E337" s="42">
        <f t="shared" si="20"/>
        <v>1.7649283260896258E-2</v>
      </c>
      <c r="F337" s="38">
        <f t="shared" si="21"/>
        <v>1997.4574886969633</v>
      </c>
      <c r="J337" s="49"/>
    </row>
    <row r="338" spans="1:10" x14ac:dyDescent="0.35">
      <c r="A338" s="37">
        <v>35826</v>
      </c>
      <c r="B338" s="38">
        <f t="shared" si="19"/>
        <v>5.9442582221467033</v>
      </c>
      <c r="C338" s="38">
        <v>5.9442582221467033</v>
      </c>
      <c r="D338" s="38"/>
      <c r="E338" s="42">
        <f t="shared" si="20"/>
        <v>2.237099940436775E-2</v>
      </c>
      <c r="F338" s="38">
        <f t="shared" si="21"/>
        <v>2042.1426089868528</v>
      </c>
      <c r="J338" s="49"/>
    </row>
    <row r="339" spans="1:10" x14ac:dyDescent="0.35">
      <c r="A339" s="37">
        <v>35854</v>
      </c>
      <c r="B339" s="38">
        <f t="shared" si="19"/>
        <v>5.979147574485931</v>
      </c>
      <c r="C339" s="38">
        <v>5.979147574485931</v>
      </c>
      <c r="D339" s="38"/>
      <c r="E339" s="42">
        <f t="shared" si="20"/>
        <v>2.371650773401679E-3</v>
      </c>
      <c r="F339" s="38">
        <f t="shared" si="21"/>
        <v>2046.9858580848531</v>
      </c>
      <c r="J339" s="49"/>
    </row>
    <row r="340" spans="1:10" x14ac:dyDescent="0.35">
      <c r="A340" s="37">
        <v>35885</v>
      </c>
      <c r="B340" s="38">
        <f t="shared" si="19"/>
        <v>5.776567580799286</v>
      </c>
      <c r="C340" s="38">
        <v>5.776567580799286</v>
      </c>
      <c r="D340" s="38"/>
      <c r="E340" s="42">
        <f t="shared" si="20"/>
        <v>2.0114458450713663E-2</v>
      </c>
      <c r="F340" s="38">
        <f t="shared" si="21"/>
        <v>2088.1598700764994</v>
      </c>
      <c r="J340" s="49"/>
    </row>
    <row r="341" spans="1:10" x14ac:dyDescent="0.35">
      <c r="A341" s="37">
        <v>35915</v>
      </c>
      <c r="B341" s="38">
        <f t="shared" si="19"/>
        <v>5.7230387052910334</v>
      </c>
      <c r="C341" s="38">
        <v>5.7230387052910334</v>
      </c>
      <c r="D341" s="38"/>
      <c r="E341" s="42">
        <f t="shared" si="20"/>
        <v>8.8220671566908628E-3</v>
      </c>
      <c r="F341" s="38">
        <f t="shared" si="21"/>
        <v>2106.5817566842211</v>
      </c>
      <c r="J341" s="49"/>
    </row>
    <row r="342" spans="1:10" x14ac:dyDescent="0.35">
      <c r="A342" s="37">
        <v>35946</v>
      </c>
      <c r="B342" s="38">
        <f t="shared" si="19"/>
        <v>5.5868452813972125</v>
      </c>
      <c r="C342" s="38">
        <v>5.5868452813972125</v>
      </c>
      <c r="D342" s="38"/>
      <c r="E342" s="42">
        <f t="shared" si="20"/>
        <v>1.5031837672524698E-2</v>
      </c>
      <c r="F342" s="38">
        <f t="shared" si="21"/>
        <v>2138.2475516946001</v>
      </c>
      <c r="J342" s="49"/>
    </row>
    <row r="343" spans="1:10" x14ac:dyDescent="0.35">
      <c r="A343" s="37">
        <v>35976</v>
      </c>
      <c r="B343" s="38">
        <f t="shared" si="19"/>
        <v>5.6547919882503512</v>
      </c>
      <c r="C343" s="38">
        <v>5.6547919882503512</v>
      </c>
      <c r="D343" s="38"/>
      <c r="E343" s="42">
        <f t="shared" si="20"/>
        <v>-4.4823855347788256E-4</v>
      </c>
      <c r="F343" s="38">
        <f t="shared" si="21"/>
        <v>2137.2891067050509</v>
      </c>
      <c r="J343" s="49"/>
    </row>
    <row r="344" spans="1:10" x14ac:dyDescent="0.35">
      <c r="A344" s="37">
        <v>36007</v>
      </c>
      <c r="B344" s="38">
        <f t="shared" si="19"/>
        <v>5.5783919002574089</v>
      </c>
      <c r="C344" s="38">
        <v>5.5783919002574089</v>
      </c>
      <c r="D344" s="38"/>
      <c r="E344" s="42">
        <f t="shared" si="20"/>
        <v>1.0471587995195902E-2</v>
      </c>
      <c r="F344" s="38">
        <f t="shared" si="21"/>
        <v>2159.6699176570869</v>
      </c>
      <c r="J344" s="49"/>
    </row>
    <row r="345" spans="1:10" x14ac:dyDescent="0.35">
      <c r="A345" s="37">
        <v>36038</v>
      </c>
      <c r="B345" s="38">
        <f t="shared" si="19"/>
        <v>5.1976217502661841</v>
      </c>
      <c r="C345" s="38">
        <v>5.1976217502661841</v>
      </c>
      <c r="D345" s="38"/>
      <c r="E345" s="42">
        <f t="shared" si="20"/>
        <v>3.3865021607590022E-2</v>
      </c>
      <c r="F345" s="38">
        <f t="shared" si="21"/>
        <v>2232.8071860838063</v>
      </c>
      <c r="J345" s="49"/>
    </row>
    <row r="346" spans="1:10" x14ac:dyDescent="0.35">
      <c r="A346" s="37">
        <v>36068</v>
      </c>
      <c r="B346" s="38">
        <f t="shared" si="19"/>
        <v>4.7920338446139894</v>
      </c>
      <c r="C346" s="38">
        <v>4.7920338446139894</v>
      </c>
      <c r="D346" s="38"/>
      <c r="E346" s="42">
        <f t="shared" si="20"/>
        <v>3.6049559177519987E-2</v>
      </c>
      <c r="F346" s="38">
        <f t="shared" si="21"/>
        <v>2313.2989008705267</v>
      </c>
      <c r="J346" s="49"/>
    </row>
    <row r="347" spans="1:10" x14ac:dyDescent="0.35">
      <c r="A347" s="37">
        <v>36099</v>
      </c>
      <c r="B347" s="38">
        <f t="shared" si="19"/>
        <v>4.9950954624731621</v>
      </c>
      <c r="C347" s="38">
        <v>4.9950954624731621</v>
      </c>
      <c r="D347" s="38"/>
      <c r="E347" s="42">
        <f t="shared" si="20"/>
        <v>-1.1735848870456873E-2</v>
      </c>
      <c r="F347" s="38">
        <f t="shared" si="21"/>
        <v>2286.1503745777163</v>
      </c>
      <c r="J347" s="49"/>
    </row>
    <row r="348" spans="1:10" x14ac:dyDescent="0.35">
      <c r="A348" s="37">
        <v>36129</v>
      </c>
      <c r="B348" s="38">
        <f t="shared" si="19"/>
        <v>4.5991765015811517</v>
      </c>
      <c r="C348" s="38">
        <v>4.5991765015811517</v>
      </c>
      <c r="D348" s="38"/>
      <c r="E348" s="42">
        <f t="shared" si="20"/>
        <v>3.5407745126809734E-2</v>
      </c>
      <c r="F348" s="38">
        <f t="shared" si="21"/>
        <v>2367.097804362325</v>
      </c>
      <c r="J348" s="49"/>
    </row>
    <row r="349" spans="1:10" x14ac:dyDescent="0.35">
      <c r="A349" s="37">
        <v>36160</v>
      </c>
      <c r="B349" s="38">
        <f t="shared" si="19"/>
        <v>4.3203969781283433</v>
      </c>
      <c r="C349" s="38">
        <v>4.3203969781283433</v>
      </c>
      <c r="D349" s="38"/>
      <c r="E349" s="42">
        <f t="shared" si="20"/>
        <v>2.6126240369797646E-2</v>
      </c>
      <c r="F349" s="38">
        <f t="shared" si="21"/>
        <v>2428.9411705779153</v>
      </c>
      <c r="J349" s="49"/>
    </row>
    <row r="350" spans="1:10" x14ac:dyDescent="0.35">
      <c r="A350" s="37">
        <v>36191</v>
      </c>
      <c r="B350" s="38">
        <f t="shared" si="19"/>
        <v>4.1264191499863818</v>
      </c>
      <c r="C350" s="38">
        <v>4.1264191499863818</v>
      </c>
      <c r="D350" s="38"/>
      <c r="E350" s="42">
        <f t="shared" si="20"/>
        <v>1.9256560830071254E-2</v>
      </c>
      <c r="F350" s="38">
        <f t="shared" si="21"/>
        <v>2475.7142239818131</v>
      </c>
      <c r="J350" s="49"/>
    </row>
    <row r="351" spans="1:10" x14ac:dyDescent="0.35">
      <c r="A351" s="37">
        <v>36219</v>
      </c>
      <c r="B351" s="38">
        <f t="shared" si="19"/>
        <v>4.5624472106853791</v>
      </c>
      <c r="C351" s="38">
        <v>4.5624472106853791</v>
      </c>
      <c r="D351" s="38"/>
      <c r="E351" s="42">
        <f t="shared" si="20"/>
        <v>-3.1031662003988707E-2</v>
      </c>
      <c r="F351" s="38">
        <f t="shared" si="21"/>
        <v>2398.8886969647424</v>
      </c>
      <c r="J351" s="49"/>
    </row>
    <row r="352" spans="1:10" x14ac:dyDescent="0.35">
      <c r="A352" s="37">
        <v>36250</v>
      </c>
      <c r="B352" s="38">
        <f t="shared" si="19"/>
        <v>4.5323068223549203</v>
      </c>
      <c r="C352" s="38">
        <v>4.5323068223549203</v>
      </c>
      <c r="D352" s="38"/>
      <c r="E352" s="42">
        <f t="shared" si="20"/>
        <v>6.1882003659635022E-3</v>
      </c>
      <c r="F352" s="38">
        <f t="shared" si="21"/>
        <v>2413.7335008772052</v>
      </c>
      <c r="J352" s="49"/>
    </row>
    <row r="353" spans="1:10" x14ac:dyDescent="0.35">
      <c r="A353" s="37">
        <v>36280</v>
      </c>
      <c r="B353" s="38">
        <f t="shared" si="19"/>
        <v>4.6291242210417849</v>
      </c>
      <c r="C353" s="38">
        <v>4.6291242210417849</v>
      </c>
      <c r="D353" s="38"/>
      <c r="E353" s="42">
        <f t="shared" si="20"/>
        <v>-3.8529110506817926E-3</v>
      </c>
      <c r="F353" s="38">
        <f t="shared" si="21"/>
        <v>2404.4336003982748</v>
      </c>
      <c r="J353" s="49"/>
    </row>
    <row r="354" spans="1:10" x14ac:dyDescent="0.35">
      <c r="A354" s="37">
        <v>36311</v>
      </c>
      <c r="B354" s="38">
        <f t="shared" si="19"/>
        <v>4.918340985249321</v>
      </c>
      <c r="C354" s="38">
        <v>4.918340985249321</v>
      </c>
      <c r="D354" s="38"/>
      <c r="E354" s="42">
        <f t="shared" si="20"/>
        <v>-1.8626057386371145E-2</v>
      </c>
      <c r="F354" s="38">
        <f t="shared" si="21"/>
        <v>2359.6484821755375</v>
      </c>
      <c r="J354" s="49"/>
    </row>
    <row r="355" spans="1:10" x14ac:dyDescent="0.35">
      <c r="A355" s="37">
        <v>36341</v>
      </c>
      <c r="B355" s="38">
        <f t="shared" si="19"/>
        <v>5.1012041589500239</v>
      </c>
      <c r="C355" s="38">
        <v>5.1012041589500239</v>
      </c>
      <c r="D355" s="38"/>
      <c r="E355" s="42">
        <f t="shared" si="20"/>
        <v>-9.995786822721309E-3</v>
      </c>
      <c r="F355" s="38">
        <f t="shared" si="21"/>
        <v>2336.0619389711528</v>
      </c>
      <c r="J355" s="49"/>
    </row>
    <row r="356" spans="1:10" x14ac:dyDescent="0.35">
      <c r="A356" s="37">
        <v>36372</v>
      </c>
      <c r="B356" s="38">
        <f t="shared" si="19"/>
        <v>5.3649345133939574</v>
      </c>
      <c r="C356" s="38">
        <v>5.3649345133939574</v>
      </c>
      <c r="D356" s="38"/>
      <c r="E356" s="42">
        <f t="shared" si="20"/>
        <v>-1.5827738595816959E-2</v>
      </c>
      <c r="F356" s="38">
        <f t="shared" si="21"/>
        <v>2299.0873612574801</v>
      </c>
      <c r="J356" s="49"/>
    </row>
    <row r="357" spans="1:10" x14ac:dyDescent="0.35">
      <c r="A357" s="37">
        <v>36403</v>
      </c>
      <c r="B357" s="38">
        <f t="shared" si="19"/>
        <v>5.1679778705544326</v>
      </c>
      <c r="C357" s="38">
        <v>5.1679778705544326</v>
      </c>
      <c r="D357" s="38"/>
      <c r="E357" s="42">
        <f t="shared" si="20"/>
        <v>1.9604133087093401E-2</v>
      </c>
      <c r="F357" s="38">
        <f t="shared" si="21"/>
        <v>2344.1589758664259</v>
      </c>
      <c r="J357" s="49"/>
    </row>
    <row r="358" spans="1:10" x14ac:dyDescent="0.35">
      <c r="A358" s="37">
        <v>36433</v>
      </c>
      <c r="B358" s="38">
        <f t="shared" si="19"/>
        <v>5.6269154195418158</v>
      </c>
      <c r="C358" s="38">
        <v>5.6269154195418158</v>
      </c>
      <c r="D358" s="38"/>
      <c r="E358" s="42">
        <f t="shared" si="20"/>
        <v>-3.0211777333144153E-2</v>
      </c>
      <c r="F358" s="38">
        <f t="shared" si="21"/>
        <v>2273.3377668540579</v>
      </c>
      <c r="J358" s="49"/>
    </row>
    <row r="359" spans="1:10" x14ac:dyDescent="0.35">
      <c r="A359" s="37">
        <v>36464</v>
      </c>
      <c r="B359" s="38">
        <f t="shared" si="19"/>
        <v>5.3789699628301424</v>
      </c>
      <c r="C359" s="38">
        <v>5.3789699628301424</v>
      </c>
      <c r="D359" s="38"/>
      <c r="E359" s="42">
        <f t="shared" si="20"/>
        <v>2.3553755674243303E-2</v>
      </c>
      <c r="F359" s="38">
        <f t="shared" si="21"/>
        <v>2326.8834091795684</v>
      </c>
      <c r="J359" s="49"/>
    </row>
    <row r="360" spans="1:10" x14ac:dyDescent="0.35">
      <c r="A360" s="37">
        <v>36494</v>
      </c>
      <c r="B360" s="38">
        <f t="shared" si="19"/>
        <v>5.1531615063710525</v>
      </c>
      <c r="C360" s="38">
        <v>5.1531615063710525</v>
      </c>
      <c r="D360" s="38"/>
      <c r="E360" s="42">
        <f t="shared" si="20"/>
        <v>2.1844703324364965E-2</v>
      </c>
      <c r="F360" s="38">
        <f t="shared" si="21"/>
        <v>2377.7134869234828</v>
      </c>
      <c r="J360" s="49"/>
    </row>
    <row r="361" spans="1:10" x14ac:dyDescent="0.35">
      <c r="A361" s="37">
        <v>36525</v>
      </c>
      <c r="B361" s="38">
        <f t="shared" si="19"/>
        <v>5.3756223512376389</v>
      </c>
      <c r="C361" s="38">
        <v>5.3756223512376389</v>
      </c>
      <c r="D361" s="38"/>
      <c r="E361" s="42">
        <f t="shared" si="20"/>
        <v>-1.2634025140499001E-2</v>
      </c>
      <c r="F361" s="38">
        <f t="shared" si="21"/>
        <v>2347.6733949527879</v>
      </c>
      <c r="J361" s="49"/>
    </row>
    <row r="362" spans="1:10" x14ac:dyDescent="0.35">
      <c r="A362" s="37">
        <v>36556</v>
      </c>
      <c r="B362" s="38">
        <f t="shared" si="19"/>
        <v>5.6138874112300723</v>
      </c>
      <c r="C362" s="38">
        <v>5.6138874112300723</v>
      </c>
      <c r="D362" s="38"/>
      <c r="E362" s="42">
        <f t="shared" si="20"/>
        <v>-1.3451936471051484E-2</v>
      </c>
      <c r="F362" s="38">
        <f t="shared" si="21"/>
        <v>2316.0926415891054</v>
      </c>
      <c r="J362" s="49"/>
    </row>
    <row r="363" spans="1:10" x14ac:dyDescent="0.35">
      <c r="A363" s="37">
        <v>36585</v>
      </c>
      <c r="B363" s="38">
        <f t="shared" si="19"/>
        <v>5.3349816965352748</v>
      </c>
      <c r="C363" s="38">
        <v>5.3349816965352748</v>
      </c>
      <c r="D363" s="38"/>
      <c r="E363" s="42">
        <f t="shared" si="20"/>
        <v>2.5941958937194618E-2</v>
      </c>
      <c r="F363" s="38">
        <f t="shared" si="21"/>
        <v>2376.1766217919485</v>
      </c>
      <c r="J363" s="49"/>
    </row>
    <row r="364" spans="1:10" x14ac:dyDescent="0.35">
      <c r="A364" s="37">
        <v>36616</v>
      </c>
      <c r="B364" s="38">
        <f t="shared" si="19"/>
        <v>5.1477885909017989</v>
      </c>
      <c r="C364" s="38">
        <v>5.1477885909017989</v>
      </c>
      <c r="D364" s="38"/>
      <c r="E364" s="42">
        <f t="shared" si="20"/>
        <v>1.8842558585438797E-2</v>
      </c>
      <c r="F364" s="38">
        <f t="shared" si="21"/>
        <v>2420.9498689974134</v>
      </c>
      <c r="J364" s="49"/>
    </row>
    <row r="365" spans="1:10" x14ac:dyDescent="0.35">
      <c r="A365" s="37">
        <v>36646</v>
      </c>
      <c r="B365" s="38">
        <f t="shared" si="19"/>
        <v>5.0977270794860932</v>
      </c>
      <c r="C365" s="38">
        <v>5.0977270794860932</v>
      </c>
      <c r="D365" s="38"/>
      <c r="E365" s="42">
        <f t="shared" si="20"/>
        <v>8.1490042940245491E-3</v>
      </c>
      <c r="F365" s="38">
        <f t="shared" si="21"/>
        <v>2440.6781998754918</v>
      </c>
      <c r="J365" s="49"/>
    </row>
    <row r="366" spans="1:10" x14ac:dyDescent="0.35">
      <c r="A366" s="37">
        <v>36677</v>
      </c>
      <c r="B366" s="38">
        <f t="shared" si="19"/>
        <v>5.0513315423373033</v>
      </c>
      <c r="C366" s="38">
        <v>5.0513315423373033</v>
      </c>
      <c r="D366" s="38"/>
      <c r="E366" s="42">
        <f t="shared" si="20"/>
        <v>7.8324578706238587E-3</v>
      </c>
      <c r="F366" s="38">
        <f t="shared" si="21"/>
        <v>2459.7947090517669</v>
      </c>
      <c r="J366" s="49"/>
    </row>
    <row r="367" spans="1:10" x14ac:dyDescent="0.35">
      <c r="A367" s="37">
        <v>36707</v>
      </c>
      <c r="B367" s="38">
        <f t="shared" si="19"/>
        <v>5.0730534590235665</v>
      </c>
      <c r="C367" s="38">
        <v>5.0730534590235665</v>
      </c>
      <c r="D367" s="38"/>
      <c r="E367" s="42">
        <f t="shared" si="20"/>
        <v>2.5329921183943642E-3</v>
      </c>
      <c r="F367" s="38">
        <f t="shared" si="21"/>
        <v>2466.0253496626628</v>
      </c>
      <c r="J367" s="49"/>
    </row>
    <row r="368" spans="1:10" x14ac:dyDescent="0.35">
      <c r="A368" s="37">
        <v>36738</v>
      </c>
      <c r="B368" s="38">
        <f t="shared" si="19"/>
        <v>5.135726990091003</v>
      </c>
      <c r="C368" s="38">
        <v>5.135726990091003</v>
      </c>
      <c r="D368" s="38"/>
      <c r="E368" s="42">
        <f t="shared" si="20"/>
        <v>-5.9530124693116422E-4</v>
      </c>
      <c r="F368" s="38">
        <f t="shared" si="21"/>
        <v>2464.5573216970447</v>
      </c>
      <c r="J368" s="49"/>
    </row>
    <row r="369" spans="1:10" x14ac:dyDescent="0.35">
      <c r="A369" s="37">
        <v>36769</v>
      </c>
      <c r="B369" s="38">
        <f t="shared" si="19"/>
        <v>5.2490725928969146</v>
      </c>
      <c r="C369" s="38">
        <v>5.2490725928969146</v>
      </c>
      <c r="D369" s="38"/>
      <c r="E369" s="42">
        <f t="shared" si="20"/>
        <v>-4.396339050317436E-3</v>
      </c>
      <c r="F369" s="38">
        <f t="shared" si="21"/>
        <v>2453.722292101922</v>
      </c>
      <c r="J369" s="49"/>
    </row>
    <row r="370" spans="1:10" x14ac:dyDescent="0.35">
      <c r="A370" s="37">
        <v>36799</v>
      </c>
      <c r="B370" s="38">
        <f t="shared" si="19"/>
        <v>5.1366708126446081</v>
      </c>
      <c r="C370" s="38">
        <v>5.1366708126446081</v>
      </c>
      <c r="D370" s="38"/>
      <c r="E370" s="42">
        <f t="shared" si="20"/>
        <v>1.3023373347247352E-2</v>
      </c>
      <c r="F370" s="38">
        <f t="shared" si="21"/>
        <v>2485.678033602429</v>
      </c>
      <c r="J370" s="49"/>
    </row>
    <row r="371" spans="1:10" x14ac:dyDescent="0.35">
      <c r="A371" s="37">
        <v>36830</v>
      </c>
      <c r="B371" s="38">
        <f t="shared" si="19"/>
        <v>5.0874045110803632</v>
      </c>
      <c r="C371" s="38">
        <v>5.0874045110803632</v>
      </c>
      <c r="D371" s="38"/>
      <c r="E371" s="42">
        <f t="shared" si="20"/>
        <v>8.0802728352974713E-3</v>
      </c>
      <c r="F371" s="38">
        <f t="shared" si="21"/>
        <v>2505.7629902946423</v>
      </c>
      <c r="J371" s="49"/>
    </row>
    <row r="372" spans="1:10" x14ac:dyDescent="0.35">
      <c r="A372" s="37">
        <v>36860</v>
      </c>
      <c r="B372" s="38">
        <f t="shared" si="19"/>
        <v>4.7891392749648798</v>
      </c>
      <c r="C372" s="38">
        <v>4.7891392749648798</v>
      </c>
      <c r="D372" s="38"/>
      <c r="E372" s="42">
        <f t="shared" si="20"/>
        <v>2.7567932543104062E-2</v>
      </c>
      <c r="F372" s="38">
        <f t="shared" si="21"/>
        <v>2574.8416953800916</v>
      </c>
      <c r="J372" s="49"/>
    </row>
    <row r="373" spans="1:10" x14ac:dyDescent="0.35">
      <c r="A373" s="37">
        <v>36891</v>
      </c>
      <c r="B373" s="38">
        <f t="shared" si="19"/>
        <v>4.780946478345161</v>
      </c>
      <c r="C373" s="38">
        <v>4.780946478345161</v>
      </c>
      <c r="D373" s="38"/>
      <c r="E373" s="42">
        <f t="shared" si="20"/>
        <v>4.6319857053901846E-3</v>
      </c>
      <c r="F373" s="38">
        <f t="shared" si="21"/>
        <v>2586.7683253067348</v>
      </c>
      <c r="J373" s="49"/>
    </row>
    <row r="374" spans="1:10" x14ac:dyDescent="0.35">
      <c r="A374" s="37">
        <v>36922</v>
      </c>
      <c r="B374" s="38">
        <f t="shared" si="19"/>
        <v>4.6717650970072402</v>
      </c>
      <c r="C374" s="38">
        <v>4.6717650970072402</v>
      </c>
      <c r="D374" s="38"/>
      <c r="E374" s="42">
        <f t="shared" si="20"/>
        <v>1.2571002308024984E-2</v>
      </c>
      <c r="F374" s="38">
        <f t="shared" si="21"/>
        <v>2619.2865958944917</v>
      </c>
      <c r="J374" s="49"/>
    </row>
    <row r="375" spans="1:10" x14ac:dyDescent="0.35">
      <c r="A375" s="37">
        <v>36950</v>
      </c>
      <c r="B375" s="38">
        <f t="shared" si="19"/>
        <v>4.7079241144928003</v>
      </c>
      <c r="C375" s="38">
        <v>4.7079241144928003</v>
      </c>
      <c r="D375" s="38"/>
      <c r="E375" s="42">
        <f t="shared" si="20"/>
        <v>1.0541583084733843E-3</v>
      </c>
      <c r="F375" s="38">
        <f t="shared" si="21"/>
        <v>2622.0477386218267</v>
      </c>
      <c r="J375" s="49"/>
    </row>
    <row r="376" spans="1:10" x14ac:dyDescent="0.35">
      <c r="A376" s="37">
        <v>36981</v>
      </c>
      <c r="B376" s="38">
        <f t="shared" si="19"/>
        <v>4.7217939969029423</v>
      </c>
      <c r="C376" s="38">
        <v>4.7217939969029423</v>
      </c>
      <c r="D376" s="38"/>
      <c r="E376" s="42">
        <f t="shared" si="20"/>
        <v>2.8350062205697111E-3</v>
      </c>
      <c r="F376" s="38">
        <f t="shared" si="21"/>
        <v>2629.4812602714505</v>
      </c>
      <c r="J376" s="49"/>
    </row>
    <row r="377" spans="1:10" x14ac:dyDescent="0.35">
      <c r="A377" s="37">
        <v>37011</v>
      </c>
      <c r="B377" s="38">
        <f t="shared" si="19"/>
        <v>5.0650218299160459</v>
      </c>
      <c r="C377" s="38">
        <v>5.0650218299160459</v>
      </c>
      <c r="D377" s="38"/>
      <c r="E377" s="42">
        <f t="shared" si="20"/>
        <v>-2.2564721332010682E-2</v>
      </c>
      <c r="F377" s="38">
        <f t="shared" si="21"/>
        <v>2570.1477483856811</v>
      </c>
      <c r="J377" s="49"/>
    </row>
    <row r="378" spans="1:10" x14ac:dyDescent="0.35">
      <c r="A378" s="37">
        <v>37042</v>
      </c>
      <c r="B378" s="38">
        <f t="shared" si="19"/>
        <v>5.1626910201087499</v>
      </c>
      <c r="C378" s="38">
        <v>5.1626910201087499</v>
      </c>
      <c r="D378" s="38"/>
      <c r="E378" s="42">
        <f t="shared" si="20"/>
        <v>-3.2855093349321886E-3</v>
      </c>
      <c r="F378" s="38">
        <f t="shared" si="21"/>
        <v>2561.7035039662051</v>
      </c>
      <c r="J378" s="49"/>
    </row>
    <row r="379" spans="1:10" x14ac:dyDescent="0.35">
      <c r="A379" s="37">
        <v>37072</v>
      </c>
      <c r="B379" s="38">
        <f t="shared" si="19"/>
        <v>5.2328991183858387</v>
      </c>
      <c r="C379" s="38">
        <v>5.2328991183858387</v>
      </c>
      <c r="D379" s="38"/>
      <c r="E379" s="42">
        <f t="shared" si="20"/>
        <v>-1.0759375005417694E-3</v>
      </c>
      <c r="F379" s="38">
        <f t="shared" si="21"/>
        <v>2558.9472711010185</v>
      </c>
      <c r="J379" s="49"/>
    </row>
    <row r="380" spans="1:10" x14ac:dyDescent="0.35">
      <c r="A380" s="37">
        <v>37103</v>
      </c>
      <c r="B380" s="38">
        <f t="shared" si="19"/>
        <v>5.0002473394093849</v>
      </c>
      <c r="C380" s="38">
        <v>5.0002473394093849</v>
      </c>
      <c r="D380" s="38"/>
      <c r="E380" s="42">
        <f t="shared" si="20"/>
        <v>2.2377668784804565E-2</v>
      </c>
      <c r="F380" s="38">
        <f t="shared" si="21"/>
        <v>2616.2105455714964</v>
      </c>
      <c r="J380" s="49"/>
    </row>
    <row r="381" spans="1:10" x14ac:dyDescent="0.35">
      <c r="A381" s="37">
        <v>37134</v>
      </c>
      <c r="B381" s="38">
        <f t="shared" si="19"/>
        <v>4.8651844299257485</v>
      </c>
      <c r="C381" s="38">
        <v>4.8651844299257485</v>
      </c>
      <c r="D381" s="38"/>
      <c r="E381" s="42">
        <f t="shared" si="20"/>
        <v>1.4692903927064391E-2</v>
      </c>
      <c r="F381" s="38">
        <f t="shared" si="21"/>
        <v>2654.6502757705512</v>
      </c>
      <c r="J381" s="49"/>
    </row>
    <row r="382" spans="1:10" x14ac:dyDescent="0.35">
      <c r="A382" s="37">
        <v>37164</v>
      </c>
      <c r="B382" s="38">
        <f t="shared" si="19"/>
        <v>4.9171919093478484</v>
      </c>
      <c r="C382" s="38">
        <v>4.9171919093478484</v>
      </c>
      <c r="D382" s="38"/>
      <c r="E382" s="42">
        <f t="shared" si="20"/>
        <v>1.1049732161138963E-5</v>
      </c>
      <c r="F382" s="38">
        <f t="shared" si="21"/>
        <v>2654.6796089450795</v>
      </c>
      <c r="J382" s="49"/>
    </row>
    <row r="383" spans="1:10" x14ac:dyDescent="0.35">
      <c r="A383" s="37">
        <v>37195</v>
      </c>
      <c r="B383" s="38">
        <f t="shared" si="19"/>
        <v>4.5367662169639864</v>
      </c>
      <c r="C383" s="38">
        <v>4.5367662169639864</v>
      </c>
      <c r="D383" s="38"/>
      <c r="E383" s="42">
        <f t="shared" si="20"/>
        <v>3.4208926863180777E-2</v>
      </c>
      <c r="F383" s="38">
        <f t="shared" si="21"/>
        <v>2745.4933495326595</v>
      </c>
      <c r="J383" s="49"/>
    </row>
    <row r="384" spans="1:10" x14ac:dyDescent="0.35">
      <c r="A384" s="37">
        <v>37225</v>
      </c>
      <c r="B384" s="38">
        <f t="shared" si="19"/>
        <v>4.647876107865514</v>
      </c>
      <c r="C384" s="38">
        <v>4.647876107865514</v>
      </c>
      <c r="D384" s="38"/>
      <c r="E384" s="42">
        <f t="shared" si="20"/>
        <v>-4.9677800533164647E-3</v>
      </c>
      <c r="F384" s="38">
        <f t="shared" si="21"/>
        <v>2731.8543424343384</v>
      </c>
      <c r="J384" s="49"/>
    </row>
    <row r="385" spans="1:10" x14ac:dyDescent="0.35">
      <c r="A385" s="37">
        <v>37256</v>
      </c>
      <c r="B385" s="38">
        <f t="shared" si="19"/>
        <v>5.032639018916309</v>
      </c>
      <c r="C385" s="38">
        <v>5.032639018916309</v>
      </c>
      <c r="D385" s="38"/>
      <c r="E385" s="42">
        <f t="shared" si="20"/>
        <v>-2.5878207970978291E-2</v>
      </c>
      <c r="F385" s="38">
        <f t="shared" si="21"/>
        <v>2661.1588476144025</v>
      </c>
      <c r="J385" s="49"/>
    </row>
    <row r="386" spans="1:10" x14ac:dyDescent="0.35">
      <c r="A386" s="37">
        <v>37287</v>
      </c>
      <c r="B386" s="38">
        <f t="shared" ref="B386:B449" si="22">C386</f>
        <v>4.8138372897946615</v>
      </c>
      <c r="C386" s="38">
        <v>4.8138372897946615</v>
      </c>
      <c r="D386" s="38"/>
      <c r="E386" s="42">
        <f t="shared" si="20"/>
        <v>2.1287268311503682E-2</v>
      </c>
      <c r="F386" s="38">
        <f t="shared" si="21"/>
        <v>2717.8076500231023</v>
      </c>
      <c r="J386" s="49"/>
    </row>
    <row r="387" spans="1:10" x14ac:dyDescent="0.35">
      <c r="A387" s="37">
        <v>37315</v>
      </c>
      <c r="B387" s="38">
        <f t="shared" si="22"/>
        <v>4.9230353438143455</v>
      </c>
      <c r="C387" s="38">
        <v>4.9230353438143455</v>
      </c>
      <c r="D387" s="38"/>
      <c r="E387" s="42">
        <f t="shared" ref="E387:E450" si="23">B386/1200+((B386/B387)*(1-(1+B387/200)^(-2*(10-(1/12))))+(1+B387/200)^(-2*(10-(1/12)))-1)</f>
        <v>-4.4756350806783793E-3</v>
      </c>
      <c r="F387" s="38">
        <f t="shared" ref="F387:F450" si="24">F386*(1+E387)</f>
        <v>2705.6437347621227</v>
      </c>
      <c r="J387" s="49"/>
    </row>
    <row r="388" spans="1:10" x14ac:dyDescent="0.35">
      <c r="A388" s="37">
        <v>37346</v>
      </c>
      <c r="B388" s="38">
        <f t="shared" si="22"/>
        <v>5.2455575905112424</v>
      </c>
      <c r="C388" s="38">
        <v>5.2455575905112424</v>
      </c>
      <c r="D388" s="38"/>
      <c r="E388" s="42">
        <f t="shared" si="23"/>
        <v>-2.058918984378761E-2</v>
      </c>
      <c r="F388" s="38">
        <f t="shared" si="24"/>
        <v>2649.9367222574506</v>
      </c>
      <c r="J388" s="49"/>
    </row>
    <row r="389" spans="1:10" x14ac:dyDescent="0.35">
      <c r="A389" s="37">
        <v>37376</v>
      </c>
      <c r="B389" s="38">
        <f t="shared" si="22"/>
        <v>5.1553311523720957</v>
      </c>
      <c r="C389" s="38">
        <v>5.1553311523720957</v>
      </c>
      <c r="D389" s="38"/>
      <c r="E389" s="42">
        <f t="shared" si="23"/>
        <v>1.13080319203809E-2</v>
      </c>
      <c r="F389" s="38">
        <f t="shared" si="24"/>
        <v>2679.9022912997275</v>
      </c>
      <c r="J389" s="49"/>
    </row>
    <row r="390" spans="1:10" x14ac:dyDescent="0.35">
      <c r="A390" s="37">
        <v>37407</v>
      </c>
      <c r="B390" s="38">
        <f t="shared" si="22"/>
        <v>5.2281515205799742</v>
      </c>
      <c r="C390" s="38">
        <v>5.2281515205799742</v>
      </c>
      <c r="D390" s="38"/>
      <c r="E390" s="42">
        <f t="shared" si="23"/>
        <v>-1.283415396146426E-3</v>
      </c>
      <c r="F390" s="38">
        <f t="shared" si="24"/>
        <v>2676.4628634389055</v>
      </c>
      <c r="J390" s="49"/>
    </row>
    <row r="391" spans="1:10" x14ac:dyDescent="0.35">
      <c r="A391" s="37">
        <v>37437</v>
      </c>
      <c r="B391" s="38">
        <f t="shared" si="22"/>
        <v>4.9714650387930579</v>
      </c>
      <c r="C391" s="38">
        <v>4.9714650387930579</v>
      </c>
      <c r="D391" s="38"/>
      <c r="E391" s="42">
        <f t="shared" si="23"/>
        <v>2.4261851669203929E-2</v>
      </c>
      <c r="F391" s="38">
        <f t="shared" si="24"/>
        <v>2741.398808429793</v>
      </c>
      <c r="J391" s="49"/>
    </row>
    <row r="392" spans="1:10" x14ac:dyDescent="0.35">
      <c r="A392" s="37">
        <v>37468</v>
      </c>
      <c r="B392" s="38">
        <f t="shared" si="22"/>
        <v>4.9200540263222274</v>
      </c>
      <c r="C392" s="38">
        <v>4.9200540263222274</v>
      </c>
      <c r="D392" s="38"/>
      <c r="E392" s="42">
        <f t="shared" si="23"/>
        <v>8.1392491193863978E-3</v>
      </c>
      <c r="F392" s="38">
        <f t="shared" si="24"/>
        <v>2763.711736267192</v>
      </c>
      <c r="J392" s="49"/>
    </row>
    <row r="393" spans="1:10" x14ac:dyDescent="0.35">
      <c r="A393" s="37">
        <v>37499</v>
      </c>
      <c r="B393" s="38">
        <f t="shared" si="22"/>
        <v>4.6393890936263196</v>
      </c>
      <c r="C393" s="38">
        <v>4.6393890936263196</v>
      </c>
      <c r="D393" s="38"/>
      <c r="E393" s="42">
        <f t="shared" si="23"/>
        <v>2.6207519469362856E-2</v>
      </c>
      <c r="F393" s="38">
        <f t="shared" si="24"/>
        <v>2836.1417654031211</v>
      </c>
      <c r="J393" s="49"/>
    </row>
    <row r="394" spans="1:10" x14ac:dyDescent="0.35">
      <c r="A394" s="37">
        <v>37529</v>
      </c>
      <c r="B394" s="38">
        <f t="shared" si="22"/>
        <v>4.4119791033676634</v>
      </c>
      <c r="C394" s="38">
        <v>4.4119791033676634</v>
      </c>
      <c r="D394" s="38"/>
      <c r="E394" s="42">
        <f t="shared" si="23"/>
        <v>2.1972822404240189E-2</v>
      </c>
      <c r="F394" s="38">
        <f t="shared" si="24"/>
        <v>2898.4598047275722</v>
      </c>
      <c r="J394" s="49"/>
    </row>
    <row r="395" spans="1:10" x14ac:dyDescent="0.35">
      <c r="A395" s="37">
        <v>37560</v>
      </c>
      <c r="B395" s="38">
        <f t="shared" si="22"/>
        <v>4.5992089993751675</v>
      </c>
      <c r="C395" s="38">
        <v>4.5992089993751675</v>
      </c>
      <c r="D395" s="38"/>
      <c r="E395" s="42">
        <f t="shared" si="23"/>
        <v>-1.109915258652564E-2</v>
      </c>
      <c r="F395" s="38">
        <f t="shared" si="24"/>
        <v>2866.2893570889896</v>
      </c>
      <c r="J395" s="49"/>
    </row>
    <row r="396" spans="1:10" x14ac:dyDescent="0.35">
      <c r="A396" s="37">
        <v>37590</v>
      </c>
      <c r="B396" s="38">
        <f t="shared" si="22"/>
        <v>4.6898017587561087</v>
      </c>
      <c r="C396" s="38">
        <v>4.6898017587561087</v>
      </c>
      <c r="D396" s="38"/>
      <c r="E396" s="42">
        <f t="shared" si="23"/>
        <v>-3.2861867194514606E-3</v>
      </c>
      <c r="F396" s="38">
        <f t="shared" si="24"/>
        <v>2856.8701950696186</v>
      </c>
      <c r="J396" s="49"/>
    </row>
    <row r="397" spans="1:10" x14ac:dyDescent="0.35">
      <c r="A397" s="37">
        <v>37621</v>
      </c>
      <c r="B397" s="38">
        <f t="shared" si="22"/>
        <v>4.3967487653974349</v>
      </c>
      <c r="C397" s="38">
        <v>4.3967487653974349</v>
      </c>
      <c r="D397" s="38"/>
      <c r="E397" s="42">
        <f t="shared" si="23"/>
        <v>2.7258291976224518E-2</v>
      </c>
      <c r="F397" s="38">
        <f t="shared" si="24"/>
        <v>2934.7435969849998</v>
      </c>
      <c r="J397" s="49"/>
    </row>
    <row r="398" spans="1:10" x14ac:dyDescent="0.35">
      <c r="A398" s="37">
        <v>37652</v>
      </c>
      <c r="B398" s="38">
        <f t="shared" si="22"/>
        <v>4.2806825977986094</v>
      </c>
      <c r="C398" s="38">
        <v>4.2806825977986094</v>
      </c>
      <c r="D398" s="38"/>
      <c r="E398" s="42">
        <f t="shared" si="23"/>
        <v>1.296315979749418E-2</v>
      </c>
      <c r="F398" s="38">
        <f t="shared" si="24"/>
        <v>2972.7871471973895</v>
      </c>
      <c r="J398" s="49"/>
    </row>
    <row r="399" spans="1:10" x14ac:dyDescent="0.35">
      <c r="A399" s="37">
        <v>37680</v>
      </c>
      <c r="B399" s="38">
        <f t="shared" si="22"/>
        <v>4.2270133503747598</v>
      </c>
      <c r="C399" s="38">
        <v>4.2270133503747598</v>
      </c>
      <c r="D399" s="38"/>
      <c r="E399" s="42">
        <f t="shared" si="23"/>
        <v>7.8782149780092202E-3</v>
      </c>
      <c r="F399" s="38">
        <f t="shared" si="24"/>
        <v>2996.207403426873</v>
      </c>
      <c r="J399" s="49"/>
    </row>
    <row r="400" spans="1:10" x14ac:dyDescent="0.35">
      <c r="A400" s="37">
        <v>37711</v>
      </c>
      <c r="B400" s="38">
        <f t="shared" si="22"/>
        <v>4.3548939220734528</v>
      </c>
      <c r="C400" s="38">
        <v>4.3548939220734528</v>
      </c>
      <c r="D400" s="38"/>
      <c r="E400" s="42">
        <f t="shared" si="23"/>
        <v>-6.6871496897147557E-3</v>
      </c>
      <c r="F400" s="38">
        <f t="shared" si="24"/>
        <v>2976.171316018726</v>
      </c>
      <c r="J400" s="49"/>
    </row>
    <row r="401" spans="1:10" x14ac:dyDescent="0.35">
      <c r="A401" s="37">
        <v>37741</v>
      </c>
      <c r="B401" s="38">
        <f t="shared" si="22"/>
        <v>4.4201635716055154</v>
      </c>
      <c r="C401" s="38">
        <v>4.4201635716055154</v>
      </c>
      <c r="D401" s="38"/>
      <c r="E401" s="42">
        <f t="shared" si="23"/>
        <v>-1.5657530803603252E-3</v>
      </c>
      <c r="F401" s="38">
        <f t="shared" si="24"/>
        <v>2971.5113666129896</v>
      </c>
      <c r="J401" s="49"/>
    </row>
    <row r="402" spans="1:10" x14ac:dyDescent="0.35">
      <c r="A402" s="37">
        <v>37772</v>
      </c>
      <c r="B402" s="38">
        <f t="shared" si="22"/>
        <v>4.1578795352847449</v>
      </c>
      <c r="C402" s="38">
        <v>4.1578795352847449</v>
      </c>
      <c r="D402" s="38"/>
      <c r="E402" s="42">
        <f t="shared" si="23"/>
        <v>2.4821013237123608E-2</v>
      </c>
      <c r="F402" s="38">
        <f t="shared" si="24"/>
        <v>3045.2672895779538</v>
      </c>
      <c r="J402" s="49"/>
    </row>
    <row r="403" spans="1:10" x14ac:dyDescent="0.35">
      <c r="A403" s="37">
        <v>37802</v>
      </c>
      <c r="B403" s="38">
        <f t="shared" si="22"/>
        <v>4.2697544412905319</v>
      </c>
      <c r="C403" s="38">
        <v>4.2697544412905319</v>
      </c>
      <c r="D403" s="38"/>
      <c r="E403" s="42">
        <f t="shared" si="23"/>
        <v>-5.5031652189263926E-3</v>
      </c>
      <c r="F403" s="38">
        <f t="shared" si="24"/>
        <v>3028.5086805476144</v>
      </c>
      <c r="J403" s="49"/>
    </row>
    <row r="404" spans="1:10" x14ac:dyDescent="0.35">
      <c r="A404" s="37">
        <v>37833</v>
      </c>
      <c r="B404" s="38">
        <f t="shared" si="22"/>
        <v>4.607493284379589</v>
      </c>
      <c r="C404" s="38">
        <v>4.607493284379589</v>
      </c>
      <c r="D404" s="38"/>
      <c r="E404" s="42">
        <f t="shared" si="23"/>
        <v>-2.3085093217979441E-2</v>
      </c>
      <c r="F404" s="38">
        <f t="shared" si="24"/>
        <v>2958.5952753457127</v>
      </c>
      <c r="J404" s="49"/>
    </row>
    <row r="405" spans="1:10" x14ac:dyDescent="0.35">
      <c r="A405" s="37">
        <v>37864</v>
      </c>
      <c r="B405" s="38">
        <f t="shared" si="22"/>
        <v>4.6562423900875398</v>
      </c>
      <c r="C405" s="38">
        <v>4.6562423900875398</v>
      </c>
      <c r="D405" s="38"/>
      <c r="E405" s="42">
        <f t="shared" si="23"/>
        <v>2.7540017653372197E-6</v>
      </c>
      <c r="F405" s="38">
        <f t="shared" si="24"/>
        <v>2958.603423322324</v>
      </c>
      <c r="J405" s="49"/>
    </row>
    <row r="406" spans="1:10" x14ac:dyDescent="0.35">
      <c r="A406" s="37">
        <v>37894</v>
      </c>
      <c r="B406" s="38">
        <f t="shared" si="22"/>
        <v>4.5843620978599846</v>
      </c>
      <c r="C406" s="38">
        <v>4.5843620978599846</v>
      </c>
      <c r="D406" s="38"/>
      <c r="E406" s="42">
        <f t="shared" si="23"/>
        <v>9.5568331432953173E-3</v>
      </c>
      <c r="F406" s="38">
        <f t="shared" si="24"/>
        <v>2986.8783025761982</v>
      </c>
      <c r="J406" s="49"/>
    </row>
    <row r="407" spans="1:10" x14ac:dyDescent="0.35">
      <c r="A407" s="37">
        <v>37925</v>
      </c>
      <c r="B407" s="38">
        <f t="shared" si="22"/>
        <v>5.0093047090185943</v>
      </c>
      <c r="C407" s="38">
        <v>5.0093047090185943</v>
      </c>
      <c r="D407" s="38"/>
      <c r="E407" s="42">
        <f t="shared" si="23"/>
        <v>-2.9073950285841171E-2</v>
      </c>
      <c r="F407" s="38">
        <f t="shared" si="24"/>
        <v>2900.0379512972404</v>
      </c>
      <c r="J407" s="49"/>
    </row>
    <row r="408" spans="1:10" x14ac:dyDescent="0.35">
      <c r="A408" s="37">
        <v>37955</v>
      </c>
      <c r="B408" s="38">
        <f t="shared" si="22"/>
        <v>5.0472530257422354</v>
      </c>
      <c r="C408" s="38">
        <v>5.0472530257422354</v>
      </c>
      <c r="D408" s="38"/>
      <c r="E408" s="42">
        <f t="shared" si="23"/>
        <v>1.2421102801359911E-3</v>
      </c>
      <c r="F408" s="38">
        <f t="shared" si="24"/>
        <v>2903.6401182493314</v>
      </c>
      <c r="J408" s="49"/>
    </row>
    <row r="409" spans="1:10" x14ac:dyDescent="0.35">
      <c r="A409" s="37">
        <v>37986</v>
      </c>
      <c r="B409" s="38">
        <f t="shared" si="22"/>
        <v>4.77332459399135</v>
      </c>
      <c r="C409" s="38">
        <v>4.77332459399135</v>
      </c>
      <c r="D409" s="38"/>
      <c r="E409" s="42">
        <f t="shared" si="23"/>
        <v>2.5646969186866476E-2</v>
      </c>
      <c r="F409" s="38">
        <f t="shared" si="24"/>
        <v>2978.1096868918212</v>
      </c>
      <c r="J409" s="49"/>
    </row>
    <row r="410" spans="1:10" x14ac:dyDescent="0.35">
      <c r="A410" s="37">
        <v>38017</v>
      </c>
      <c r="B410" s="38">
        <f t="shared" si="22"/>
        <v>4.8572010652079776</v>
      </c>
      <c r="C410" s="38">
        <v>4.8572010652079776</v>
      </c>
      <c r="D410" s="38"/>
      <c r="E410" s="42">
        <f t="shared" si="23"/>
        <v>-2.5615369498786199E-3</v>
      </c>
      <c r="F410" s="38">
        <f t="shared" si="24"/>
        <v>2970.4811488880564</v>
      </c>
      <c r="J410" s="49"/>
    </row>
    <row r="411" spans="1:10" x14ac:dyDescent="0.35">
      <c r="A411" s="37">
        <v>38046</v>
      </c>
      <c r="B411" s="38">
        <f t="shared" si="22"/>
        <v>4.7349728258012949</v>
      </c>
      <c r="C411" s="38">
        <v>4.7349728258012949</v>
      </c>
      <c r="D411" s="38"/>
      <c r="E411" s="42">
        <f t="shared" si="23"/>
        <v>1.36320262585619E-2</v>
      </c>
      <c r="F411" s="38">
        <f t="shared" si="24"/>
        <v>3010.9748259102612</v>
      </c>
      <c r="J411" s="49"/>
    </row>
    <row r="412" spans="1:10" x14ac:dyDescent="0.35">
      <c r="A412" s="37">
        <v>38077</v>
      </c>
      <c r="B412" s="38">
        <f t="shared" si="22"/>
        <v>4.7183691556029155</v>
      </c>
      <c r="C412" s="38">
        <v>4.7183691556029155</v>
      </c>
      <c r="D412" s="38"/>
      <c r="E412" s="42">
        <f t="shared" si="23"/>
        <v>5.2487845167640892E-3</v>
      </c>
      <c r="F412" s="38">
        <f t="shared" si="24"/>
        <v>3026.7787839568655</v>
      </c>
      <c r="J412" s="49"/>
    </row>
    <row r="413" spans="1:10" x14ac:dyDescent="0.35">
      <c r="A413" s="37">
        <v>38107</v>
      </c>
      <c r="B413" s="38">
        <f t="shared" si="22"/>
        <v>4.9564454545846504</v>
      </c>
      <c r="C413" s="38">
        <v>4.9564454545846504</v>
      </c>
      <c r="D413" s="38"/>
      <c r="E413" s="42">
        <f t="shared" si="23"/>
        <v>-1.4542952449980471E-2</v>
      </c>
      <c r="F413" s="38">
        <f t="shared" si="24"/>
        <v>2982.7604840251711</v>
      </c>
      <c r="J413" s="49"/>
    </row>
    <row r="414" spans="1:10" x14ac:dyDescent="0.35">
      <c r="A414" s="37">
        <v>38138</v>
      </c>
      <c r="B414" s="38">
        <f t="shared" si="22"/>
        <v>5.1061805847199038</v>
      </c>
      <c r="C414" s="38">
        <v>5.1061805847199038</v>
      </c>
      <c r="D414" s="38"/>
      <c r="E414" s="42">
        <f t="shared" si="23"/>
        <v>-7.4079615380260276E-3</v>
      </c>
      <c r="F414" s="38">
        <f t="shared" si="24"/>
        <v>2960.6643090823686</v>
      </c>
      <c r="J414" s="49"/>
    </row>
    <row r="415" spans="1:10" x14ac:dyDescent="0.35">
      <c r="A415" s="37">
        <v>38168</v>
      </c>
      <c r="B415" s="38">
        <f t="shared" si="22"/>
        <v>5.0586586153553332</v>
      </c>
      <c r="C415" s="38">
        <v>5.0586586153553332</v>
      </c>
      <c r="D415" s="38"/>
      <c r="E415" s="42">
        <f t="shared" si="23"/>
        <v>7.9252668720777714E-3</v>
      </c>
      <c r="F415" s="38">
        <f t="shared" si="24"/>
        <v>2984.1283638504819</v>
      </c>
      <c r="J415" s="49"/>
    </row>
    <row r="416" spans="1:10" x14ac:dyDescent="0.35">
      <c r="A416" s="37">
        <v>38199</v>
      </c>
      <c r="B416" s="38">
        <f t="shared" si="22"/>
        <v>5.0517677992383145</v>
      </c>
      <c r="C416" s="38">
        <v>5.0517677992383145</v>
      </c>
      <c r="D416" s="38"/>
      <c r="E416" s="42">
        <f t="shared" si="23"/>
        <v>4.747897583905634E-3</v>
      </c>
      <c r="F416" s="38">
        <f t="shared" si="24"/>
        <v>2998.2966996992723</v>
      </c>
      <c r="J416" s="49"/>
    </row>
    <row r="417" spans="1:10" x14ac:dyDescent="0.35">
      <c r="A417" s="37">
        <v>38230</v>
      </c>
      <c r="B417" s="38">
        <f t="shared" si="22"/>
        <v>4.8810193404983693</v>
      </c>
      <c r="C417" s="38">
        <v>4.8810193404983693</v>
      </c>
      <c r="D417" s="38"/>
      <c r="E417" s="42">
        <f t="shared" si="23"/>
        <v>1.7507061740126791E-2</v>
      </c>
      <c r="F417" s="38">
        <f t="shared" si="24"/>
        <v>3050.7880651361256</v>
      </c>
      <c r="J417" s="49"/>
    </row>
    <row r="418" spans="1:10" x14ac:dyDescent="0.35">
      <c r="A418" s="37">
        <v>38260</v>
      </c>
      <c r="B418" s="38">
        <f t="shared" si="22"/>
        <v>4.7877530261699395</v>
      </c>
      <c r="C418" s="38">
        <v>4.7877530261699395</v>
      </c>
      <c r="D418" s="38"/>
      <c r="E418" s="42">
        <f t="shared" si="23"/>
        <v>1.1362696306762536E-2</v>
      </c>
      <c r="F418" s="38">
        <f t="shared" si="24"/>
        <v>3085.4532434165631</v>
      </c>
      <c r="J418" s="49"/>
    </row>
    <row r="419" spans="1:10" x14ac:dyDescent="0.35">
      <c r="A419" s="37">
        <v>38291</v>
      </c>
      <c r="B419" s="38">
        <f t="shared" si="22"/>
        <v>4.7002290707148333</v>
      </c>
      <c r="C419" s="38">
        <v>4.7002290707148333</v>
      </c>
      <c r="D419" s="38"/>
      <c r="E419" s="42">
        <f t="shared" si="23"/>
        <v>1.0864121858816522E-2</v>
      </c>
      <c r="F419" s="38">
        <f t="shared" si="24"/>
        <v>3118.9739834427214</v>
      </c>
      <c r="J419" s="49"/>
    </row>
    <row r="420" spans="1:10" x14ac:dyDescent="0.35">
      <c r="A420" s="37">
        <v>38321</v>
      </c>
      <c r="B420" s="38">
        <f t="shared" si="22"/>
        <v>4.5605614219701085</v>
      </c>
      <c r="C420" s="38">
        <v>4.5605614219701085</v>
      </c>
      <c r="D420" s="38"/>
      <c r="E420" s="42">
        <f t="shared" si="23"/>
        <v>1.4959315920323197E-2</v>
      </c>
      <c r="F420" s="38">
        <f t="shared" si="24"/>
        <v>3165.63170060831</v>
      </c>
      <c r="J420" s="49"/>
    </row>
    <row r="421" spans="1:10" x14ac:dyDescent="0.35">
      <c r="A421" s="37">
        <v>38352</v>
      </c>
      <c r="B421" s="38">
        <f t="shared" si="22"/>
        <v>4.4871607537190226</v>
      </c>
      <c r="C421" s="38">
        <v>4.4871607537190226</v>
      </c>
      <c r="D421" s="38"/>
      <c r="E421" s="42">
        <f t="shared" si="23"/>
        <v>9.6239119438941961E-3</v>
      </c>
      <c r="F421" s="38">
        <f t="shared" si="24"/>
        <v>3196.0974613417643</v>
      </c>
      <c r="J421" s="49"/>
    </row>
    <row r="422" spans="1:10" x14ac:dyDescent="0.35">
      <c r="A422" s="37">
        <v>38383</v>
      </c>
      <c r="B422" s="38">
        <f t="shared" si="22"/>
        <v>4.5418740592144466</v>
      </c>
      <c r="C422" s="38">
        <v>4.5418740592144466</v>
      </c>
      <c r="D422" s="38"/>
      <c r="E422" s="42">
        <f t="shared" si="23"/>
        <v>-5.9029266421633999E-4</v>
      </c>
      <c r="F422" s="38">
        <f t="shared" si="24"/>
        <v>3194.2108284562141</v>
      </c>
      <c r="J422" s="49"/>
    </row>
    <row r="423" spans="1:10" x14ac:dyDescent="0.35">
      <c r="A423" s="37">
        <v>38411</v>
      </c>
      <c r="B423" s="38">
        <f t="shared" si="22"/>
        <v>4.6514122250357612</v>
      </c>
      <c r="C423" s="38">
        <v>4.6514122250357612</v>
      </c>
      <c r="D423" s="38"/>
      <c r="E423" s="42">
        <f t="shared" si="23"/>
        <v>-4.8383305562190162E-3</v>
      </c>
      <c r="F423" s="38">
        <f t="shared" si="24"/>
        <v>3178.7561806018889</v>
      </c>
      <c r="J423" s="49"/>
    </row>
    <row r="424" spans="1:10" x14ac:dyDescent="0.35">
      <c r="A424" s="37">
        <v>38442</v>
      </c>
      <c r="B424" s="38">
        <f t="shared" si="22"/>
        <v>4.6381611621415875</v>
      </c>
      <c r="C424" s="38">
        <v>4.6381611621415875</v>
      </c>
      <c r="D424" s="38"/>
      <c r="E424" s="42">
        <f t="shared" si="23"/>
        <v>4.9199999260374997E-3</v>
      </c>
      <c r="F424" s="38">
        <f t="shared" si="24"/>
        <v>3194.3956607753412</v>
      </c>
      <c r="J424" s="49"/>
    </row>
    <row r="425" spans="1:10" x14ac:dyDescent="0.35">
      <c r="A425" s="37">
        <v>38472</v>
      </c>
      <c r="B425" s="38">
        <f t="shared" si="22"/>
        <v>4.4749174239364606</v>
      </c>
      <c r="C425" s="38">
        <v>4.4749174239364606</v>
      </c>
      <c r="D425" s="38"/>
      <c r="E425" s="42">
        <f t="shared" si="23"/>
        <v>1.6824045634947837E-2</v>
      </c>
      <c r="F425" s="38">
        <f t="shared" si="24"/>
        <v>3248.1383191483046</v>
      </c>
      <c r="J425" s="49"/>
    </row>
    <row r="426" spans="1:10" x14ac:dyDescent="0.35">
      <c r="A426" s="37">
        <v>38503</v>
      </c>
      <c r="B426" s="38">
        <f t="shared" si="22"/>
        <v>4.2811222545590164</v>
      </c>
      <c r="C426" s="38">
        <v>4.2811222545590164</v>
      </c>
      <c r="D426" s="38"/>
      <c r="E426" s="42">
        <f t="shared" si="23"/>
        <v>1.9255610322602847E-2</v>
      </c>
      <c r="F426" s="38">
        <f t="shared" si="24"/>
        <v>3310.683204895739</v>
      </c>
      <c r="J426" s="49"/>
    </row>
    <row r="427" spans="1:10" x14ac:dyDescent="0.35">
      <c r="A427" s="37">
        <v>38533</v>
      </c>
      <c r="B427" s="38">
        <f t="shared" si="22"/>
        <v>4.1508494400930713</v>
      </c>
      <c r="C427" s="38">
        <v>4.1508494400930713</v>
      </c>
      <c r="D427" s="38"/>
      <c r="E427" s="42">
        <f t="shared" si="23"/>
        <v>1.4069848440372127E-2</v>
      </c>
      <c r="F427" s="38">
        <f t="shared" si="24"/>
        <v>3357.2640158227073</v>
      </c>
      <c r="J427" s="49"/>
    </row>
    <row r="428" spans="1:10" x14ac:dyDescent="0.35">
      <c r="A428" s="37">
        <v>38564</v>
      </c>
      <c r="B428" s="38">
        <f t="shared" si="22"/>
        <v>4.288368679886303</v>
      </c>
      <c r="C428" s="38">
        <v>4.288368679886303</v>
      </c>
      <c r="D428" s="38"/>
      <c r="E428" s="42">
        <f t="shared" si="23"/>
        <v>-7.5549469565396894E-3</v>
      </c>
      <c r="F428" s="38">
        <f t="shared" si="24"/>
        <v>3331.9000642640672</v>
      </c>
      <c r="J428" s="49"/>
    </row>
    <row r="429" spans="1:10" x14ac:dyDescent="0.35">
      <c r="A429" s="37">
        <v>38595</v>
      </c>
      <c r="B429" s="38">
        <f t="shared" si="22"/>
        <v>4.1237985992113151</v>
      </c>
      <c r="C429" s="38">
        <v>4.1237985992113151</v>
      </c>
      <c r="D429" s="38"/>
      <c r="E429" s="42">
        <f t="shared" si="23"/>
        <v>1.6857991773320563E-2</v>
      </c>
      <c r="F429" s="38">
        <f t="shared" si="24"/>
        <v>3388.0692081369566</v>
      </c>
      <c r="J429" s="49"/>
    </row>
    <row r="430" spans="1:10" x14ac:dyDescent="0.35">
      <c r="A430" s="37">
        <v>38625</v>
      </c>
      <c r="B430" s="38">
        <f t="shared" si="22"/>
        <v>4.246411174919908</v>
      </c>
      <c r="C430" s="38">
        <v>4.246411174919908</v>
      </c>
      <c r="D430" s="38"/>
      <c r="E430" s="42">
        <f t="shared" si="23"/>
        <v>-6.4032494520180425E-3</v>
      </c>
      <c r="F430" s="38">
        <f t="shared" si="24"/>
        <v>3366.3745558365545</v>
      </c>
      <c r="J430" s="49"/>
    </row>
    <row r="431" spans="1:10" x14ac:dyDescent="0.35">
      <c r="A431" s="37">
        <v>38656</v>
      </c>
      <c r="B431" s="38">
        <f t="shared" si="22"/>
        <v>4.2822560495094777</v>
      </c>
      <c r="C431" s="38">
        <v>4.2822560495094777</v>
      </c>
      <c r="D431" s="38"/>
      <c r="E431" s="42">
        <f t="shared" si="23"/>
        <v>6.6700558727802225E-4</v>
      </c>
      <c r="F431" s="38">
        <f t="shared" si="24"/>
        <v>3368.6199464741676</v>
      </c>
      <c r="J431" s="49"/>
    </row>
    <row r="432" spans="1:10" x14ac:dyDescent="0.35">
      <c r="A432" s="37">
        <v>38686</v>
      </c>
      <c r="B432" s="38">
        <f t="shared" si="22"/>
        <v>4.1665463287209814</v>
      </c>
      <c r="C432" s="38">
        <v>4.1665463287209814</v>
      </c>
      <c r="D432" s="38"/>
      <c r="E432" s="42">
        <f t="shared" si="23"/>
        <v>1.2889768527654617E-2</v>
      </c>
      <c r="F432" s="38">
        <f t="shared" si="24"/>
        <v>3412.0406778418596</v>
      </c>
      <c r="J432" s="49"/>
    </row>
    <row r="433" spans="1:10" x14ac:dyDescent="0.35">
      <c r="A433" s="37">
        <v>38717</v>
      </c>
      <c r="B433" s="38">
        <f t="shared" si="22"/>
        <v>4.0476158409046699</v>
      </c>
      <c r="C433" s="38">
        <v>4.0476158409046699</v>
      </c>
      <c r="D433" s="38"/>
      <c r="E433" s="42">
        <f t="shared" si="23"/>
        <v>1.310740500955138E-2</v>
      </c>
      <c r="F433" s="38">
        <f t="shared" si="24"/>
        <v>3456.7636769153974</v>
      </c>
      <c r="J433" s="49"/>
    </row>
    <row r="434" spans="1:10" x14ac:dyDescent="0.35">
      <c r="A434" s="37">
        <v>38748</v>
      </c>
      <c r="B434" s="38">
        <f t="shared" si="22"/>
        <v>4.0782745171686212</v>
      </c>
      <c r="C434" s="38">
        <v>4.0782745171686212</v>
      </c>
      <c r="D434" s="38"/>
      <c r="E434" s="42">
        <f t="shared" si="23"/>
        <v>8.9280697778781675E-4</v>
      </c>
      <c r="F434" s="38">
        <f t="shared" si="24"/>
        <v>3459.849899646711</v>
      </c>
      <c r="J434" s="49"/>
    </row>
    <row r="435" spans="1:10" x14ac:dyDescent="0.35">
      <c r="A435" s="37">
        <v>38776</v>
      </c>
      <c r="B435" s="38">
        <f t="shared" si="22"/>
        <v>4.1191724028080694</v>
      </c>
      <c r="C435" s="38">
        <v>4.1191724028080694</v>
      </c>
      <c r="D435" s="38"/>
      <c r="E435" s="42">
        <f t="shared" si="23"/>
        <v>9.6491869223963838E-5</v>
      </c>
      <c r="F435" s="38">
        <f t="shared" si="24"/>
        <v>3460.1837470307619</v>
      </c>
      <c r="J435" s="49"/>
    </row>
    <row r="436" spans="1:10" x14ac:dyDescent="0.35">
      <c r="A436" s="37">
        <v>38807</v>
      </c>
      <c r="B436" s="38">
        <f t="shared" si="22"/>
        <v>4.3443644497489196</v>
      </c>
      <c r="C436" s="38">
        <v>4.3443644497489196</v>
      </c>
      <c r="D436" s="38"/>
      <c r="E436" s="42">
        <f t="shared" si="23"/>
        <v>-1.4555121164081669E-2</v>
      </c>
      <c r="F436" s="38">
        <f t="shared" si="24"/>
        <v>3409.8203533427431</v>
      </c>
      <c r="J436" s="49"/>
    </row>
    <row r="437" spans="1:10" x14ac:dyDescent="0.35">
      <c r="A437" s="37">
        <v>38837</v>
      </c>
      <c r="B437" s="38">
        <f t="shared" si="22"/>
        <v>4.5844560206090046</v>
      </c>
      <c r="C437" s="38">
        <v>4.5844560206090046</v>
      </c>
      <c r="D437" s="38"/>
      <c r="E437" s="42">
        <f t="shared" si="23"/>
        <v>-1.5340459980216666E-2</v>
      </c>
      <c r="F437" s="38">
        <f t="shared" si="24"/>
        <v>3357.5121406725602</v>
      </c>
      <c r="J437" s="49"/>
    </row>
    <row r="438" spans="1:10" x14ac:dyDescent="0.35">
      <c r="A438" s="37">
        <v>38868</v>
      </c>
      <c r="B438" s="38">
        <f t="shared" si="22"/>
        <v>4.538917226710895</v>
      </c>
      <c r="C438" s="38">
        <v>4.538917226710895</v>
      </c>
      <c r="D438" s="38"/>
      <c r="E438" s="42">
        <f t="shared" si="23"/>
        <v>7.4244770698810927E-3</v>
      </c>
      <c r="F438" s="38">
        <f t="shared" si="24"/>
        <v>3382.439912572831</v>
      </c>
      <c r="J438" s="49"/>
    </row>
    <row r="439" spans="1:10" x14ac:dyDescent="0.35">
      <c r="A439" s="37">
        <v>38898</v>
      </c>
      <c r="B439" s="38">
        <f t="shared" si="22"/>
        <v>4.6531880977066349</v>
      </c>
      <c r="C439" s="38">
        <v>4.6531880977066349</v>
      </c>
      <c r="D439" s="38"/>
      <c r="E439" s="42">
        <f t="shared" si="23"/>
        <v>-5.2126149874002006E-3</v>
      </c>
      <c r="F439" s="38">
        <f t="shared" si="24"/>
        <v>3364.8085555905732</v>
      </c>
      <c r="J439" s="49"/>
    </row>
    <row r="440" spans="1:10" x14ac:dyDescent="0.35">
      <c r="A440" s="37">
        <v>38929</v>
      </c>
      <c r="B440" s="38">
        <f t="shared" si="22"/>
        <v>4.5484061393134274</v>
      </c>
      <c r="C440" s="38">
        <v>4.5484061393134274</v>
      </c>
      <c r="D440" s="38"/>
      <c r="E440" s="42">
        <f t="shared" si="23"/>
        <v>1.216673705329889E-2</v>
      </c>
      <c r="F440" s="38">
        <f t="shared" si="24"/>
        <v>3405.7472965211346</v>
      </c>
      <c r="J440" s="49"/>
    </row>
    <row r="441" spans="1:10" x14ac:dyDescent="0.35">
      <c r="A441" s="37">
        <v>38960</v>
      </c>
      <c r="B441" s="38">
        <f t="shared" si="22"/>
        <v>4.4357403792671208</v>
      </c>
      <c r="C441" s="38">
        <v>4.4357403792671208</v>
      </c>
      <c r="D441" s="38"/>
      <c r="E441" s="42">
        <f t="shared" si="23"/>
        <v>1.2750813488182935E-2</v>
      </c>
      <c r="F441" s="38">
        <f t="shared" si="24"/>
        <v>3449.1733450869588</v>
      </c>
      <c r="J441" s="49"/>
    </row>
    <row r="442" spans="1:10" x14ac:dyDescent="0.35">
      <c r="A442" s="37">
        <v>38990</v>
      </c>
      <c r="B442" s="38">
        <f t="shared" si="22"/>
        <v>4.4465527031821068</v>
      </c>
      <c r="C442" s="38">
        <v>4.4465527031821068</v>
      </c>
      <c r="D442" s="38"/>
      <c r="E442" s="42">
        <f t="shared" si="23"/>
        <v>2.8369712232054881E-3</v>
      </c>
      <c r="F442" s="38">
        <f t="shared" si="24"/>
        <v>3458.9585506108178</v>
      </c>
      <c r="J442" s="49"/>
    </row>
    <row r="443" spans="1:10" x14ac:dyDescent="0.35">
      <c r="A443" s="37">
        <v>39021</v>
      </c>
      <c r="B443" s="38">
        <f t="shared" si="22"/>
        <v>4.4203909185656274</v>
      </c>
      <c r="C443" s="38">
        <v>4.4203909185656274</v>
      </c>
      <c r="D443" s="38"/>
      <c r="E443" s="42">
        <f t="shared" si="23"/>
        <v>5.7876625448188852E-3</v>
      </c>
      <c r="F443" s="38">
        <f t="shared" si="24"/>
        <v>3478.9778354582695</v>
      </c>
      <c r="J443" s="49"/>
    </row>
    <row r="444" spans="1:10" x14ac:dyDescent="0.35">
      <c r="A444" s="37">
        <v>39051</v>
      </c>
      <c r="B444" s="38">
        <f t="shared" si="22"/>
        <v>4.4059431955315507</v>
      </c>
      <c r="C444" s="38">
        <v>4.4059431955315507</v>
      </c>
      <c r="D444" s="38"/>
      <c r="E444" s="42">
        <f t="shared" si="23"/>
        <v>4.8343344234464368E-3</v>
      </c>
      <c r="F444" s="38">
        <f t="shared" si="24"/>
        <v>3495.7963777666328</v>
      </c>
      <c r="J444" s="49"/>
    </row>
    <row r="445" spans="1:10" x14ac:dyDescent="0.35">
      <c r="A445" s="37">
        <v>39082</v>
      </c>
      <c r="B445" s="38">
        <f t="shared" si="22"/>
        <v>4.6261378738705528</v>
      </c>
      <c r="C445" s="38">
        <v>4.6261378738705528</v>
      </c>
      <c r="D445" s="38"/>
      <c r="E445" s="42">
        <f t="shared" si="23"/>
        <v>-1.3683586237100816E-2</v>
      </c>
      <c r="F445" s="38">
        <f t="shared" si="24"/>
        <v>3447.9613465641182</v>
      </c>
      <c r="J445" s="49"/>
    </row>
    <row r="446" spans="1:10" x14ac:dyDescent="0.35">
      <c r="A446" s="37">
        <v>39113</v>
      </c>
      <c r="B446" s="38">
        <f t="shared" si="22"/>
        <v>4.8487700859948877</v>
      </c>
      <c r="C446" s="38">
        <v>4.8487700859948877</v>
      </c>
      <c r="D446" s="38"/>
      <c r="E446" s="42">
        <f t="shared" si="23"/>
        <v>-1.3508967368780571E-2</v>
      </c>
      <c r="F446" s="38">
        <f t="shared" si="24"/>
        <v>3401.3829492445666</v>
      </c>
      <c r="J446" s="49"/>
    </row>
    <row r="447" spans="1:10" x14ac:dyDescent="0.35">
      <c r="A447" s="37">
        <v>39141</v>
      </c>
      <c r="B447" s="38">
        <f t="shared" si="22"/>
        <v>4.683181703856925</v>
      </c>
      <c r="C447" s="38">
        <v>4.683181703856925</v>
      </c>
      <c r="D447" s="38"/>
      <c r="E447" s="42">
        <f t="shared" si="23"/>
        <v>1.7056793232669173E-2</v>
      </c>
      <c r="F447" s="38">
        <f t="shared" si="24"/>
        <v>3459.3996349149575</v>
      </c>
      <c r="J447" s="49"/>
    </row>
    <row r="448" spans="1:10" x14ac:dyDescent="0.35">
      <c r="A448" s="37">
        <v>39172</v>
      </c>
      <c r="B448" s="38">
        <f t="shared" si="22"/>
        <v>4.8557607307265966</v>
      </c>
      <c r="C448" s="38">
        <v>4.8557607307265966</v>
      </c>
      <c r="D448" s="38"/>
      <c r="E448" s="42">
        <f t="shared" si="23"/>
        <v>-9.5531336648588868E-3</v>
      </c>
      <c r="F448" s="38">
        <f t="shared" si="24"/>
        <v>3426.3515278024511</v>
      </c>
      <c r="J448" s="49"/>
    </row>
    <row r="449" spans="1:10" x14ac:dyDescent="0.35">
      <c r="A449" s="37">
        <v>39202</v>
      </c>
      <c r="B449" s="38">
        <f t="shared" si="22"/>
        <v>4.9249100672941211</v>
      </c>
      <c r="C449" s="38">
        <v>4.9249100672941211</v>
      </c>
      <c r="D449" s="38"/>
      <c r="E449" s="42">
        <f t="shared" si="23"/>
        <v>-1.3275317610594141E-3</v>
      </c>
      <c r="F449" s="38">
        <f t="shared" si="24"/>
        <v>3421.8029373247391</v>
      </c>
      <c r="J449" s="49"/>
    </row>
    <row r="450" spans="1:10" x14ac:dyDescent="0.35">
      <c r="A450" s="37">
        <v>39233</v>
      </c>
      <c r="B450" s="38">
        <f t="shared" ref="B450:B505" si="25">C450</f>
        <v>5.1262387050882632</v>
      </c>
      <c r="C450" s="38">
        <v>5.1262387050882632</v>
      </c>
      <c r="D450" s="38"/>
      <c r="E450" s="42">
        <f t="shared" si="23"/>
        <v>-1.1395399804436674E-2</v>
      </c>
      <c r="F450" s="38">
        <f t="shared" si="24"/>
        <v>3382.8101248019279</v>
      </c>
      <c r="J450" s="49"/>
    </row>
    <row r="451" spans="1:10" x14ac:dyDescent="0.35">
      <c r="A451" s="37">
        <v>39263</v>
      </c>
      <c r="B451" s="38">
        <f t="shared" si="25"/>
        <v>5.3592119954950652</v>
      </c>
      <c r="C451" s="38">
        <v>5.3592119954950652</v>
      </c>
      <c r="D451" s="38"/>
      <c r="E451" s="42">
        <f t="shared" ref="E451:E514" si="26">B450/1200+((B450/B451)*(1-(1+B451/200)^(-2*(10-(1/12))))+(1+B451/200)^(-2*(10-(1/12)))-1)</f>
        <v>-1.3469953867500918E-2</v>
      </c>
      <c r="F451" s="38">
        <f t="shared" ref="F451:F514" si="27">F450*(1+E451)</f>
        <v>3337.2438284783307</v>
      </c>
      <c r="J451" s="49"/>
    </row>
    <row r="452" spans="1:10" x14ac:dyDescent="0.35">
      <c r="A452" s="37">
        <v>39294</v>
      </c>
      <c r="B452" s="38">
        <f t="shared" si="25"/>
        <v>5.1162600447296862</v>
      </c>
      <c r="C452" s="38">
        <v>5.1162600447296862</v>
      </c>
      <c r="D452" s="38"/>
      <c r="E452" s="42">
        <f t="shared" si="26"/>
        <v>2.3178646025808745E-2</v>
      </c>
      <c r="F452" s="38">
        <f t="shared" si="27"/>
        <v>3414.5966218804447</v>
      </c>
      <c r="J452" s="49"/>
    </row>
    <row r="453" spans="1:10" x14ac:dyDescent="0.35">
      <c r="A453" s="37">
        <v>39325</v>
      </c>
      <c r="B453" s="38">
        <f t="shared" si="25"/>
        <v>4.9351872937649368</v>
      </c>
      <c r="C453" s="38">
        <v>4.9351872937649368</v>
      </c>
      <c r="D453" s="38"/>
      <c r="E453" s="42">
        <f t="shared" si="26"/>
        <v>1.8328981763567224E-2</v>
      </c>
      <c r="F453" s="38">
        <f t="shared" si="27"/>
        <v>3477.1827010928296</v>
      </c>
      <c r="J453" s="49"/>
    </row>
    <row r="454" spans="1:10" x14ac:dyDescent="0.35">
      <c r="A454" s="37">
        <v>39355</v>
      </c>
      <c r="B454" s="38">
        <f t="shared" si="25"/>
        <v>4.9504747928858936</v>
      </c>
      <c r="C454" s="38">
        <v>4.9504747928858936</v>
      </c>
      <c r="D454" s="38"/>
      <c r="E454" s="42">
        <f t="shared" si="26"/>
        <v>2.926000416095545E-3</v>
      </c>
      <c r="F454" s="38">
        <f t="shared" si="27"/>
        <v>3487.3569391230676</v>
      </c>
      <c r="J454" s="49"/>
    </row>
    <row r="455" spans="1:10" x14ac:dyDescent="0.35">
      <c r="A455" s="37">
        <v>39386</v>
      </c>
      <c r="B455" s="38">
        <f t="shared" si="25"/>
        <v>4.8692658841779064</v>
      </c>
      <c r="C455" s="38">
        <v>4.8692658841779064</v>
      </c>
      <c r="D455" s="38"/>
      <c r="E455" s="42">
        <f t="shared" si="26"/>
        <v>1.0453139265599459E-2</v>
      </c>
      <c r="F455" s="38">
        <f t="shared" si="27"/>
        <v>3523.8107668765761</v>
      </c>
      <c r="J455" s="49"/>
    </row>
    <row r="456" spans="1:10" x14ac:dyDescent="0.35">
      <c r="A456" s="37">
        <v>39416</v>
      </c>
      <c r="B456" s="38">
        <f t="shared" si="25"/>
        <v>4.6381872351240014</v>
      </c>
      <c r="C456" s="38">
        <v>4.6381872351240014</v>
      </c>
      <c r="D456" s="38"/>
      <c r="E456" s="42">
        <f t="shared" si="26"/>
        <v>2.2260406898230146E-2</v>
      </c>
      <c r="F456" s="38">
        <f t="shared" si="27"/>
        <v>3602.2522283796129</v>
      </c>
      <c r="J456" s="49"/>
    </row>
    <row r="457" spans="1:10" x14ac:dyDescent="0.35">
      <c r="A457" s="37">
        <v>39447</v>
      </c>
      <c r="B457" s="38">
        <f t="shared" si="25"/>
        <v>4.5176397150759602</v>
      </c>
      <c r="C457" s="38">
        <v>4.5176397150759602</v>
      </c>
      <c r="D457" s="38"/>
      <c r="E457" s="42">
        <f t="shared" si="26"/>
        <v>1.3415321554192384E-2</v>
      </c>
      <c r="F457" s="38">
        <f t="shared" si="27"/>
        <v>3650.5776003426313</v>
      </c>
      <c r="J457" s="49"/>
    </row>
    <row r="458" spans="1:10" x14ac:dyDescent="0.35">
      <c r="A458" s="37">
        <v>39478</v>
      </c>
      <c r="B458" s="38">
        <f t="shared" si="25"/>
        <v>4.4890320887856161</v>
      </c>
      <c r="C458" s="38">
        <v>4.4890320887856161</v>
      </c>
      <c r="D458" s="38"/>
      <c r="E458" s="42">
        <f t="shared" si="26"/>
        <v>6.0341632261249056E-3</v>
      </c>
      <c r="F458" s="38">
        <f t="shared" si="27"/>
        <v>3672.6057814527344</v>
      </c>
      <c r="J458" s="49"/>
    </row>
    <row r="459" spans="1:10" x14ac:dyDescent="0.35">
      <c r="A459" s="37">
        <v>39507</v>
      </c>
      <c r="B459" s="38">
        <f t="shared" si="25"/>
        <v>4.5270807646347624</v>
      </c>
      <c r="C459" s="38">
        <v>4.5270807646347624</v>
      </c>
      <c r="D459" s="38"/>
      <c r="E459" s="42">
        <f t="shared" si="26"/>
        <v>7.2786830762352128E-4</v>
      </c>
      <c r="F459" s="38">
        <f t="shared" si="27"/>
        <v>3675.2789548074488</v>
      </c>
      <c r="J459" s="49"/>
    </row>
    <row r="460" spans="1:10" x14ac:dyDescent="0.35">
      <c r="A460" s="37">
        <v>39538</v>
      </c>
      <c r="B460" s="38">
        <f t="shared" si="25"/>
        <v>4.4244876511399074</v>
      </c>
      <c r="C460" s="38">
        <v>4.4244876511399074</v>
      </c>
      <c r="D460" s="38"/>
      <c r="E460" s="42">
        <f t="shared" si="26"/>
        <v>1.1936308680046444E-2</v>
      </c>
      <c r="F460" s="38">
        <f t="shared" si="27"/>
        <v>3719.1482188973087</v>
      </c>
      <c r="J460" s="49"/>
    </row>
    <row r="461" spans="1:10" x14ac:dyDescent="0.35">
      <c r="A461" s="37">
        <v>39568</v>
      </c>
      <c r="B461" s="38">
        <f t="shared" si="25"/>
        <v>4.7338170743697443</v>
      </c>
      <c r="C461" s="38">
        <v>4.7338170743697443</v>
      </c>
      <c r="D461" s="38"/>
      <c r="E461" s="42">
        <f t="shared" si="26"/>
        <v>-2.0569888749652182E-2</v>
      </c>
      <c r="F461" s="38">
        <f t="shared" si="27"/>
        <v>3642.6457537911242</v>
      </c>
      <c r="J461" s="49"/>
    </row>
    <row r="462" spans="1:10" x14ac:dyDescent="0.35">
      <c r="A462" s="37">
        <v>39599</v>
      </c>
      <c r="B462" s="38">
        <f t="shared" si="25"/>
        <v>4.99945323013345</v>
      </c>
      <c r="C462" s="38">
        <v>4.99945323013345</v>
      </c>
      <c r="D462" s="38"/>
      <c r="E462" s="42">
        <f t="shared" si="26"/>
        <v>-1.6627199960884562E-2</v>
      </c>
      <c r="F462" s="38">
        <f t="shared" si="27"/>
        <v>3582.0787544561722</v>
      </c>
      <c r="J462" s="49"/>
    </row>
    <row r="463" spans="1:10" x14ac:dyDescent="0.35">
      <c r="A463" s="37">
        <v>39629</v>
      </c>
      <c r="B463" s="38">
        <f t="shared" si="25"/>
        <v>5.1680102894763831</v>
      </c>
      <c r="C463" s="38">
        <v>5.1680102894763831</v>
      </c>
      <c r="D463" s="38"/>
      <c r="E463" s="42">
        <f t="shared" si="26"/>
        <v>-8.7850141919258579E-3</v>
      </c>
      <c r="F463" s="38">
        <f t="shared" si="27"/>
        <v>3550.6101417616783</v>
      </c>
      <c r="J463" s="49"/>
    </row>
    <row r="464" spans="1:10" x14ac:dyDescent="0.35">
      <c r="A464" s="37">
        <v>39660</v>
      </c>
      <c r="B464" s="38">
        <f t="shared" si="25"/>
        <v>4.8488587936535952</v>
      </c>
      <c r="C464" s="38">
        <v>4.8488587936535952</v>
      </c>
      <c r="D464" s="38"/>
      <c r="E464" s="42">
        <f t="shared" si="26"/>
        <v>2.919862438823442E-2</v>
      </c>
      <c r="F464" s="38">
        <f t="shared" si="27"/>
        <v>3654.2830736400338</v>
      </c>
      <c r="J464" s="49"/>
    </row>
    <row r="465" spans="1:10" x14ac:dyDescent="0.35">
      <c r="A465" s="37">
        <v>39691</v>
      </c>
      <c r="B465" s="38">
        <f t="shared" si="25"/>
        <v>4.5304193378830711</v>
      </c>
      <c r="C465" s="38">
        <v>4.5304193378830711</v>
      </c>
      <c r="D465" s="38"/>
      <c r="E465" s="42">
        <f t="shared" si="26"/>
        <v>2.9253255584388307E-2</v>
      </c>
      <c r="F465" s="38">
        <f t="shared" si="27"/>
        <v>3761.1827503709296</v>
      </c>
      <c r="J465" s="49"/>
    </row>
    <row r="466" spans="1:10" x14ac:dyDescent="0.35">
      <c r="A466" s="37">
        <v>39721</v>
      </c>
      <c r="B466" s="38">
        <f t="shared" si="25"/>
        <v>4.5229546138110894</v>
      </c>
      <c r="C466" s="38">
        <v>4.5229546138110894</v>
      </c>
      <c r="D466" s="38"/>
      <c r="E466" s="42">
        <f t="shared" si="26"/>
        <v>4.3665802270255348E-3</v>
      </c>
      <c r="F466" s="38">
        <f t="shared" si="27"/>
        <v>3777.6062565989291</v>
      </c>
      <c r="J466" s="49"/>
    </row>
    <row r="467" spans="1:10" x14ac:dyDescent="0.35">
      <c r="A467" s="37">
        <v>39752</v>
      </c>
      <c r="B467" s="38">
        <f t="shared" si="25"/>
        <v>4.699474927369959</v>
      </c>
      <c r="C467" s="38">
        <v>4.699474927369959</v>
      </c>
      <c r="D467" s="38"/>
      <c r="E467" s="42">
        <f t="shared" si="26"/>
        <v>-1.0095665717604251E-2</v>
      </c>
      <c r="F467" s="38">
        <f t="shared" si="27"/>
        <v>3739.4688066195758</v>
      </c>
      <c r="J467" s="49"/>
    </row>
    <row r="468" spans="1:10" x14ac:dyDescent="0.35">
      <c r="A468" s="37">
        <v>39782</v>
      </c>
      <c r="B468" s="38">
        <f t="shared" si="25"/>
        <v>4.0106714193525121</v>
      </c>
      <c r="C468" s="38">
        <v>4.0106714193525121</v>
      </c>
      <c r="D468" s="38"/>
      <c r="E468" s="42">
        <f t="shared" si="26"/>
        <v>5.9819167831204542E-2</v>
      </c>
      <c r="F468" s="38">
        <f t="shared" si="27"/>
        <v>3963.1607187623063</v>
      </c>
      <c r="J468" s="49"/>
    </row>
    <row r="469" spans="1:10" x14ac:dyDescent="0.35">
      <c r="A469" s="37">
        <v>39813</v>
      </c>
      <c r="B469" s="38">
        <f t="shared" si="25"/>
        <v>3.38916679244713</v>
      </c>
      <c r="C469" s="38">
        <v>3.38916679244713</v>
      </c>
      <c r="D469" s="38"/>
      <c r="E469" s="42">
        <f t="shared" si="26"/>
        <v>5.5317175812857645E-2</v>
      </c>
      <c r="F469" s="38">
        <f t="shared" si="27"/>
        <v>4182.3915770166923</v>
      </c>
      <c r="J469" s="49"/>
    </row>
    <row r="470" spans="1:10" x14ac:dyDescent="0.35">
      <c r="A470" s="37">
        <v>39844</v>
      </c>
      <c r="B470" s="38">
        <f t="shared" si="25"/>
        <v>4.0767922941877428</v>
      </c>
      <c r="C470" s="38">
        <v>4.0767922941877428</v>
      </c>
      <c r="D470" s="38"/>
      <c r="E470" s="42">
        <f t="shared" si="26"/>
        <v>-5.2806730547658838E-2</v>
      </c>
      <c r="F470" s="38">
        <f t="shared" si="27"/>
        <v>3961.5331519643737</v>
      </c>
      <c r="J470" s="49"/>
    </row>
    <row r="471" spans="1:10" x14ac:dyDescent="0.35">
      <c r="A471" s="37">
        <v>39872</v>
      </c>
      <c r="B471" s="38">
        <f t="shared" si="25"/>
        <v>3.8151293222605345</v>
      </c>
      <c r="C471" s="38">
        <v>3.8151293222605345</v>
      </c>
      <c r="D471" s="38"/>
      <c r="E471" s="42">
        <f t="shared" si="26"/>
        <v>2.4833959314448064E-2</v>
      </c>
      <c r="F471" s="38">
        <f t="shared" si="27"/>
        <v>4059.9137050830936</v>
      </c>
      <c r="J471" s="49"/>
    </row>
    <row r="472" spans="1:10" x14ac:dyDescent="0.35">
      <c r="A472" s="37">
        <v>39903</v>
      </c>
      <c r="B472" s="38">
        <f t="shared" si="25"/>
        <v>3.3014541064680314</v>
      </c>
      <c r="C472" s="38">
        <v>3.3014541064680314</v>
      </c>
      <c r="D472" s="38"/>
      <c r="E472" s="42">
        <f t="shared" si="26"/>
        <v>4.6320082819711304E-2</v>
      </c>
      <c r="F472" s="38">
        <f t="shared" si="27"/>
        <v>4247.9692441434236</v>
      </c>
      <c r="J472" s="49"/>
    </row>
    <row r="473" spans="1:10" x14ac:dyDescent="0.35">
      <c r="A473" s="37">
        <v>39933</v>
      </c>
      <c r="B473" s="38">
        <f t="shared" si="25"/>
        <v>3.6361445778250903</v>
      </c>
      <c r="C473" s="38">
        <v>3.6361445778250903</v>
      </c>
      <c r="D473" s="38"/>
      <c r="E473" s="42">
        <f t="shared" si="26"/>
        <v>-2.4905618516209795E-2</v>
      </c>
      <c r="F473" s="38">
        <f t="shared" si="27"/>
        <v>4142.1709426801954</v>
      </c>
      <c r="J473" s="49"/>
    </row>
    <row r="474" spans="1:10" x14ac:dyDescent="0.35">
      <c r="A474" s="37">
        <v>39964</v>
      </c>
      <c r="B474" s="38">
        <f t="shared" si="25"/>
        <v>3.8141057610323301</v>
      </c>
      <c r="C474" s="38">
        <v>3.8141057610323301</v>
      </c>
      <c r="D474" s="38"/>
      <c r="E474" s="42">
        <f t="shared" si="26"/>
        <v>-1.1549994551515891E-2</v>
      </c>
      <c r="F474" s="38">
        <f t="shared" si="27"/>
        <v>4094.3288908607919</v>
      </c>
      <c r="J474" s="49"/>
    </row>
    <row r="475" spans="1:10" x14ac:dyDescent="0.35">
      <c r="A475" s="37">
        <v>39994</v>
      </c>
      <c r="B475" s="38">
        <f t="shared" si="25"/>
        <v>3.7029986839600646</v>
      </c>
      <c r="C475" s="38">
        <v>3.7029986839600646</v>
      </c>
      <c r="D475" s="38"/>
      <c r="E475" s="42">
        <f t="shared" si="26"/>
        <v>1.2330092088643933E-2</v>
      </c>
      <c r="F475" s="38">
        <f t="shared" si="27"/>
        <v>4144.8123431263011</v>
      </c>
      <c r="J475" s="49"/>
    </row>
    <row r="476" spans="1:10" x14ac:dyDescent="0.35">
      <c r="A476" s="37">
        <v>40025</v>
      </c>
      <c r="B476" s="38">
        <f t="shared" si="25"/>
        <v>3.9124906687332355</v>
      </c>
      <c r="C476" s="38">
        <v>3.9124906687332355</v>
      </c>
      <c r="D476" s="38"/>
      <c r="E476" s="42">
        <f t="shared" si="26"/>
        <v>-1.3996636333760918E-2</v>
      </c>
      <c r="F476" s="38">
        <f t="shared" si="27"/>
        <v>4086.7989120878788</v>
      </c>
      <c r="J476" s="49"/>
    </row>
    <row r="477" spans="1:10" x14ac:dyDescent="0.35">
      <c r="A477" s="37">
        <v>40056</v>
      </c>
      <c r="B477" s="38">
        <f t="shared" si="25"/>
        <v>3.6312618989844672</v>
      </c>
      <c r="C477" s="38">
        <v>3.6312618989844672</v>
      </c>
      <c r="D477" s="38"/>
      <c r="E477" s="42">
        <f t="shared" si="26"/>
        <v>2.6504959737124807E-2</v>
      </c>
      <c r="F477" s="38">
        <f t="shared" si="27"/>
        <v>4195.1193527064934</v>
      </c>
      <c r="J477" s="49"/>
    </row>
    <row r="478" spans="1:10" x14ac:dyDescent="0.35">
      <c r="A478" s="37">
        <v>40086</v>
      </c>
      <c r="B478" s="38">
        <f t="shared" si="25"/>
        <v>3.7122799684493892</v>
      </c>
      <c r="C478" s="38">
        <v>3.7122799684493892</v>
      </c>
      <c r="D478" s="38"/>
      <c r="E478" s="42">
        <f t="shared" si="26"/>
        <v>-3.644262586303436E-3</v>
      </c>
      <c r="F478" s="38">
        <f t="shared" si="27"/>
        <v>4179.8312362043471</v>
      </c>
      <c r="J478" s="49"/>
    </row>
    <row r="479" spans="1:10" x14ac:dyDescent="0.35">
      <c r="A479" s="37">
        <v>40117</v>
      </c>
      <c r="B479" s="38">
        <f t="shared" si="25"/>
        <v>3.7683711736445922</v>
      </c>
      <c r="C479" s="38">
        <v>3.7683711736445922</v>
      </c>
      <c r="D479" s="38"/>
      <c r="E479" s="42">
        <f t="shared" si="26"/>
        <v>-1.5120308613331456E-3</v>
      </c>
      <c r="F479" s="38">
        <f t="shared" si="27"/>
        <v>4173.5112023800421</v>
      </c>
      <c r="J479" s="49"/>
    </row>
    <row r="480" spans="1:10" x14ac:dyDescent="0.35">
      <c r="A480" s="37">
        <v>40147</v>
      </c>
      <c r="B480" s="38">
        <f t="shared" si="25"/>
        <v>3.6986660096664905</v>
      </c>
      <c r="C480" s="38">
        <v>3.6986660096664905</v>
      </c>
      <c r="D480" s="38"/>
      <c r="E480" s="42">
        <f t="shared" si="26"/>
        <v>8.8829852347403482E-3</v>
      </c>
      <c r="F480" s="38">
        <f t="shared" si="27"/>
        <v>4210.5844407678069</v>
      </c>
      <c r="J480" s="49"/>
    </row>
    <row r="481" spans="1:10" x14ac:dyDescent="0.35">
      <c r="A481" s="37">
        <v>40178</v>
      </c>
      <c r="B481" s="38">
        <f t="shared" si="25"/>
        <v>4.2029632967875425</v>
      </c>
      <c r="C481" s="38">
        <v>4.2029632967875425</v>
      </c>
      <c r="D481" s="38"/>
      <c r="E481" s="42">
        <f t="shared" si="26"/>
        <v>-3.7471907099019132E-2</v>
      </c>
      <c r="F481" s="38">
        <f t="shared" si="27"/>
        <v>4052.8058117707801</v>
      </c>
      <c r="J481" s="49"/>
    </row>
    <row r="482" spans="1:10" x14ac:dyDescent="0.35">
      <c r="A482" s="37">
        <v>40209</v>
      </c>
      <c r="B482" s="38">
        <f t="shared" si="25"/>
        <v>4.1135425196451409</v>
      </c>
      <c r="C482" s="38">
        <v>4.1135425196451409</v>
      </c>
      <c r="D482" s="38"/>
      <c r="E482" s="42">
        <f t="shared" si="26"/>
        <v>1.0724190458449457E-2</v>
      </c>
      <c r="F482" s="38">
        <f t="shared" si="27"/>
        <v>4096.2688731873204</v>
      </c>
      <c r="J482" s="49"/>
    </row>
    <row r="483" spans="1:10" x14ac:dyDescent="0.35">
      <c r="A483" s="37">
        <v>40237</v>
      </c>
      <c r="B483" s="38">
        <f t="shared" si="25"/>
        <v>4.2372923413219699</v>
      </c>
      <c r="C483" s="38">
        <v>4.2372923413219699</v>
      </c>
      <c r="D483" s="38"/>
      <c r="E483" s="42">
        <f t="shared" si="26"/>
        <v>-6.5073772188390666E-3</v>
      </c>
      <c r="F483" s="38">
        <f t="shared" si="27"/>
        <v>4069.6129064397014</v>
      </c>
      <c r="J483" s="49"/>
    </row>
    <row r="484" spans="1:10" x14ac:dyDescent="0.35">
      <c r="A484" s="37">
        <v>40268</v>
      </c>
      <c r="B484" s="38">
        <f t="shared" si="25"/>
        <v>4.1764084916226443</v>
      </c>
      <c r="C484" s="38">
        <v>4.1764084916226443</v>
      </c>
      <c r="D484" s="38"/>
      <c r="E484" s="42">
        <f t="shared" si="26"/>
        <v>8.4333861855067967E-3</v>
      </c>
      <c r="F484" s="38">
        <f t="shared" si="27"/>
        <v>4103.9335237052301</v>
      </c>
      <c r="J484" s="49"/>
    </row>
    <row r="485" spans="1:10" x14ac:dyDescent="0.35">
      <c r="A485" s="37">
        <v>40298</v>
      </c>
      <c r="B485" s="38">
        <f t="shared" si="25"/>
        <v>4.1034327428475024</v>
      </c>
      <c r="C485" s="38">
        <v>4.1034327428475024</v>
      </c>
      <c r="D485" s="38"/>
      <c r="E485" s="42">
        <f t="shared" si="26"/>
        <v>9.3767906839910577E-3</v>
      </c>
      <c r="F485" s="38">
        <f t="shared" si="27"/>
        <v>4142.4152493380279</v>
      </c>
      <c r="J485" s="49"/>
    </row>
    <row r="486" spans="1:10" x14ac:dyDescent="0.35">
      <c r="A486" s="37">
        <v>40329</v>
      </c>
      <c r="B486" s="38">
        <f t="shared" si="25"/>
        <v>3.7918733514647167</v>
      </c>
      <c r="C486" s="38">
        <v>3.7918733514647167</v>
      </c>
      <c r="D486" s="38"/>
      <c r="E486" s="42">
        <f t="shared" si="26"/>
        <v>2.8972468987850535E-2</v>
      </c>
      <c r="F486" s="38">
        <f t="shared" si="27"/>
        <v>4262.431246684273</v>
      </c>
      <c r="J486" s="49"/>
    </row>
    <row r="487" spans="1:10" x14ac:dyDescent="0.35">
      <c r="A487" s="37">
        <v>40359</v>
      </c>
      <c r="B487" s="38">
        <f t="shared" si="25"/>
        <v>3.5852790791271714</v>
      </c>
      <c r="C487" s="38">
        <v>3.5852790791271714</v>
      </c>
      <c r="D487" s="38"/>
      <c r="E487" s="42">
        <f t="shared" si="26"/>
        <v>2.0273603472768891E-2</v>
      </c>
      <c r="F487" s="38">
        <f t="shared" si="27"/>
        <v>4348.8460876094896</v>
      </c>
      <c r="J487" s="49"/>
    </row>
    <row r="488" spans="1:10" x14ac:dyDescent="0.35">
      <c r="A488" s="37">
        <v>40390</v>
      </c>
      <c r="B488" s="38">
        <f t="shared" si="25"/>
        <v>3.5690989012733132</v>
      </c>
      <c r="C488" s="38">
        <v>3.5690989012733132</v>
      </c>
      <c r="D488" s="38"/>
      <c r="E488" s="42">
        <f t="shared" si="26"/>
        <v>4.3291030555316842E-3</v>
      </c>
      <c r="F488" s="38">
        <f t="shared" si="27"/>
        <v>4367.6726904953966</v>
      </c>
      <c r="J488" s="49"/>
    </row>
    <row r="489" spans="1:10" x14ac:dyDescent="0.35">
      <c r="A489" s="37">
        <v>40421</v>
      </c>
      <c r="B489" s="38">
        <f t="shared" si="25"/>
        <v>3.0217350675246903</v>
      </c>
      <c r="C489" s="38">
        <v>3.0217350675246903</v>
      </c>
      <c r="D489" s="38"/>
      <c r="E489" s="42">
        <f t="shared" si="26"/>
        <v>4.9575574155737941E-2</v>
      </c>
      <c r="F489" s="38">
        <f t="shared" si="27"/>
        <v>4584.2025718510431</v>
      </c>
      <c r="J489" s="49"/>
    </row>
    <row r="490" spans="1:10" x14ac:dyDescent="0.35">
      <c r="A490" s="37">
        <v>40451</v>
      </c>
      <c r="B490" s="38">
        <f t="shared" si="25"/>
        <v>3.1512426356316494</v>
      </c>
      <c r="C490" s="38">
        <v>3.1512426356316494</v>
      </c>
      <c r="D490" s="38"/>
      <c r="E490" s="42">
        <f t="shared" si="26"/>
        <v>-8.4383637327961319E-3</v>
      </c>
      <c r="F490" s="38">
        <f t="shared" si="27"/>
        <v>4545.5194031249448</v>
      </c>
      <c r="J490" s="49"/>
    </row>
    <row r="491" spans="1:10" x14ac:dyDescent="0.35">
      <c r="A491" s="37">
        <v>40482</v>
      </c>
      <c r="B491" s="38">
        <f t="shared" si="25"/>
        <v>3.304238230439708</v>
      </c>
      <c r="C491" s="38">
        <v>3.304238230439708</v>
      </c>
      <c r="D491" s="38"/>
      <c r="E491" s="42">
        <f t="shared" si="26"/>
        <v>-1.022149978894021E-2</v>
      </c>
      <c r="F491" s="38">
        <f t="shared" si="27"/>
        <v>4499.0573775052799</v>
      </c>
      <c r="J491" s="49"/>
    </row>
    <row r="492" spans="1:10" x14ac:dyDescent="0.35">
      <c r="A492" s="37">
        <v>40512</v>
      </c>
      <c r="B492" s="38">
        <f t="shared" si="25"/>
        <v>3.4590859204306303</v>
      </c>
      <c r="C492" s="38">
        <v>3.4590859204306303</v>
      </c>
      <c r="D492" s="38"/>
      <c r="E492" s="42">
        <f t="shared" si="26"/>
        <v>-1.0152187707762935E-2</v>
      </c>
      <c r="F492" s="38">
        <f t="shared" si="27"/>
        <v>4453.382102500851</v>
      </c>
      <c r="J492" s="49"/>
    </row>
    <row r="493" spans="1:10" x14ac:dyDescent="0.35">
      <c r="A493" s="37">
        <v>40543</v>
      </c>
      <c r="B493" s="38">
        <f t="shared" si="25"/>
        <v>3.6174262496184091</v>
      </c>
      <c r="C493" s="38">
        <v>3.6174262496184091</v>
      </c>
      <c r="D493" s="38"/>
      <c r="E493" s="42">
        <f t="shared" si="26"/>
        <v>-1.0213560552008409E-2</v>
      </c>
      <c r="F493" s="38">
        <f t="shared" si="27"/>
        <v>4407.8972147357281</v>
      </c>
      <c r="J493" s="49"/>
    </row>
    <row r="494" spans="1:10" x14ac:dyDescent="0.35">
      <c r="A494" s="37">
        <v>40574</v>
      </c>
      <c r="B494" s="38">
        <f t="shared" si="25"/>
        <v>3.88273999369222</v>
      </c>
      <c r="C494" s="38">
        <v>3.88273999369222</v>
      </c>
      <c r="D494" s="38"/>
      <c r="E494" s="42">
        <f t="shared" si="26"/>
        <v>-1.8650700812242495E-2</v>
      </c>
      <c r="F494" s="38">
        <f t="shared" si="27"/>
        <v>4325.6868425725752</v>
      </c>
      <c r="J494" s="49"/>
    </row>
    <row r="495" spans="1:10" x14ac:dyDescent="0.35">
      <c r="A495" s="37">
        <v>40602</v>
      </c>
      <c r="B495" s="38">
        <f t="shared" si="25"/>
        <v>3.8871928617717879</v>
      </c>
      <c r="C495" s="38">
        <v>3.8871928617717879</v>
      </c>
      <c r="D495" s="38"/>
      <c r="E495" s="42">
        <f t="shared" si="26"/>
        <v>2.8720781810904028E-3</v>
      </c>
      <c r="F495" s="38">
        <f t="shared" si="27"/>
        <v>4338.110553371358</v>
      </c>
      <c r="J495" s="49"/>
    </row>
    <row r="496" spans="1:10" x14ac:dyDescent="0.35">
      <c r="A496" s="37">
        <v>40633</v>
      </c>
      <c r="B496" s="38">
        <f t="shared" si="25"/>
        <v>3.8974588041800771</v>
      </c>
      <c r="C496" s="38">
        <v>3.8974588041800771</v>
      </c>
      <c r="D496" s="38"/>
      <c r="E496" s="42">
        <f t="shared" si="26"/>
        <v>2.4016141984431055E-3</v>
      </c>
      <c r="F496" s="38">
        <f t="shared" si="27"/>
        <v>4348.5290212707505</v>
      </c>
      <c r="J496" s="49"/>
    </row>
    <row r="497" spans="1:10" x14ac:dyDescent="0.35">
      <c r="A497" s="37">
        <v>40663</v>
      </c>
      <c r="B497" s="38">
        <f t="shared" si="25"/>
        <v>3.7116475135729154</v>
      </c>
      <c r="C497" s="38">
        <v>3.7116475135729154</v>
      </c>
      <c r="D497" s="38"/>
      <c r="E497" s="42">
        <f t="shared" si="26"/>
        <v>1.854641348700815E-2</v>
      </c>
      <c r="F497" s="38">
        <f t="shared" si="27"/>
        <v>4429.1786385594924</v>
      </c>
      <c r="J497" s="49"/>
    </row>
    <row r="498" spans="1:10" x14ac:dyDescent="0.35">
      <c r="A498" s="37">
        <v>40694</v>
      </c>
      <c r="B498" s="38">
        <f t="shared" si="25"/>
        <v>3.5655053918251172</v>
      </c>
      <c r="C498" s="38">
        <v>3.5655053918251172</v>
      </c>
      <c r="D498" s="38"/>
      <c r="E498" s="42">
        <f t="shared" si="26"/>
        <v>1.5210630910932853E-2</v>
      </c>
      <c r="F498" s="38">
        <f t="shared" si="27"/>
        <v>4496.5492400692083</v>
      </c>
      <c r="J498" s="49"/>
    </row>
    <row r="499" spans="1:10" x14ac:dyDescent="0.35">
      <c r="A499" s="37">
        <v>40724</v>
      </c>
      <c r="B499" s="38">
        <f t="shared" si="25"/>
        <v>3.6665186339628582</v>
      </c>
      <c r="C499" s="38">
        <v>3.6665186339628582</v>
      </c>
      <c r="D499" s="38"/>
      <c r="E499" s="42">
        <f t="shared" si="26"/>
        <v>-5.3636547217924373E-3</v>
      </c>
      <c r="F499" s="38">
        <f t="shared" si="27"/>
        <v>4472.4313025059391</v>
      </c>
      <c r="J499" s="49"/>
    </row>
    <row r="500" spans="1:10" x14ac:dyDescent="0.35">
      <c r="A500" s="37">
        <v>40755</v>
      </c>
      <c r="B500" s="38">
        <f t="shared" si="25"/>
        <v>3.1755482670332551</v>
      </c>
      <c r="C500" s="38">
        <v>3.1755482670332551</v>
      </c>
      <c r="D500" s="38"/>
      <c r="E500" s="42">
        <f t="shared" si="26"/>
        <v>4.4542852551863285E-2</v>
      </c>
      <c r="F500" s="38">
        <f t="shared" si="27"/>
        <v>4671.646150561799</v>
      </c>
      <c r="J500" s="49"/>
    </row>
    <row r="501" spans="1:10" x14ac:dyDescent="0.35">
      <c r="A501" s="37">
        <v>40786</v>
      </c>
      <c r="B501" s="38">
        <f t="shared" si="25"/>
        <v>2.9037650912340238</v>
      </c>
      <c r="C501" s="38">
        <v>2.9037650912340238</v>
      </c>
      <c r="D501" s="38"/>
      <c r="E501" s="42">
        <f t="shared" si="26"/>
        <v>2.591932447004508E-2</v>
      </c>
      <c r="F501" s="38">
        <f t="shared" si="27"/>
        <v>4792.732062947447</v>
      </c>
      <c r="J501" s="49"/>
    </row>
    <row r="502" spans="1:10" x14ac:dyDescent="0.35">
      <c r="A502" s="37">
        <v>40816</v>
      </c>
      <c r="B502" s="38">
        <f t="shared" si="25"/>
        <v>2.5096132510911651</v>
      </c>
      <c r="C502" s="38">
        <v>2.5096132510911651</v>
      </c>
      <c r="D502" s="38"/>
      <c r="E502" s="42">
        <f t="shared" si="26"/>
        <v>3.6832584445859427E-2</v>
      </c>
      <c r="F502" s="38">
        <f t="shared" si="27"/>
        <v>4969.2607713823372</v>
      </c>
      <c r="J502" s="49"/>
    </row>
    <row r="503" spans="1:10" x14ac:dyDescent="0.35">
      <c r="A503" s="37">
        <v>40847</v>
      </c>
      <c r="B503" s="38">
        <f t="shared" si="25"/>
        <v>2.5642039587495669</v>
      </c>
      <c r="C503" s="38">
        <v>2.5642039587495669</v>
      </c>
      <c r="D503" s="38"/>
      <c r="E503" s="42">
        <f t="shared" si="26"/>
        <v>-2.6620491626623221E-3</v>
      </c>
      <c r="F503" s="38">
        <f t="shared" si="27"/>
        <v>4956.032354906828</v>
      </c>
      <c r="J503" s="49"/>
    </row>
    <row r="504" spans="1:10" x14ac:dyDescent="0.35">
      <c r="A504" s="37">
        <v>40877</v>
      </c>
      <c r="B504" s="38">
        <f t="shared" si="25"/>
        <v>2.42749734665112</v>
      </c>
      <c r="C504" s="38">
        <v>2.42749734665112</v>
      </c>
      <c r="D504" s="38"/>
      <c r="E504" s="42">
        <f t="shared" si="26"/>
        <v>1.4121060654112616E-2</v>
      </c>
      <c r="F504" s="38">
        <f t="shared" si="27"/>
        <v>5026.0167883942122</v>
      </c>
      <c r="J504" s="49"/>
    </row>
    <row r="505" spans="1:10" x14ac:dyDescent="0.35">
      <c r="A505" s="37">
        <v>40908</v>
      </c>
      <c r="B505" s="51">
        <f t="shared" si="25"/>
        <v>2.104979769683081</v>
      </c>
      <c r="C505" s="38">
        <v>2.104979769683081</v>
      </c>
      <c r="D505" s="38"/>
      <c r="E505" s="42">
        <f t="shared" si="26"/>
        <v>3.0752696999440953E-2</v>
      </c>
      <c r="F505" s="38">
        <f t="shared" si="27"/>
        <v>5180.5803598018028</v>
      </c>
      <c r="J505" s="49"/>
    </row>
    <row r="506" spans="1:10" x14ac:dyDescent="0.35">
      <c r="A506" s="37">
        <v>40939</v>
      </c>
      <c r="B506" s="38">
        <f t="shared" ref="B506:B537" si="28">D506</f>
        <v>2.0430000000000001</v>
      </c>
      <c r="C506" s="38">
        <v>2.0983195295746748</v>
      </c>
      <c r="D506" s="38">
        <v>2.0430000000000001</v>
      </c>
      <c r="E506" s="42">
        <f t="shared" si="26"/>
        <v>7.2923872317697544E-3</v>
      </c>
      <c r="F506" s="38">
        <f t="shared" si="27"/>
        <v>5218.3591578707792</v>
      </c>
      <c r="J506" s="49"/>
    </row>
    <row r="507" spans="1:10" x14ac:dyDescent="0.35">
      <c r="A507" s="37">
        <v>40968</v>
      </c>
      <c r="B507" s="38">
        <f t="shared" si="28"/>
        <v>2.1951000000000001</v>
      </c>
      <c r="C507" s="38">
        <v>2.2581539247446254</v>
      </c>
      <c r="D507" s="38">
        <v>2.1951000000000001</v>
      </c>
      <c r="E507" s="42">
        <f t="shared" si="26"/>
        <v>-1.1785855706323897E-2</v>
      </c>
      <c r="F507" s="38">
        <f t="shared" si="27"/>
        <v>5156.8563298123408</v>
      </c>
      <c r="J507" s="49"/>
    </row>
    <row r="508" spans="1:10" x14ac:dyDescent="0.35">
      <c r="A508" s="37">
        <v>40999</v>
      </c>
      <c r="B508" s="38">
        <f t="shared" si="28"/>
        <v>2.2791999999999999</v>
      </c>
      <c r="C508" s="38">
        <v>2.3025730239641975</v>
      </c>
      <c r="D508" s="38">
        <v>2.2791999999999999</v>
      </c>
      <c r="E508" s="42">
        <f t="shared" si="26"/>
        <v>-5.5976943085879237E-3</v>
      </c>
      <c r="F508" s="38">
        <f t="shared" si="27"/>
        <v>5127.9898244847445</v>
      </c>
      <c r="J508" s="49"/>
    </row>
    <row r="509" spans="1:10" x14ac:dyDescent="0.35">
      <c r="A509" s="37">
        <v>41029</v>
      </c>
      <c r="B509" s="38">
        <f t="shared" si="28"/>
        <v>2.2153999999999998</v>
      </c>
      <c r="C509" s="38">
        <v>2.2225160917401512</v>
      </c>
      <c r="D509" s="38">
        <v>2.2153999999999998</v>
      </c>
      <c r="E509" s="42">
        <f t="shared" si="26"/>
        <v>7.5514605377776343E-3</v>
      </c>
      <c r="F509" s="38">
        <f t="shared" si="27"/>
        <v>5166.7136372824662</v>
      </c>
      <c r="J509" s="49"/>
    </row>
    <row r="510" spans="1:10" x14ac:dyDescent="0.35">
      <c r="A510" s="37">
        <v>41060</v>
      </c>
      <c r="B510" s="38">
        <f t="shared" si="28"/>
        <v>1.6511</v>
      </c>
      <c r="C510" s="38">
        <v>1.6780669242892206</v>
      </c>
      <c r="D510" s="38">
        <v>1.6511</v>
      </c>
      <c r="E510" s="42">
        <f t="shared" si="26"/>
        <v>5.3269690774069699E-2</v>
      </c>
      <c r="F510" s="38">
        <f t="shared" si="27"/>
        <v>5441.9428750586721</v>
      </c>
      <c r="J510" s="49"/>
    </row>
    <row r="511" spans="1:10" x14ac:dyDescent="0.35">
      <c r="A511" s="37">
        <v>41090</v>
      </c>
      <c r="B511" s="38">
        <f t="shared" si="28"/>
        <v>1.8224</v>
      </c>
      <c r="C511" s="38">
        <v>1.8650592516204818</v>
      </c>
      <c r="D511" s="38">
        <v>1.8224</v>
      </c>
      <c r="E511" s="42">
        <f t="shared" si="26"/>
        <v>-1.4100556024212372E-2</v>
      </c>
      <c r="F511" s="38">
        <f t="shared" si="27"/>
        <v>5365.2084546683445</v>
      </c>
      <c r="J511" s="49"/>
    </row>
    <row r="512" spans="1:10" x14ac:dyDescent="0.35">
      <c r="A512" s="37">
        <v>41121</v>
      </c>
      <c r="B512" s="38">
        <f t="shared" si="28"/>
        <v>1.575</v>
      </c>
      <c r="C512" s="38">
        <v>1.6110983923304794</v>
      </c>
      <c r="D512" s="38">
        <v>1.575</v>
      </c>
      <c r="E512" s="42">
        <f t="shared" si="26"/>
        <v>2.4150306149039347E-2</v>
      </c>
      <c r="F512" s="38">
        <f t="shared" si="27"/>
        <v>5494.7798814019998</v>
      </c>
      <c r="J512" s="49"/>
    </row>
    <row r="513" spans="1:10" x14ac:dyDescent="0.35">
      <c r="A513" s="37">
        <v>41152</v>
      </c>
      <c r="B513" s="38">
        <f t="shared" si="28"/>
        <v>1.6</v>
      </c>
      <c r="C513" s="38">
        <v>1.6235841909911113</v>
      </c>
      <c r="D513" s="38">
        <v>1.6</v>
      </c>
      <c r="E513" s="42">
        <f t="shared" si="26"/>
        <v>-9.7156896322463928E-4</v>
      </c>
      <c r="F513" s="38">
        <f t="shared" si="27"/>
        <v>5489.4413238094785</v>
      </c>
      <c r="J513" s="49"/>
    </row>
    <row r="514" spans="1:10" x14ac:dyDescent="0.35">
      <c r="A514" s="37">
        <v>41182</v>
      </c>
      <c r="B514" s="38">
        <f t="shared" si="28"/>
        <v>1.6637</v>
      </c>
      <c r="C514" s="38">
        <v>1.7105471366171199</v>
      </c>
      <c r="D514" s="38">
        <v>1.6637</v>
      </c>
      <c r="E514" s="42">
        <f t="shared" si="26"/>
        <v>-4.4678404250952566E-3</v>
      </c>
      <c r="F514" s="38">
        <f t="shared" si="27"/>
        <v>5464.915375951774</v>
      </c>
      <c r="J514" s="49"/>
    </row>
    <row r="515" spans="1:10" x14ac:dyDescent="0.35">
      <c r="A515" s="37">
        <v>41213</v>
      </c>
      <c r="B515" s="38">
        <f t="shared" si="28"/>
        <v>1.8304</v>
      </c>
      <c r="C515" s="38">
        <v>1.8749019328808778</v>
      </c>
      <c r="D515" s="38">
        <v>1.8304</v>
      </c>
      <c r="E515" s="42">
        <f t="shared" ref="E515:E578" si="29">B514/1200+((B514/B515)*(1-(1+B515/200)^(-2*(10-(1/12))))+(1+B515/200)^(-2*(10-(1/12)))-1)</f>
        <v>-1.3668418956624464E-2</v>
      </c>
      <c r="F515" s="38">
        <f t="shared" ref="F515:F578" si="30">F514*(1+E515)</f>
        <v>5390.2186230307661</v>
      </c>
      <c r="J515" s="49"/>
    </row>
    <row r="516" spans="1:10" x14ac:dyDescent="0.35">
      <c r="A516" s="37">
        <v>41243</v>
      </c>
      <c r="B516" s="38">
        <f t="shared" si="28"/>
        <v>1.7501</v>
      </c>
      <c r="C516" s="38">
        <v>1.7969333806375354</v>
      </c>
      <c r="D516" s="38">
        <v>1.7501</v>
      </c>
      <c r="E516" s="42">
        <f t="shared" si="29"/>
        <v>8.8065820424220835E-3</v>
      </c>
      <c r="F516" s="38">
        <f t="shared" si="30"/>
        <v>5437.6880255610786</v>
      </c>
      <c r="J516" s="49"/>
    </row>
    <row r="517" spans="1:10" x14ac:dyDescent="0.35">
      <c r="A517" s="37">
        <v>41274</v>
      </c>
      <c r="B517" s="38">
        <f t="shared" si="28"/>
        <v>1.8378000000000001</v>
      </c>
      <c r="C517" s="38">
        <v>1.8876216632922582</v>
      </c>
      <c r="D517" s="38">
        <v>1.8378000000000001</v>
      </c>
      <c r="E517" s="42">
        <f t="shared" si="29"/>
        <v>-6.4589160914651118E-3</v>
      </c>
      <c r="F517" s="38">
        <f t="shared" si="30"/>
        <v>5402.5664548724153</v>
      </c>
      <c r="J517" s="49"/>
    </row>
    <row r="518" spans="1:10" x14ac:dyDescent="0.35">
      <c r="A518" s="37">
        <v>41305</v>
      </c>
      <c r="B518" s="38">
        <f t="shared" si="28"/>
        <v>2.1341000000000001</v>
      </c>
      <c r="C518" s="38">
        <v>2.188291804472378</v>
      </c>
      <c r="D518" s="38">
        <v>2.1341000000000001</v>
      </c>
      <c r="E518" s="42">
        <f t="shared" si="29"/>
        <v>-2.4824553211695761E-2</v>
      </c>
      <c r="F518" s="38">
        <f t="shared" si="30"/>
        <v>5268.4501564337124</v>
      </c>
      <c r="J518" s="49"/>
    </row>
    <row r="519" spans="1:10" x14ac:dyDescent="0.35">
      <c r="A519" s="37">
        <v>41333</v>
      </c>
      <c r="B519" s="38">
        <f t="shared" si="28"/>
        <v>2.0514000000000001</v>
      </c>
      <c r="C519" s="38">
        <v>2.1117333256696424</v>
      </c>
      <c r="D519" s="38">
        <v>2.0514000000000001</v>
      </c>
      <c r="E519" s="42">
        <f t="shared" si="29"/>
        <v>9.1650246468143425E-3</v>
      </c>
      <c r="F519" s="38">
        <f t="shared" si="30"/>
        <v>5316.7356319679393</v>
      </c>
      <c r="J519" s="49"/>
    </row>
    <row r="520" spans="1:10" x14ac:dyDescent="0.35">
      <c r="A520" s="37">
        <v>41364</v>
      </c>
      <c r="B520" s="38">
        <f t="shared" si="28"/>
        <v>1.8401000000000001</v>
      </c>
      <c r="C520" s="38">
        <v>1.9005627197929829</v>
      </c>
      <c r="D520" s="38">
        <v>1.8401000000000001</v>
      </c>
      <c r="E520" s="42">
        <f t="shared" si="29"/>
        <v>2.0782926993127417E-2</v>
      </c>
      <c r="F520" s="38">
        <f t="shared" si="30"/>
        <v>5427.2329604488887</v>
      </c>
      <c r="J520" s="49"/>
    </row>
    <row r="521" spans="1:10" x14ac:dyDescent="0.35">
      <c r="A521" s="37">
        <v>41394</v>
      </c>
      <c r="B521" s="38">
        <f t="shared" si="28"/>
        <v>1.7478</v>
      </c>
      <c r="C521" s="38">
        <v>1.7922296734489584</v>
      </c>
      <c r="D521" s="38">
        <v>1.7478</v>
      </c>
      <c r="E521" s="42">
        <f t="shared" si="29"/>
        <v>9.9037390759086266E-3</v>
      </c>
      <c r="F521" s="38">
        <f t="shared" si="30"/>
        <v>5480.9828595933459</v>
      </c>
      <c r="J521" s="49"/>
    </row>
    <row r="522" spans="1:10" x14ac:dyDescent="0.35">
      <c r="A522" s="37">
        <v>41425</v>
      </c>
      <c r="B522" s="38">
        <f t="shared" si="28"/>
        <v>2.0943999999999998</v>
      </c>
      <c r="C522" s="38">
        <v>2.1633971030392098</v>
      </c>
      <c r="D522" s="38">
        <v>2.0943999999999998</v>
      </c>
      <c r="E522" s="42">
        <f t="shared" si="29"/>
        <v>-2.9434827649452905E-2</v>
      </c>
      <c r="F522" s="38">
        <f t="shared" si="30"/>
        <v>5319.6510737716098</v>
      </c>
      <c r="J522" s="49"/>
    </row>
    <row r="523" spans="1:10" x14ac:dyDescent="0.35">
      <c r="A523" s="37">
        <v>41455</v>
      </c>
      <c r="B523" s="38">
        <f t="shared" si="28"/>
        <v>2.5350999999999999</v>
      </c>
      <c r="C523" s="38">
        <v>2.617065189837736</v>
      </c>
      <c r="D523" s="38">
        <v>2.5350999999999999</v>
      </c>
      <c r="E523" s="42">
        <f t="shared" si="29"/>
        <v>-3.6683067204951333E-2</v>
      </c>
      <c r="F523" s="38">
        <f t="shared" si="30"/>
        <v>5124.509955925555</v>
      </c>
      <c r="J523" s="49"/>
    </row>
    <row r="524" spans="1:10" x14ac:dyDescent="0.35">
      <c r="A524" s="37">
        <v>41486</v>
      </c>
      <c r="B524" s="38">
        <f t="shared" si="28"/>
        <v>2.4733999999999998</v>
      </c>
      <c r="C524" s="38">
        <v>2.5581274578303304</v>
      </c>
      <c r="D524" s="38">
        <v>2.4733999999999998</v>
      </c>
      <c r="E524" s="42">
        <f t="shared" si="29"/>
        <v>7.5091681149080085E-3</v>
      </c>
      <c r="F524" s="38">
        <f t="shared" si="30"/>
        <v>5162.9907626911199</v>
      </c>
      <c r="J524" s="49"/>
    </row>
    <row r="525" spans="1:10" x14ac:dyDescent="0.35">
      <c r="A525" s="37">
        <v>41517</v>
      </c>
      <c r="B525" s="38">
        <f t="shared" si="28"/>
        <v>2.7429000000000001</v>
      </c>
      <c r="C525" s="38">
        <v>2.8293266226424052</v>
      </c>
      <c r="D525" s="38">
        <v>2.7429000000000001</v>
      </c>
      <c r="E525" s="42">
        <f t="shared" si="29"/>
        <v>-2.1199361659209996E-2</v>
      </c>
      <c r="F525" s="38">
        <f t="shared" si="30"/>
        <v>5053.5386542696706</v>
      </c>
      <c r="J525" s="49"/>
    </row>
    <row r="526" spans="1:10" x14ac:dyDescent="0.35">
      <c r="A526" s="37">
        <v>41547</v>
      </c>
      <c r="B526" s="38">
        <f t="shared" si="28"/>
        <v>2.6787999999999998</v>
      </c>
      <c r="C526" s="38">
        <v>2.7591226899635561</v>
      </c>
      <c r="D526" s="38">
        <v>2.6787999999999998</v>
      </c>
      <c r="E526" s="42">
        <f t="shared" si="29"/>
        <v>7.8356987694294909E-3</v>
      </c>
      <c r="F526" s="38">
        <f t="shared" si="30"/>
        <v>5093.1366608841954</v>
      </c>
      <c r="J526" s="49"/>
    </row>
    <row r="527" spans="1:10" x14ac:dyDescent="0.35">
      <c r="A527" s="37">
        <v>41578</v>
      </c>
      <c r="B527" s="38">
        <f t="shared" si="28"/>
        <v>2.6282999999999999</v>
      </c>
      <c r="C527" s="38">
        <v>2.704520217689466</v>
      </c>
      <c r="D527" s="38">
        <v>2.6282999999999999</v>
      </c>
      <c r="E527" s="42">
        <f t="shared" si="29"/>
        <v>6.6156521917670151E-3</v>
      </c>
      <c r="F527" s="38">
        <f t="shared" si="30"/>
        <v>5126.8310815977429</v>
      </c>
      <c r="J527" s="49"/>
    </row>
    <row r="528" spans="1:10" x14ac:dyDescent="0.35">
      <c r="A528" s="37">
        <v>41608</v>
      </c>
      <c r="B528" s="38">
        <f t="shared" si="28"/>
        <v>2.7938999999999998</v>
      </c>
      <c r="C528" s="38">
        <v>2.8775739305811272</v>
      </c>
      <c r="D528" s="38">
        <v>2.7938999999999998</v>
      </c>
      <c r="E528" s="42">
        <f t="shared" si="29"/>
        <v>-1.2066887259509501E-2</v>
      </c>
      <c r="F528" s="38">
        <f t="shared" si="30"/>
        <v>5064.9661889375539</v>
      </c>
      <c r="J528" s="49"/>
    </row>
    <row r="529" spans="1:10" x14ac:dyDescent="0.35">
      <c r="A529" s="37">
        <v>41639</v>
      </c>
      <c r="B529" s="38">
        <f t="shared" si="28"/>
        <v>3.0466000000000002</v>
      </c>
      <c r="C529" s="38">
        <v>3.1570881993940176</v>
      </c>
      <c r="D529" s="38">
        <v>3.0466000000000002</v>
      </c>
      <c r="E529" s="42">
        <f t="shared" si="29"/>
        <v>-1.9159924742835264E-2</v>
      </c>
      <c r="F529" s="38">
        <f t="shared" si="30"/>
        <v>4967.9218179325053</v>
      </c>
      <c r="J529" s="49"/>
    </row>
    <row r="530" spans="1:10" x14ac:dyDescent="0.35">
      <c r="A530" s="37">
        <v>41670</v>
      </c>
      <c r="B530" s="38">
        <f t="shared" si="28"/>
        <v>2.7847</v>
      </c>
      <c r="C530" s="38">
        <v>2.8346645496760607</v>
      </c>
      <c r="D530" s="38">
        <v>2.7847</v>
      </c>
      <c r="E530" s="42">
        <f t="shared" si="29"/>
        <v>2.5097001119006323E-2</v>
      </c>
      <c r="F530" s="38">
        <f t="shared" si="30"/>
        <v>5092.6017573562931</v>
      </c>
      <c r="J530" s="49"/>
    </row>
    <row r="531" spans="1:10" x14ac:dyDescent="0.35">
      <c r="A531" s="37">
        <v>41698</v>
      </c>
      <c r="B531" s="38">
        <f t="shared" si="28"/>
        <v>2.8092999999999999</v>
      </c>
      <c r="C531" s="38">
        <v>2.8560954938506318</v>
      </c>
      <c r="D531" s="38">
        <v>2.8092999999999999</v>
      </c>
      <c r="E531" s="42">
        <f t="shared" si="29"/>
        <v>2.0427687092643056E-4</v>
      </c>
      <c r="F531" s="38">
        <f t="shared" si="30"/>
        <v>5093.6420581081602</v>
      </c>
      <c r="J531" s="49"/>
    </row>
    <row r="532" spans="1:10" x14ac:dyDescent="0.35">
      <c r="A532" s="37">
        <v>41729</v>
      </c>
      <c r="B532" s="38">
        <f t="shared" si="28"/>
        <v>2.7898999999999998</v>
      </c>
      <c r="C532" s="38">
        <v>2.8686988186393085</v>
      </c>
      <c r="D532" s="38">
        <v>2.7898999999999998</v>
      </c>
      <c r="E532" s="42">
        <f t="shared" si="29"/>
        <v>4.0116318097574502E-3</v>
      </c>
      <c r="F532" s="38">
        <f t="shared" si="30"/>
        <v>5114.0758746159854</v>
      </c>
      <c r="J532" s="49"/>
    </row>
    <row r="533" spans="1:10" x14ac:dyDescent="0.35">
      <c r="A533" s="37">
        <v>41759</v>
      </c>
      <c r="B533" s="38">
        <f t="shared" si="28"/>
        <v>2.7658</v>
      </c>
      <c r="C533" s="38">
        <v>2.8077516663711402</v>
      </c>
      <c r="D533" s="38">
        <v>2.7658</v>
      </c>
      <c r="E533" s="42">
        <f t="shared" si="29"/>
        <v>4.4026452173727589E-3</v>
      </c>
      <c r="F533" s="38">
        <f t="shared" si="30"/>
        <v>5136.5913363066447</v>
      </c>
      <c r="J533" s="49"/>
    </row>
    <row r="534" spans="1:10" x14ac:dyDescent="0.35">
      <c r="A534" s="37">
        <v>41790</v>
      </c>
      <c r="B534" s="38">
        <f t="shared" si="28"/>
        <v>2.6507000000000001</v>
      </c>
      <c r="C534" s="38">
        <v>2.7028671367479649</v>
      </c>
      <c r="D534" s="38">
        <v>2.6507000000000001</v>
      </c>
      <c r="E534" s="42">
        <f t="shared" si="29"/>
        <v>1.2284303622988289E-2</v>
      </c>
      <c r="F534" s="38">
        <f t="shared" si="30"/>
        <v>5199.6907838690468</v>
      </c>
      <c r="J534" s="49"/>
    </row>
    <row r="535" spans="1:10" x14ac:dyDescent="0.35">
      <c r="A535" s="37">
        <v>41820</v>
      </c>
      <c r="B535" s="38">
        <f t="shared" si="28"/>
        <v>2.7673000000000001</v>
      </c>
      <c r="C535" s="38">
        <v>2.8120230069952479</v>
      </c>
      <c r="D535" s="38">
        <v>2.7673000000000001</v>
      </c>
      <c r="E535" s="42">
        <f t="shared" si="29"/>
        <v>-7.8427549153896655E-3</v>
      </c>
      <c r="F535" s="38">
        <f t="shared" si="30"/>
        <v>5158.9108834153512</v>
      </c>
      <c r="J535" s="49"/>
    </row>
    <row r="536" spans="1:10" x14ac:dyDescent="0.35">
      <c r="A536" s="37">
        <v>41851</v>
      </c>
      <c r="B536" s="38">
        <f t="shared" si="28"/>
        <v>2.7179000000000002</v>
      </c>
      <c r="C536" s="38">
        <v>2.7598195713532556</v>
      </c>
      <c r="D536" s="38">
        <v>2.7179000000000002</v>
      </c>
      <c r="E536" s="42">
        <f t="shared" si="29"/>
        <v>6.5750416096704428E-3</v>
      </c>
      <c r="F536" s="38">
        <f t="shared" si="30"/>
        <v>5192.8309371343885</v>
      </c>
      <c r="J536" s="49"/>
    </row>
    <row r="537" spans="1:10" x14ac:dyDescent="0.35">
      <c r="A537" s="37">
        <v>41882</v>
      </c>
      <c r="B537" s="38">
        <f t="shared" si="28"/>
        <v>2.375</v>
      </c>
      <c r="C537" s="38">
        <v>2.391601435211399</v>
      </c>
      <c r="D537" s="38">
        <v>2.375</v>
      </c>
      <c r="E537" s="42">
        <f t="shared" si="29"/>
        <v>3.240311896272479E-2</v>
      </c>
      <c r="F537" s="38">
        <f t="shared" si="30"/>
        <v>5361.0948557436714</v>
      </c>
      <c r="J537" s="49"/>
    </row>
    <row r="538" spans="1:10" x14ac:dyDescent="0.35">
      <c r="A538" s="37">
        <v>41912</v>
      </c>
      <c r="B538" s="38">
        <f t="shared" ref="B538:B569" si="31">D538</f>
        <v>2.4504000000000001</v>
      </c>
      <c r="C538" s="38">
        <v>2.4682050856408209</v>
      </c>
      <c r="D538" s="38">
        <v>2.4504000000000001</v>
      </c>
      <c r="E538" s="42">
        <f t="shared" si="29"/>
        <v>-4.6231962409281936E-3</v>
      </c>
      <c r="F538" s="38">
        <f t="shared" si="30"/>
        <v>5336.3094621593373</v>
      </c>
      <c r="J538" s="49"/>
    </row>
    <row r="539" spans="1:10" x14ac:dyDescent="0.35">
      <c r="A539" s="37">
        <v>41943</v>
      </c>
      <c r="B539" s="38">
        <f t="shared" si="31"/>
        <v>2.2839999999999998</v>
      </c>
      <c r="C539" s="38">
        <v>2.305359427571763</v>
      </c>
      <c r="D539" s="38">
        <v>2.2839999999999998</v>
      </c>
      <c r="E539" s="42">
        <f t="shared" si="29"/>
        <v>1.6733426391895578E-2</v>
      </c>
      <c r="F539" s="38">
        <f t="shared" si="30"/>
        <v>5425.6042037487568</v>
      </c>
      <c r="J539" s="49"/>
    </row>
    <row r="540" spans="1:10" x14ac:dyDescent="0.35">
      <c r="A540" s="37">
        <v>41973</v>
      </c>
      <c r="B540" s="38">
        <f t="shared" si="31"/>
        <v>1.9575</v>
      </c>
      <c r="C540" s="38">
        <v>1.9853039061572484</v>
      </c>
      <c r="D540" s="38">
        <v>1.9575</v>
      </c>
      <c r="E540" s="42">
        <f t="shared" si="29"/>
        <v>3.1202808481615128E-2</v>
      </c>
      <c r="F540" s="38">
        <f t="shared" si="30"/>
        <v>5594.8982926153758</v>
      </c>
      <c r="J540" s="49"/>
    </row>
    <row r="541" spans="1:10" x14ac:dyDescent="0.35">
      <c r="A541" s="37">
        <v>42004</v>
      </c>
      <c r="B541" s="38">
        <f t="shared" si="31"/>
        <v>1.8154999999999999</v>
      </c>
      <c r="C541" s="38">
        <v>1.8196322846327235</v>
      </c>
      <c r="D541" s="38">
        <v>1.8154999999999999</v>
      </c>
      <c r="E541" s="42">
        <f t="shared" si="29"/>
        <v>1.4464990158619379E-2</v>
      </c>
      <c r="F541" s="38">
        <f t="shared" si="30"/>
        <v>5675.8284413565334</v>
      </c>
      <c r="J541" s="49"/>
    </row>
    <row r="542" spans="1:10" x14ac:dyDescent="0.35">
      <c r="A542" s="37">
        <v>42035</v>
      </c>
      <c r="B542" s="38">
        <f t="shared" si="31"/>
        <v>1.3978999999999999</v>
      </c>
      <c r="C542" s="38">
        <v>1.3866909714612488</v>
      </c>
      <c r="D542" s="38">
        <v>1.3978999999999999</v>
      </c>
      <c r="E542" s="42">
        <f t="shared" si="29"/>
        <v>4.0057271898659957E-2</v>
      </c>
      <c r="F542" s="38">
        <f t="shared" si="30"/>
        <v>5903.1866444820998</v>
      </c>
      <c r="J542" s="49"/>
    </row>
    <row r="543" spans="1:10" x14ac:dyDescent="0.35">
      <c r="A543" s="37">
        <v>42063</v>
      </c>
      <c r="B543" s="38">
        <f t="shared" si="31"/>
        <v>1.8614999999999999</v>
      </c>
      <c r="C543" s="38">
        <v>1.8567165516704165</v>
      </c>
      <c r="D543" s="38">
        <v>1.8614999999999999</v>
      </c>
      <c r="E543" s="42">
        <f t="shared" si="29"/>
        <v>-4.0638030615090373E-2</v>
      </c>
      <c r="F543" s="38">
        <f t="shared" si="30"/>
        <v>5663.2927648970435</v>
      </c>
      <c r="J543" s="49"/>
    </row>
    <row r="544" spans="1:10" x14ac:dyDescent="0.35">
      <c r="A544" s="37">
        <v>42094</v>
      </c>
      <c r="B544" s="38">
        <f t="shared" si="31"/>
        <v>1.6969000000000001</v>
      </c>
      <c r="C544" s="38">
        <v>1.6605374730267954</v>
      </c>
      <c r="D544" s="38">
        <v>1.6969000000000001</v>
      </c>
      <c r="E544" s="42">
        <f t="shared" si="29"/>
        <v>1.6516401213442552E-2</v>
      </c>
      <c r="F544" s="38">
        <f t="shared" si="30"/>
        <v>5756.8299803912687</v>
      </c>
      <c r="J544" s="49"/>
    </row>
    <row r="545" spans="1:10" x14ac:dyDescent="0.35">
      <c r="A545" s="37">
        <v>42124</v>
      </c>
      <c r="B545" s="38">
        <f t="shared" si="31"/>
        <v>1.9531000000000001</v>
      </c>
      <c r="C545" s="38">
        <v>1.9447015963714098</v>
      </c>
      <c r="D545" s="38">
        <v>1.9531000000000001</v>
      </c>
      <c r="E545" s="42">
        <f t="shared" si="29"/>
        <v>-2.1581865556559648E-2</v>
      </c>
      <c r="F545" s="38">
        <f t="shared" si="30"/>
        <v>5632.5868497224928</v>
      </c>
      <c r="J545" s="49"/>
    </row>
    <row r="546" spans="1:10" x14ac:dyDescent="0.35">
      <c r="A546" s="37">
        <v>42155</v>
      </c>
      <c r="B546" s="38">
        <f t="shared" si="31"/>
        <v>1.9323999999999999</v>
      </c>
      <c r="C546" s="38">
        <v>1.9177655800084037</v>
      </c>
      <c r="D546" s="38">
        <v>1.9323999999999999</v>
      </c>
      <c r="E546" s="42">
        <f t="shared" si="29"/>
        <v>3.4874945431132408E-3</v>
      </c>
      <c r="F546" s="38">
        <f t="shared" si="30"/>
        <v>5652.2304656245105</v>
      </c>
      <c r="J546" s="49"/>
    </row>
    <row r="547" spans="1:10" x14ac:dyDescent="0.35">
      <c r="A547" s="37">
        <v>42185</v>
      </c>
      <c r="B547" s="38">
        <f t="shared" si="31"/>
        <v>2.1373000000000002</v>
      </c>
      <c r="C547" s="38">
        <v>2.1551960793053491</v>
      </c>
      <c r="D547" s="38">
        <v>2.1373000000000002</v>
      </c>
      <c r="E547" s="42">
        <f t="shared" si="29"/>
        <v>-1.661273278868363E-2</v>
      </c>
      <c r="F547" s="38">
        <f t="shared" si="30"/>
        <v>5558.3314712390338</v>
      </c>
      <c r="J547" s="49"/>
    </row>
    <row r="548" spans="1:10" x14ac:dyDescent="0.35">
      <c r="A548" s="37">
        <v>42216</v>
      </c>
      <c r="B548" s="38">
        <f t="shared" si="31"/>
        <v>2.016</v>
      </c>
      <c r="C548" s="38">
        <v>2.0074469550780512</v>
      </c>
      <c r="D548" s="38">
        <v>2.016</v>
      </c>
      <c r="E548" s="42">
        <f t="shared" si="29"/>
        <v>1.2634534506156215E-2</v>
      </c>
      <c r="F548" s="38">
        <f t="shared" si="30"/>
        <v>5628.5584020090573</v>
      </c>
      <c r="J548" s="49"/>
    </row>
    <row r="549" spans="1:10" x14ac:dyDescent="0.35">
      <c r="A549" s="37">
        <v>42247</v>
      </c>
      <c r="B549" s="38">
        <f t="shared" si="31"/>
        <v>1.9883999999999999</v>
      </c>
      <c r="C549" s="38">
        <v>1.9668524939932179</v>
      </c>
      <c r="D549" s="38">
        <v>1.9883999999999999</v>
      </c>
      <c r="E549" s="42">
        <f t="shared" si="29"/>
        <v>4.1529477160618796E-3</v>
      </c>
      <c r="F549" s="38">
        <f t="shared" si="30"/>
        <v>5651.9335107694014</v>
      </c>
      <c r="J549" s="49"/>
    </row>
    <row r="550" spans="1:10" x14ac:dyDescent="0.35">
      <c r="A550" s="37">
        <v>42277</v>
      </c>
      <c r="B550" s="38">
        <f t="shared" si="31"/>
        <v>1.8137000000000001</v>
      </c>
      <c r="C550" s="38">
        <v>1.7918625849085292</v>
      </c>
      <c r="D550" s="38">
        <v>1.8137000000000001</v>
      </c>
      <c r="E550" s="42">
        <f t="shared" si="29"/>
        <v>1.7447540951765796E-2</v>
      </c>
      <c r="F550" s="38">
        <f t="shared" si="30"/>
        <v>5750.5458521552082</v>
      </c>
      <c r="J550" s="49"/>
    </row>
    <row r="551" spans="1:10" x14ac:dyDescent="0.35">
      <c r="A551" s="37">
        <v>42308</v>
      </c>
      <c r="B551" s="38">
        <f t="shared" si="31"/>
        <v>1.9393</v>
      </c>
      <c r="C551" s="38">
        <v>1.945741679456507</v>
      </c>
      <c r="D551" s="38">
        <v>1.9393</v>
      </c>
      <c r="E551" s="42">
        <f t="shared" si="29"/>
        <v>-9.7699469767895553E-3</v>
      </c>
      <c r="F551" s="38">
        <f t="shared" si="30"/>
        <v>5694.3633240920544</v>
      </c>
      <c r="J551" s="49"/>
    </row>
    <row r="552" spans="1:10" x14ac:dyDescent="0.35">
      <c r="A552" s="37">
        <v>42338</v>
      </c>
      <c r="B552" s="38">
        <f t="shared" si="31"/>
        <v>1.8788</v>
      </c>
      <c r="C552" s="38">
        <v>1.8741326668157452</v>
      </c>
      <c r="D552" s="38">
        <v>1.8788</v>
      </c>
      <c r="E552" s="42">
        <f t="shared" si="29"/>
        <v>7.0666603097275056E-3</v>
      </c>
      <c r="F552" s="38">
        <f t="shared" si="30"/>
        <v>5734.6034553835843</v>
      </c>
      <c r="J552" s="49"/>
    </row>
    <row r="553" spans="1:10" x14ac:dyDescent="0.35">
      <c r="A553" s="37">
        <v>42369</v>
      </c>
      <c r="B553" s="38">
        <f t="shared" si="31"/>
        <v>2.0247999999999999</v>
      </c>
      <c r="C553" s="38">
        <v>2.0096829978821624</v>
      </c>
      <c r="D553" s="38">
        <v>2.0247999999999999</v>
      </c>
      <c r="E553" s="42">
        <f t="shared" si="29"/>
        <v>-1.1492104814810132E-2</v>
      </c>
      <c r="F553" s="38">
        <f t="shared" si="30"/>
        <v>5668.7007914029437</v>
      </c>
      <c r="J553" s="49"/>
    </row>
    <row r="554" spans="1:10" x14ac:dyDescent="0.35">
      <c r="A554" s="37">
        <v>42400</v>
      </c>
      <c r="B554" s="38">
        <f t="shared" si="31"/>
        <v>1.6305000000000001</v>
      </c>
      <c r="C554" s="38">
        <v>1.6355418243194333</v>
      </c>
      <c r="D554" s="38">
        <v>1.6305000000000001</v>
      </c>
      <c r="E554" s="42">
        <f t="shared" si="29"/>
        <v>3.7656376506425462E-2</v>
      </c>
      <c r="F554" s="38">
        <f t="shared" si="30"/>
        <v>5882.1635227062852</v>
      </c>
      <c r="J554" s="49"/>
    </row>
    <row r="555" spans="1:10" x14ac:dyDescent="0.35">
      <c r="A555" s="37">
        <v>42429</v>
      </c>
      <c r="B555" s="38">
        <f t="shared" si="31"/>
        <v>1.4032</v>
      </c>
      <c r="C555" s="38">
        <v>1.4095625740452777</v>
      </c>
      <c r="D555" s="38">
        <v>1.4032</v>
      </c>
      <c r="E555" s="42">
        <f t="shared" si="29"/>
        <v>2.2332847769232313E-2</v>
      </c>
      <c r="F555" s="38">
        <f t="shared" si="30"/>
        <v>6013.5289852126161</v>
      </c>
      <c r="J555" s="49"/>
    </row>
    <row r="556" spans="1:10" x14ac:dyDescent="0.35">
      <c r="A556" s="37">
        <v>42460</v>
      </c>
      <c r="B556" s="38">
        <f t="shared" si="31"/>
        <v>1.4963</v>
      </c>
      <c r="C556" s="38">
        <v>1.504136741895292</v>
      </c>
      <c r="D556" s="38">
        <v>1.4963</v>
      </c>
      <c r="E556" s="42">
        <f t="shared" si="29"/>
        <v>-7.3811407463285853E-3</v>
      </c>
      <c r="F556" s="38">
        <f t="shared" si="30"/>
        <v>5969.1422813906356</v>
      </c>
      <c r="J556" s="49"/>
    </row>
    <row r="557" spans="1:10" x14ac:dyDescent="0.35">
      <c r="A557" s="37">
        <v>42490</v>
      </c>
      <c r="B557" s="38">
        <f t="shared" si="31"/>
        <v>1.6779999999999999</v>
      </c>
      <c r="C557" s="38">
        <v>1.6947447364799537</v>
      </c>
      <c r="D557" s="38">
        <v>1.6779999999999999</v>
      </c>
      <c r="E557" s="42">
        <f t="shared" si="29"/>
        <v>-1.5288645437733658E-2</v>
      </c>
      <c r="F557" s="38">
        <f t="shared" si="30"/>
        <v>5877.8821814830699</v>
      </c>
      <c r="J557" s="49"/>
    </row>
    <row r="558" spans="1:10" x14ac:dyDescent="0.35">
      <c r="A558" s="37">
        <v>42521</v>
      </c>
      <c r="B558" s="38">
        <f t="shared" si="31"/>
        <v>1.5465</v>
      </c>
      <c r="C558" s="38">
        <v>1.5473995290248701</v>
      </c>
      <c r="D558" s="38">
        <v>1.5465</v>
      </c>
      <c r="E558" s="42">
        <f t="shared" si="29"/>
        <v>1.3444978995937605E-2</v>
      </c>
      <c r="F558" s="38">
        <f t="shared" si="30"/>
        <v>5956.9101839537061</v>
      </c>
      <c r="J558" s="49"/>
    </row>
    <row r="559" spans="1:10" x14ac:dyDescent="0.35">
      <c r="A559" s="37">
        <v>42551</v>
      </c>
      <c r="B559" s="38">
        <f t="shared" si="31"/>
        <v>1.0416000000000001</v>
      </c>
      <c r="C559" s="38">
        <v>1.0263171192397746</v>
      </c>
      <c r="D559" s="38">
        <v>1.0416000000000001</v>
      </c>
      <c r="E559" s="42">
        <f t="shared" si="29"/>
        <v>4.8741710237538642E-2</v>
      </c>
      <c r="F559" s="38">
        <f t="shared" si="30"/>
        <v>6247.2601740510208</v>
      </c>
      <c r="J559" s="49"/>
    </row>
    <row r="560" spans="1:10" x14ac:dyDescent="0.35">
      <c r="A560" s="37">
        <v>42582</v>
      </c>
      <c r="B560" s="38">
        <f t="shared" si="31"/>
        <v>0.86229999999999996</v>
      </c>
      <c r="C560" s="38">
        <v>0.79976288390750994</v>
      </c>
      <c r="D560" s="38">
        <v>0.86229999999999996</v>
      </c>
      <c r="E560" s="42">
        <f t="shared" si="29"/>
        <v>1.7874484238781595E-2</v>
      </c>
      <c r="F560" s="38">
        <f t="shared" si="30"/>
        <v>6358.9267275676648</v>
      </c>
      <c r="J560" s="49"/>
    </row>
    <row r="561" spans="1:10" x14ac:dyDescent="0.35">
      <c r="A561" s="37">
        <v>42613</v>
      </c>
      <c r="B561" s="38">
        <f t="shared" si="31"/>
        <v>0.72860000000000003</v>
      </c>
      <c r="C561" s="38">
        <v>0.66145997628290987</v>
      </c>
      <c r="D561" s="38">
        <v>0.72860000000000003</v>
      </c>
      <c r="E561" s="42">
        <f t="shared" si="29"/>
        <v>1.3487098000032704E-2</v>
      </c>
      <c r="F561" s="38">
        <f t="shared" si="30"/>
        <v>6444.690195517398</v>
      </c>
      <c r="J561" s="49"/>
    </row>
    <row r="562" spans="1:10" x14ac:dyDescent="0.35">
      <c r="A562" s="37">
        <v>42643</v>
      </c>
      <c r="B562" s="38">
        <f t="shared" si="31"/>
        <v>0.82330000000000003</v>
      </c>
      <c r="C562" s="38">
        <v>0.79683164036917942</v>
      </c>
      <c r="D562" s="38">
        <v>0.82330000000000003</v>
      </c>
      <c r="E562" s="42">
        <f t="shared" si="29"/>
        <v>-8.3930112634085698E-3</v>
      </c>
      <c r="F562" s="38">
        <f t="shared" si="30"/>
        <v>6390.5998381172421</v>
      </c>
      <c r="J562" s="49"/>
    </row>
    <row r="563" spans="1:10" x14ac:dyDescent="0.35">
      <c r="A563" s="37">
        <v>42674</v>
      </c>
      <c r="B563" s="38">
        <f t="shared" si="31"/>
        <v>1.2705</v>
      </c>
      <c r="C563" s="38">
        <v>1.287735922292838</v>
      </c>
      <c r="D563" s="38">
        <v>1.2705</v>
      </c>
      <c r="E563" s="42">
        <f t="shared" si="29"/>
        <v>-4.0857599431612802E-2</v>
      </c>
      <c r="F563" s="38">
        <f t="shared" si="30"/>
        <v>6129.4952698037177</v>
      </c>
      <c r="J563" s="49"/>
    </row>
    <row r="564" spans="1:10" x14ac:dyDescent="0.35">
      <c r="A564" s="37">
        <v>42704</v>
      </c>
      <c r="B564" s="38">
        <f t="shared" si="31"/>
        <v>1.4528000000000001</v>
      </c>
      <c r="C564" s="38">
        <v>1.4764624306639262</v>
      </c>
      <c r="D564" s="38">
        <v>1.4528000000000001</v>
      </c>
      <c r="E564" s="42">
        <f t="shared" si="29"/>
        <v>-1.5720842762917072E-2</v>
      </c>
      <c r="F564" s="38">
        <f t="shared" si="30"/>
        <v>6033.1344384510894</v>
      </c>
      <c r="J564" s="49"/>
    </row>
    <row r="565" spans="1:10" x14ac:dyDescent="0.35">
      <c r="A565" s="37">
        <v>42735</v>
      </c>
      <c r="B565" s="38">
        <f t="shared" si="31"/>
        <v>1.2817000000000001</v>
      </c>
      <c r="C565" s="38">
        <v>1.2955472919973459</v>
      </c>
      <c r="D565" s="38">
        <v>1.2817000000000001</v>
      </c>
      <c r="E565" s="42">
        <f t="shared" si="29"/>
        <v>1.7096371905534341E-2</v>
      </c>
      <c r="F565" s="38">
        <f t="shared" si="30"/>
        <v>6136.2791485669368</v>
      </c>
      <c r="J565" s="49"/>
    </row>
    <row r="566" spans="1:10" x14ac:dyDescent="0.35">
      <c r="A566" s="37">
        <v>42766</v>
      </c>
      <c r="B566" s="38">
        <f t="shared" si="31"/>
        <v>1.4603999999999999</v>
      </c>
      <c r="C566" s="38">
        <v>1.4858278703363255</v>
      </c>
      <c r="D566" s="38">
        <v>1.4603999999999999</v>
      </c>
      <c r="E566" s="42">
        <f t="shared" si="29"/>
        <v>-1.5373836296020484E-2</v>
      </c>
      <c r="F566" s="38">
        <f t="shared" si="30"/>
        <v>6041.9409974701848</v>
      </c>
      <c r="J566" s="49"/>
    </row>
    <row r="567" spans="1:10" x14ac:dyDescent="0.35">
      <c r="A567" s="37">
        <v>42794</v>
      </c>
      <c r="B567" s="38">
        <f t="shared" si="31"/>
        <v>1.1227</v>
      </c>
      <c r="C567" s="38">
        <v>1.1303178258980677</v>
      </c>
      <c r="D567" s="38">
        <v>1.1227</v>
      </c>
      <c r="E567" s="42">
        <f t="shared" si="29"/>
        <v>3.2824877161841327E-2</v>
      </c>
      <c r="F567" s="38">
        <f t="shared" si="30"/>
        <v>6240.2669685312367</v>
      </c>
      <c r="J567" s="49"/>
    </row>
    <row r="568" spans="1:10" x14ac:dyDescent="0.35">
      <c r="A568" s="37">
        <v>42825</v>
      </c>
      <c r="B568" s="38">
        <f t="shared" si="31"/>
        <v>1.1220000000000001</v>
      </c>
      <c r="C568" s="38">
        <v>1.1342690263450192</v>
      </c>
      <c r="D568" s="38">
        <v>1.1220000000000001</v>
      </c>
      <c r="E568" s="42">
        <f t="shared" si="29"/>
        <v>1.0011039199422471E-3</v>
      </c>
      <c r="F568" s="38">
        <f t="shared" si="30"/>
        <v>6246.5141242549189</v>
      </c>
      <c r="J568" s="49"/>
    </row>
    <row r="569" spans="1:10" x14ac:dyDescent="0.35">
      <c r="A569" s="37">
        <v>42855</v>
      </c>
      <c r="B569" s="38">
        <f t="shared" si="31"/>
        <v>1.1014999999999999</v>
      </c>
      <c r="C569" s="38"/>
      <c r="D569" s="38">
        <v>1.1014999999999999</v>
      </c>
      <c r="E569" s="42">
        <f t="shared" si="29"/>
        <v>2.8558201918592405E-3</v>
      </c>
      <c r="F569" s="38">
        <f t="shared" si="30"/>
        <v>6264.3530454196998</v>
      </c>
      <c r="J569" s="49"/>
    </row>
    <row r="570" spans="1:10" x14ac:dyDescent="0.35">
      <c r="A570" s="37">
        <v>42886</v>
      </c>
      <c r="B570" s="38">
        <f t="shared" ref="B570:B601" si="32">D570</f>
        <v>1.0607</v>
      </c>
      <c r="C570" s="38"/>
      <c r="D570" s="38">
        <v>1.0607</v>
      </c>
      <c r="E570" s="42">
        <f t="shared" si="29"/>
        <v>4.7487688870242835E-3</v>
      </c>
      <c r="F570" s="38">
        <f t="shared" si="30"/>
        <v>6294.1010102591245</v>
      </c>
      <c r="J570" s="49"/>
    </row>
    <row r="571" spans="1:10" x14ac:dyDescent="0.35">
      <c r="A571" s="37">
        <v>42916</v>
      </c>
      <c r="B571" s="38">
        <f t="shared" si="32"/>
        <v>1.284</v>
      </c>
      <c r="C571" s="38"/>
      <c r="D571" s="38">
        <v>1.284</v>
      </c>
      <c r="E571" s="42">
        <f t="shared" si="29"/>
        <v>-1.9845856854114757E-2</v>
      </c>
      <c r="F571" s="38">
        <f t="shared" si="30"/>
        <v>6169.1891825841831</v>
      </c>
      <c r="J571" s="49"/>
    </row>
    <row r="572" spans="1:10" x14ac:dyDescent="0.35">
      <c r="A572" s="37">
        <v>42947</v>
      </c>
      <c r="B572" s="38">
        <f t="shared" si="32"/>
        <v>1.2454000000000001</v>
      </c>
      <c r="C572" s="38"/>
      <c r="D572" s="38">
        <v>1.2454000000000001</v>
      </c>
      <c r="E572" s="42">
        <f t="shared" si="29"/>
        <v>4.6604063451956956E-3</v>
      </c>
      <c r="F572" s="38">
        <f t="shared" si="30"/>
        <v>6197.9401109954106</v>
      </c>
      <c r="J572" s="49"/>
    </row>
    <row r="573" spans="1:10" x14ac:dyDescent="0.35">
      <c r="A573" s="37">
        <v>42978</v>
      </c>
      <c r="B573" s="38">
        <f t="shared" si="32"/>
        <v>1.0688</v>
      </c>
      <c r="C573" s="38"/>
      <c r="D573" s="38">
        <v>1.0688</v>
      </c>
      <c r="E573" s="42">
        <f t="shared" si="29"/>
        <v>1.7612573316967348E-2</v>
      </c>
      <c r="F573" s="38">
        <f t="shared" si="30"/>
        <v>6307.1017856144908</v>
      </c>
      <c r="J573" s="49"/>
    </row>
    <row r="574" spans="1:10" x14ac:dyDescent="0.35">
      <c r="A574" s="37">
        <v>43008</v>
      </c>
      <c r="B574" s="38">
        <f t="shared" si="32"/>
        <v>1.3828</v>
      </c>
      <c r="C574" s="38"/>
      <c r="D574" s="38">
        <v>1.3828</v>
      </c>
      <c r="E574" s="42">
        <f t="shared" si="29"/>
        <v>-2.8113591772316354E-2</v>
      </c>
      <c r="F574" s="38">
        <f t="shared" si="30"/>
        <v>6129.7865007472774</v>
      </c>
      <c r="J574" s="49"/>
    </row>
    <row r="575" spans="1:10" x14ac:dyDescent="0.35">
      <c r="A575" s="37">
        <v>43039</v>
      </c>
      <c r="B575" s="38">
        <f t="shared" si="32"/>
        <v>1.3759999999999999</v>
      </c>
      <c r="C575" s="38"/>
      <c r="D575" s="38">
        <v>1.3759999999999999</v>
      </c>
      <c r="E575" s="42">
        <f t="shared" si="29"/>
        <v>1.7806672386841086E-3</v>
      </c>
      <c r="F575" s="38">
        <f t="shared" si="30"/>
        <v>6140.7016107492864</v>
      </c>
      <c r="J575" s="49"/>
    </row>
    <row r="576" spans="1:10" x14ac:dyDescent="0.35">
      <c r="A576" s="37">
        <v>43069</v>
      </c>
      <c r="B576" s="38">
        <f t="shared" si="32"/>
        <v>1.3711</v>
      </c>
      <c r="C576" s="38"/>
      <c r="D576" s="38">
        <v>1.3711</v>
      </c>
      <c r="E576" s="42">
        <f t="shared" si="29"/>
        <v>1.5995489984157825E-3</v>
      </c>
      <c r="F576" s="38">
        <f t="shared" si="30"/>
        <v>6150.5239638603307</v>
      </c>
      <c r="J576" s="49"/>
    </row>
    <row r="577" spans="1:10" x14ac:dyDescent="0.35">
      <c r="A577" s="37">
        <v>43100</v>
      </c>
      <c r="B577" s="38">
        <f t="shared" si="32"/>
        <v>1.2536</v>
      </c>
      <c r="C577" s="38"/>
      <c r="D577" s="38">
        <v>1.2536</v>
      </c>
      <c r="E577" s="42">
        <f t="shared" si="29"/>
        <v>1.2067381919643459E-2</v>
      </c>
      <c r="F577" s="38">
        <f t="shared" si="30"/>
        <v>6224.7446855381531</v>
      </c>
      <c r="J577" s="49"/>
    </row>
    <row r="578" spans="1:10" x14ac:dyDescent="0.35">
      <c r="A578" s="37">
        <v>43131</v>
      </c>
      <c r="B578" s="38">
        <f t="shared" si="32"/>
        <v>1.5281</v>
      </c>
      <c r="C578" s="38"/>
      <c r="D578" s="38">
        <v>1.5281</v>
      </c>
      <c r="E578" s="42">
        <f t="shared" si="29"/>
        <v>-2.4125485047277878E-2</v>
      </c>
      <c r="F578" s="38">
        <f t="shared" si="30"/>
        <v>6074.5697007040799</v>
      </c>
      <c r="J578" s="49"/>
    </row>
    <row r="579" spans="1:10" x14ac:dyDescent="0.35">
      <c r="A579" s="37">
        <v>43159</v>
      </c>
      <c r="B579" s="38">
        <f t="shared" si="32"/>
        <v>1.5532999999999999</v>
      </c>
      <c r="C579" s="38"/>
      <c r="D579" s="38">
        <v>1.5532999999999999</v>
      </c>
      <c r="E579" s="42">
        <f t="shared" ref="E579:E637" si="33">B578/1200+((B578/B579)*(1-(1+B579/200)^(-2*(10-(1/12))))+(1+B579/200)^(-2*(10-(1/12)))-1)</f>
        <v>-1.0343505060415306E-3</v>
      </c>
      <c r="F579" s="38">
        <f t="shared" ref="F579:F637" si="34">F578*(1+E579)</f>
        <v>6068.2864664601721</v>
      </c>
      <c r="J579" s="49"/>
    </row>
    <row r="580" spans="1:10" x14ac:dyDescent="0.35">
      <c r="A580" s="37">
        <v>43190</v>
      </c>
      <c r="B580" s="38">
        <f t="shared" si="32"/>
        <v>1.4096</v>
      </c>
      <c r="C580" s="38"/>
      <c r="D580" s="38">
        <v>1.4096</v>
      </c>
      <c r="E580" s="42">
        <f t="shared" si="33"/>
        <v>1.4550036112416488E-2</v>
      </c>
      <c r="F580" s="38">
        <f t="shared" si="34"/>
        <v>6156.5802536876554</v>
      </c>
      <c r="J580" s="49"/>
    </row>
    <row r="581" spans="1:10" x14ac:dyDescent="0.35">
      <c r="A581" s="37">
        <v>43220</v>
      </c>
      <c r="B581" s="38">
        <f t="shared" si="32"/>
        <v>1.4902</v>
      </c>
      <c r="C581" s="38"/>
      <c r="D581" s="38">
        <v>1.4902</v>
      </c>
      <c r="E581" s="42">
        <f t="shared" si="33"/>
        <v>-6.2300648346849024E-3</v>
      </c>
      <c r="F581" s="38">
        <f t="shared" si="34"/>
        <v>6118.2243595472401</v>
      </c>
      <c r="J581" s="49"/>
    </row>
    <row r="582" spans="1:10" x14ac:dyDescent="0.35">
      <c r="A582" s="37">
        <v>43251</v>
      </c>
      <c r="B582" s="38">
        <f t="shared" si="32"/>
        <v>1.3247</v>
      </c>
      <c r="C582" s="38"/>
      <c r="D582" s="38">
        <v>1.3247</v>
      </c>
      <c r="E582" s="42">
        <f t="shared" si="33"/>
        <v>1.6574152156210668E-2</v>
      </c>
      <c r="F582" s="38">
        <f t="shared" si="34"/>
        <v>6219.6287410082105</v>
      </c>
      <c r="J582" s="49"/>
    </row>
    <row r="583" spans="1:10" x14ac:dyDescent="0.35">
      <c r="A583" s="37">
        <v>43281</v>
      </c>
      <c r="B583" s="38">
        <f t="shared" si="32"/>
        <v>1.3821000000000001</v>
      </c>
      <c r="C583" s="38"/>
      <c r="D583" s="38">
        <v>1.3821000000000001</v>
      </c>
      <c r="E583" s="42">
        <f t="shared" si="33"/>
        <v>-4.1983235028448633E-3</v>
      </c>
      <c r="F583" s="38">
        <f t="shared" si="34"/>
        <v>6193.5167274858659</v>
      </c>
      <c r="J583" s="49"/>
    </row>
    <row r="584" spans="1:10" x14ac:dyDescent="0.35">
      <c r="A584" s="37">
        <v>43312</v>
      </c>
      <c r="B584" s="38">
        <f t="shared" si="32"/>
        <v>1.4297</v>
      </c>
      <c r="C584" s="38"/>
      <c r="D584" s="38">
        <v>1.4297</v>
      </c>
      <c r="E584" s="42">
        <f t="shared" si="33"/>
        <v>-3.23465556856007E-3</v>
      </c>
      <c r="F584" s="38">
        <f t="shared" si="34"/>
        <v>6173.4828341143339</v>
      </c>
      <c r="J584" s="49"/>
    </row>
    <row r="585" spans="1:10" x14ac:dyDescent="0.35">
      <c r="A585" s="37">
        <v>43343</v>
      </c>
      <c r="B585" s="38">
        <f t="shared" si="32"/>
        <v>1.4079999999999999</v>
      </c>
      <c r="C585" s="38"/>
      <c r="D585" s="38">
        <v>1.4079999999999999</v>
      </c>
      <c r="E585" s="42">
        <f t="shared" si="33"/>
        <v>3.1932971228247893E-3</v>
      </c>
      <c r="F585" s="38">
        <f t="shared" si="34"/>
        <v>6193.1965990863191</v>
      </c>
      <c r="J585" s="49"/>
    </row>
    <row r="586" spans="1:10" x14ac:dyDescent="0.35">
      <c r="A586" s="37">
        <v>43373</v>
      </c>
      <c r="B586" s="38">
        <f t="shared" si="32"/>
        <v>1.5588</v>
      </c>
      <c r="C586" s="38"/>
      <c r="D586" s="38">
        <v>1.5588</v>
      </c>
      <c r="E586" s="42">
        <f t="shared" si="33"/>
        <v>-1.2632809024236828E-2</v>
      </c>
      <c r="F586" s="38">
        <f t="shared" si="34"/>
        <v>6114.9591292005089</v>
      </c>
      <c r="J586" s="49"/>
    </row>
    <row r="587" spans="1:10" x14ac:dyDescent="0.35">
      <c r="A587" s="37">
        <v>43404</v>
      </c>
      <c r="B587" s="38">
        <f t="shared" si="32"/>
        <v>1.431</v>
      </c>
      <c r="C587" s="38"/>
      <c r="D587" s="38">
        <v>1.431</v>
      </c>
      <c r="E587" s="42">
        <f t="shared" si="33"/>
        <v>1.3075172037799126E-2</v>
      </c>
      <c r="F587" s="38">
        <f t="shared" si="34"/>
        <v>6194.9132718189157</v>
      </c>
      <c r="J587" s="49"/>
    </row>
    <row r="588" spans="1:10" x14ac:dyDescent="0.35">
      <c r="A588" s="37">
        <v>43434</v>
      </c>
      <c r="B588" s="38">
        <f t="shared" si="32"/>
        <v>1.43</v>
      </c>
      <c r="C588" s="38"/>
      <c r="D588" s="38">
        <v>1.43</v>
      </c>
      <c r="E588" s="42">
        <f t="shared" si="33"/>
        <v>1.2846499798143266E-3</v>
      </c>
      <c r="F588" s="38">
        <f t="shared" si="34"/>
        <v>6202.8715670285092</v>
      </c>
      <c r="J588" s="49"/>
    </row>
    <row r="589" spans="1:10" x14ac:dyDescent="0.35">
      <c r="A589" s="37">
        <v>43465</v>
      </c>
      <c r="B589" s="38">
        <f t="shared" si="32"/>
        <v>1.3339000000000001</v>
      </c>
      <c r="C589" s="38"/>
      <c r="D589" s="38">
        <v>1.3339000000000001</v>
      </c>
      <c r="E589" s="42">
        <f t="shared" si="33"/>
        <v>1.0090453486887717E-2</v>
      </c>
      <c r="F589" s="38">
        <f t="shared" si="34"/>
        <v>6265.4613540607488</v>
      </c>
      <c r="J589" s="49"/>
    </row>
    <row r="590" spans="1:10" x14ac:dyDescent="0.35">
      <c r="A590" s="37">
        <v>43496</v>
      </c>
      <c r="B590" s="38">
        <f t="shared" si="32"/>
        <v>1.2531000000000001</v>
      </c>
      <c r="C590" s="38"/>
      <c r="D590" s="38">
        <v>1.2531000000000001</v>
      </c>
      <c r="E590" s="42">
        <f t="shared" si="33"/>
        <v>8.6243162920328076E-3</v>
      </c>
      <c r="F590" s="38">
        <f t="shared" si="34"/>
        <v>6319.4966744936764</v>
      </c>
      <c r="J590" s="49"/>
    </row>
    <row r="591" spans="1:10" x14ac:dyDescent="0.35">
      <c r="A591" s="37">
        <v>43524</v>
      </c>
      <c r="B591" s="38">
        <f t="shared" si="32"/>
        <v>1.3366</v>
      </c>
      <c r="C591" s="38"/>
      <c r="D591" s="38">
        <v>1.3366</v>
      </c>
      <c r="E591" s="42">
        <f t="shared" si="33"/>
        <v>-6.6867289337682843E-3</v>
      </c>
      <c r="F591" s="38">
        <f t="shared" si="34"/>
        <v>6277.2399132334867</v>
      </c>
      <c r="J591" s="49"/>
    </row>
    <row r="592" spans="1:10" x14ac:dyDescent="0.35">
      <c r="A592" s="37">
        <v>43555</v>
      </c>
      <c r="B592" s="38">
        <f t="shared" si="32"/>
        <v>1.0945</v>
      </c>
      <c r="C592" s="38"/>
      <c r="D592" s="38">
        <v>1.0945</v>
      </c>
      <c r="E592" s="42">
        <f t="shared" si="33"/>
        <v>2.3806336626048107E-2</v>
      </c>
      <c r="F592" s="38">
        <f t="shared" si="34"/>
        <v>6426.6779996903888</v>
      </c>
      <c r="J592" s="49"/>
    </row>
    <row r="593" spans="1:10" x14ac:dyDescent="0.35">
      <c r="A593" s="37">
        <v>43585</v>
      </c>
      <c r="B593" s="38">
        <f t="shared" si="32"/>
        <v>1.2238</v>
      </c>
      <c r="C593" s="38"/>
      <c r="D593" s="38">
        <v>1.2238</v>
      </c>
      <c r="E593" s="42">
        <f t="shared" si="33"/>
        <v>-1.1128042592286759E-2</v>
      </c>
      <c r="F593" s="38">
        <f t="shared" si="34"/>
        <v>6355.1616531829222</v>
      </c>
      <c r="J593" s="49"/>
    </row>
    <row r="594" spans="1:10" x14ac:dyDescent="0.35">
      <c r="A594" s="37">
        <v>43616</v>
      </c>
      <c r="B594" s="38">
        <f t="shared" si="32"/>
        <v>0.97750000000000004</v>
      </c>
      <c r="C594" s="38"/>
      <c r="D594" s="38">
        <v>0.97750000000000004</v>
      </c>
      <c r="E594" s="42">
        <f t="shared" si="33"/>
        <v>2.4244109289981001E-2</v>
      </c>
      <c r="F594" s="38">
        <f t="shared" si="34"/>
        <v>6509.2368868581852</v>
      </c>
      <c r="J594" s="49"/>
    </row>
    <row r="595" spans="1:10" x14ac:dyDescent="0.35">
      <c r="A595" s="37">
        <v>43646</v>
      </c>
      <c r="B595" s="38">
        <f t="shared" si="32"/>
        <v>0.95089999999999997</v>
      </c>
      <c r="C595" s="38"/>
      <c r="D595" s="38">
        <v>0.95089999999999997</v>
      </c>
      <c r="E595" s="42">
        <f t="shared" si="33"/>
        <v>3.3261757433558563E-3</v>
      </c>
      <c r="F595" s="38">
        <f t="shared" si="34"/>
        <v>6530.88775269901</v>
      </c>
      <c r="J595" s="49"/>
    </row>
    <row r="596" spans="1:10" x14ac:dyDescent="0.35">
      <c r="A596" s="37">
        <v>43677</v>
      </c>
      <c r="B596" s="38">
        <f t="shared" si="32"/>
        <v>0.73129999999999995</v>
      </c>
      <c r="C596" s="38"/>
      <c r="D596" s="38">
        <v>0.73129999999999995</v>
      </c>
      <c r="E596" s="42">
        <f t="shared" si="33"/>
        <v>2.1761582456799638E-2</v>
      </c>
      <c r="F596" s="38">
        <f t="shared" si="34"/>
        <v>6673.0102050454725</v>
      </c>
      <c r="J596" s="49"/>
    </row>
    <row r="597" spans="1:10" x14ac:dyDescent="0.35">
      <c r="A597" s="37">
        <v>43708</v>
      </c>
      <c r="B597" s="38">
        <f t="shared" si="32"/>
        <v>0.5161</v>
      </c>
      <c r="C597" s="38"/>
      <c r="D597" s="38">
        <v>0.5161</v>
      </c>
      <c r="E597" s="42">
        <f t="shared" si="33"/>
        <v>2.1387058170058232E-2</v>
      </c>
      <c r="F597" s="38">
        <f t="shared" si="34"/>
        <v>6815.7262624701716</v>
      </c>
      <c r="J597" s="49"/>
    </row>
    <row r="598" spans="1:10" x14ac:dyDescent="0.35">
      <c r="A598" s="37">
        <v>43738</v>
      </c>
      <c r="B598" s="38">
        <f t="shared" si="32"/>
        <v>0.50919999999999999</v>
      </c>
      <c r="C598" s="38"/>
      <c r="D598" s="38">
        <v>0.50919999999999999</v>
      </c>
      <c r="E598" s="42">
        <f t="shared" si="33"/>
        <v>1.0965178725619886E-3</v>
      </c>
      <c r="F598" s="38">
        <f t="shared" si="34"/>
        <v>6823.19982813146</v>
      </c>
      <c r="J598" s="49"/>
    </row>
    <row r="599" spans="1:10" x14ac:dyDescent="0.35">
      <c r="A599" s="37">
        <v>43769</v>
      </c>
      <c r="B599" s="38">
        <f t="shared" si="32"/>
        <v>0.65300000000000002</v>
      </c>
      <c r="C599" s="38"/>
      <c r="D599" s="38">
        <v>0.65300000000000002</v>
      </c>
      <c r="E599" s="42">
        <f t="shared" si="33"/>
        <v>-1.3362152038386891E-2</v>
      </c>
      <c r="F599" s="38">
        <f t="shared" si="34"/>
        <v>6732.0271946396724</v>
      </c>
      <c r="J599" s="49"/>
    </row>
    <row r="600" spans="1:10" x14ac:dyDescent="0.35">
      <c r="A600" s="37">
        <v>43799</v>
      </c>
      <c r="B600" s="38">
        <f t="shared" si="32"/>
        <v>0.73870000000000002</v>
      </c>
      <c r="C600" s="38"/>
      <c r="D600" s="38">
        <v>0.73870000000000002</v>
      </c>
      <c r="E600" s="42">
        <f t="shared" si="33"/>
        <v>-7.6360496487025819E-3</v>
      </c>
      <c r="F600" s="38">
        <f t="shared" si="34"/>
        <v>6680.6211007449883</v>
      </c>
      <c r="J600" s="49"/>
    </row>
    <row r="601" spans="1:10" x14ac:dyDescent="0.35">
      <c r="A601" s="37">
        <v>43830</v>
      </c>
      <c r="B601" s="38">
        <f t="shared" si="32"/>
        <v>0.91290000000000004</v>
      </c>
      <c r="C601" s="38"/>
      <c r="D601" s="38">
        <v>0.91290000000000004</v>
      </c>
      <c r="E601" s="42">
        <f t="shared" si="33"/>
        <v>-1.5864475148114402E-2</v>
      </c>
      <c r="F601" s="38">
        <f t="shared" si="34"/>
        <v>6574.6365533182507</v>
      </c>
      <c r="J601" s="49"/>
    </row>
    <row r="602" spans="1:10" x14ac:dyDescent="0.35">
      <c r="A602" s="37">
        <v>43861</v>
      </c>
      <c r="B602" s="38">
        <f t="shared" ref="B602:B637" si="35">D602</f>
        <v>0.61280000000000001</v>
      </c>
      <c r="C602" s="38"/>
      <c r="D602" s="38">
        <v>0.61280000000000001</v>
      </c>
      <c r="E602" s="42">
        <f t="shared" si="33"/>
        <v>2.9591644742942094E-2</v>
      </c>
      <c r="F602" s="38">
        <f t="shared" si="34"/>
        <v>6769.1908625180058</v>
      </c>
      <c r="J602" s="49"/>
    </row>
    <row r="603" spans="1:10" x14ac:dyDescent="0.35">
      <c r="A603" s="37">
        <v>43890</v>
      </c>
      <c r="B603" s="38">
        <f t="shared" si="35"/>
        <v>0.50349999999999995</v>
      </c>
      <c r="C603" s="38"/>
      <c r="D603" s="38">
        <v>0.50349999999999995</v>
      </c>
      <c r="E603" s="42">
        <f t="shared" si="33"/>
        <v>1.1070477860710588E-2</v>
      </c>
      <c r="F603" s="38">
        <f t="shared" si="34"/>
        <v>6844.1290400964363</v>
      </c>
      <c r="J603" s="49"/>
    </row>
    <row r="604" spans="1:10" x14ac:dyDescent="0.35">
      <c r="A604" s="37">
        <v>43921</v>
      </c>
      <c r="B604" s="38">
        <f t="shared" si="35"/>
        <v>0.41899999999999998</v>
      </c>
      <c r="C604" s="38"/>
      <c r="D604" s="38">
        <v>0.41899999999999998</v>
      </c>
      <c r="E604" s="42">
        <f t="shared" si="33"/>
        <v>8.6190548666837657E-3</v>
      </c>
      <c r="F604" s="38">
        <f t="shared" si="34"/>
        <v>6903.1189638076912</v>
      </c>
      <c r="J604" s="49"/>
    </row>
    <row r="605" spans="1:10" x14ac:dyDescent="0.35">
      <c r="A605" s="37">
        <v>43951</v>
      </c>
      <c r="B605" s="38">
        <f t="shared" si="35"/>
        <v>0.32500000000000001</v>
      </c>
      <c r="C605" s="38"/>
      <c r="D605" s="38">
        <v>0.32500000000000001</v>
      </c>
      <c r="E605" s="42">
        <f t="shared" si="33"/>
        <v>9.514893597985451E-3</v>
      </c>
      <c r="F605" s="38">
        <f t="shared" si="34"/>
        <v>6968.8014062425564</v>
      </c>
      <c r="J605" s="49"/>
    </row>
    <row r="606" spans="1:10" x14ac:dyDescent="0.35">
      <c r="A606" s="37">
        <v>43982</v>
      </c>
      <c r="B606" s="38">
        <f t="shared" si="35"/>
        <v>0.22919999999999999</v>
      </c>
      <c r="C606" s="38"/>
      <c r="D606" s="38">
        <v>0.22919999999999999</v>
      </c>
      <c r="E606" s="42">
        <f t="shared" si="33"/>
        <v>9.65853146898288E-3</v>
      </c>
      <c r="F606" s="38">
        <f t="shared" si="34"/>
        <v>7036.1097939258434</v>
      </c>
      <c r="J606" s="49"/>
    </row>
    <row r="607" spans="1:10" x14ac:dyDescent="0.35">
      <c r="A607" s="37">
        <v>44012</v>
      </c>
      <c r="B607" s="38">
        <f t="shared" si="35"/>
        <v>0.2074</v>
      </c>
      <c r="C607" s="38"/>
      <c r="D607" s="38">
        <v>0.2074</v>
      </c>
      <c r="E607" s="42">
        <f t="shared" si="33"/>
        <v>2.3296562325160787E-3</v>
      </c>
      <c r="F607" s="38">
        <f t="shared" si="34"/>
        <v>7052.5015109599308</v>
      </c>
      <c r="J607" s="49"/>
    </row>
    <row r="608" spans="1:10" x14ac:dyDescent="0.35">
      <c r="A608" s="37">
        <v>44043</v>
      </c>
      <c r="B608" s="38">
        <f t="shared" si="35"/>
        <v>0.17019999999999999</v>
      </c>
      <c r="C608" s="38"/>
      <c r="D608" s="38">
        <v>0.17019999999999999</v>
      </c>
      <c r="E608" s="42">
        <f t="shared" si="33"/>
        <v>3.82933343831553E-3</v>
      </c>
      <c r="F608" s="38">
        <f t="shared" si="34"/>
        <v>7079.5078908196201</v>
      </c>
      <c r="J608" s="49"/>
    </row>
    <row r="609" spans="1:10" x14ac:dyDescent="0.35">
      <c r="A609" s="37">
        <v>44074</v>
      </c>
      <c r="B609" s="38">
        <f t="shared" si="35"/>
        <v>0.37630000000000002</v>
      </c>
      <c r="C609" s="38"/>
      <c r="D609" s="38">
        <v>0.37630000000000002</v>
      </c>
      <c r="E609" s="42">
        <f t="shared" si="33"/>
        <v>-1.9901274909064189E-2</v>
      </c>
      <c r="F609" s="38">
        <f t="shared" si="34"/>
        <v>6938.616658063529</v>
      </c>
      <c r="J609" s="49"/>
    </row>
    <row r="610" spans="1:10" x14ac:dyDescent="0.35">
      <c r="A610" s="37">
        <v>44104</v>
      </c>
      <c r="B610" s="38">
        <f t="shared" si="35"/>
        <v>0.27739999999999998</v>
      </c>
      <c r="C610" s="38"/>
      <c r="D610" s="38">
        <v>0.27739999999999998</v>
      </c>
      <c r="E610" s="42">
        <f t="shared" si="33"/>
        <v>9.9808866202165895E-3</v>
      </c>
      <c r="F610" s="38">
        <f t="shared" si="34"/>
        <v>7007.8702042288078</v>
      </c>
      <c r="J610" s="49"/>
    </row>
    <row r="611" spans="1:10" x14ac:dyDescent="0.35">
      <c r="A611" s="37">
        <v>44135</v>
      </c>
      <c r="B611" s="38">
        <f t="shared" si="35"/>
        <v>0.30740000000000001</v>
      </c>
      <c r="C611" s="38"/>
      <c r="D611" s="38">
        <v>0.30740000000000001</v>
      </c>
      <c r="E611" s="42">
        <f t="shared" si="33"/>
        <v>-2.6967305007736852E-3</v>
      </c>
      <c r="F611" s="38">
        <f t="shared" si="34"/>
        <v>6988.971866903601</v>
      </c>
      <c r="J611" s="49"/>
    </row>
    <row r="612" spans="1:10" x14ac:dyDescent="0.35">
      <c r="A612" s="37">
        <v>44165</v>
      </c>
      <c r="B612" s="38">
        <f t="shared" si="35"/>
        <v>0.3639</v>
      </c>
      <c r="C612" s="38"/>
      <c r="D612" s="38">
        <v>0.3639</v>
      </c>
      <c r="E612" s="42">
        <f t="shared" si="33"/>
        <v>-5.2419489365270206E-3</v>
      </c>
      <c r="F612" s="38">
        <f t="shared" si="34"/>
        <v>6952.336033258468</v>
      </c>
      <c r="J612" s="49"/>
    </row>
    <row r="613" spans="1:10" x14ac:dyDescent="0.35">
      <c r="A613" s="37">
        <v>44196</v>
      </c>
      <c r="B613" s="38">
        <f t="shared" si="35"/>
        <v>0.25130000000000002</v>
      </c>
      <c r="C613" s="38"/>
      <c r="D613" s="38">
        <v>0.25130000000000002</v>
      </c>
      <c r="E613" s="42">
        <f t="shared" si="33"/>
        <v>1.1324594762411678E-2</v>
      </c>
      <c r="F613" s="38">
        <f t="shared" si="34"/>
        <v>7031.0684214872326</v>
      </c>
      <c r="J613" s="49"/>
    </row>
    <row r="614" spans="1:10" x14ac:dyDescent="0.35">
      <c r="A614" s="37">
        <v>44227</v>
      </c>
      <c r="B614" s="38">
        <f t="shared" si="35"/>
        <v>0.41959999999999997</v>
      </c>
      <c r="C614" s="38"/>
      <c r="D614" s="38">
        <v>0.41959999999999997</v>
      </c>
      <c r="E614" s="42">
        <f t="shared" si="33"/>
        <v>-1.6121095862772179E-2</v>
      </c>
      <c r="F614" s="38">
        <f t="shared" si="34"/>
        <v>6917.719893446726</v>
      </c>
      <c r="J614" s="49"/>
    </row>
    <row r="615" spans="1:10" x14ac:dyDescent="0.35">
      <c r="A615" s="37">
        <v>44255</v>
      </c>
      <c r="B615" s="38">
        <f t="shared" si="35"/>
        <v>0.87670000000000003</v>
      </c>
      <c r="C615" s="38"/>
      <c r="D615" s="38">
        <v>0.87670000000000003</v>
      </c>
      <c r="E615" s="42">
        <f t="shared" si="33"/>
        <v>-4.2974037063010867E-2</v>
      </c>
      <c r="F615" s="38">
        <f t="shared" si="34"/>
        <v>6620.4375423542187</v>
      </c>
      <c r="J615" s="49"/>
    </row>
    <row r="616" spans="1:10" x14ac:dyDescent="0.35">
      <c r="A616" s="37">
        <v>44286</v>
      </c>
      <c r="B616" s="38">
        <f t="shared" si="35"/>
        <v>0.91080000000000005</v>
      </c>
      <c r="C616" s="38"/>
      <c r="D616" s="38">
        <v>0.91080000000000005</v>
      </c>
      <c r="E616" s="42">
        <f t="shared" si="33"/>
        <v>-2.4957674727955413E-3</v>
      </c>
      <c r="F616" s="38">
        <f t="shared" si="34"/>
        <v>6603.9144696803369</v>
      </c>
      <c r="J616" s="49"/>
    </row>
    <row r="617" spans="1:10" x14ac:dyDescent="0.35">
      <c r="A617" s="37">
        <v>44316</v>
      </c>
      <c r="B617" s="38">
        <f t="shared" si="35"/>
        <v>0.91390000000000005</v>
      </c>
      <c r="C617" s="38"/>
      <c r="D617" s="38">
        <v>0.91390000000000005</v>
      </c>
      <c r="E617" s="42">
        <f t="shared" si="33"/>
        <v>4.657418456244692E-4</v>
      </c>
      <c r="F617" s="38">
        <f t="shared" si="34"/>
        <v>6606.9901889937919</v>
      </c>
      <c r="J617" s="49"/>
    </row>
    <row r="618" spans="1:10" x14ac:dyDescent="0.35">
      <c r="A618" s="37">
        <v>44347</v>
      </c>
      <c r="B618" s="38">
        <f t="shared" si="35"/>
        <v>0.87409999999999999</v>
      </c>
      <c r="C618" s="38"/>
      <c r="D618" s="38">
        <v>0.87409999999999999</v>
      </c>
      <c r="E618" s="42">
        <f t="shared" si="33"/>
        <v>4.5343085930035403E-3</v>
      </c>
      <c r="F618" s="38">
        <f t="shared" si="34"/>
        <v>6636.9483213816375</v>
      </c>
      <c r="J618" s="49"/>
    </row>
    <row r="619" spans="1:10" x14ac:dyDescent="0.35">
      <c r="A619" s="37">
        <v>44377</v>
      </c>
      <c r="B619" s="38">
        <f t="shared" si="35"/>
        <v>0.82289999999999996</v>
      </c>
      <c r="C619" s="38"/>
      <c r="D619" s="38">
        <v>0.82289999999999996</v>
      </c>
      <c r="E619" s="42">
        <f t="shared" si="33"/>
        <v>5.5945048157465174E-3</v>
      </c>
      <c r="F619" s="38">
        <f t="shared" si="34"/>
        <v>6674.0787607274669</v>
      </c>
      <c r="J619" s="49"/>
    </row>
    <row r="620" spans="1:10" x14ac:dyDescent="0.35">
      <c r="A620" s="37">
        <v>44408</v>
      </c>
      <c r="B620" s="38">
        <f t="shared" si="35"/>
        <v>0.64710000000000001</v>
      </c>
      <c r="C620" s="38"/>
      <c r="D620" s="38">
        <v>0.64710000000000001</v>
      </c>
      <c r="E620" s="42">
        <f t="shared" si="33"/>
        <v>1.7545270429861162E-2</v>
      </c>
      <c r="F620" s="38">
        <f t="shared" si="34"/>
        <v>6791.1772774546225</v>
      </c>
      <c r="J620" s="49"/>
    </row>
    <row r="621" spans="1:10" x14ac:dyDescent="0.35">
      <c r="A621" s="37">
        <v>44439</v>
      </c>
      <c r="B621" s="38">
        <f t="shared" si="35"/>
        <v>0.71030000000000004</v>
      </c>
      <c r="C621" s="38"/>
      <c r="D621" s="38">
        <v>0.71030000000000004</v>
      </c>
      <c r="E621" s="42">
        <f t="shared" si="33"/>
        <v>-5.5020980332123239E-3</v>
      </c>
      <c r="F621" s="38">
        <f t="shared" si="34"/>
        <v>6753.8115543131435</v>
      </c>
      <c r="J621" s="49"/>
    </row>
    <row r="622" spans="1:10" x14ac:dyDescent="0.35">
      <c r="A622" s="37">
        <v>44469</v>
      </c>
      <c r="B622" s="38">
        <f t="shared" si="35"/>
        <v>1.0313000000000001</v>
      </c>
      <c r="C622" s="38"/>
      <c r="D622" s="38">
        <v>1.0313000000000001</v>
      </c>
      <c r="E622" s="42">
        <f t="shared" si="33"/>
        <v>-2.9593070227466513E-2</v>
      </c>
      <c r="F622" s="38">
        <f t="shared" si="34"/>
        <v>6553.9455346832801</v>
      </c>
      <c r="J622" s="49"/>
    </row>
    <row r="623" spans="1:10" x14ac:dyDescent="0.35">
      <c r="A623" s="37">
        <v>44500</v>
      </c>
      <c r="B623" s="38">
        <f t="shared" si="35"/>
        <v>1.0507</v>
      </c>
      <c r="C623" s="38"/>
      <c r="D623" s="38">
        <v>1.0507</v>
      </c>
      <c r="E623" s="42">
        <f t="shared" si="33"/>
        <v>-9.6304438427741298E-4</v>
      </c>
      <c r="F623" s="38">
        <f t="shared" si="34"/>
        <v>6547.6337942412438</v>
      </c>
      <c r="J623" s="49"/>
    </row>
    <row r="624" spans="1:10" x14ac:dyDescent="0.35">
      <c r="A624" s="37">
        <v>44530</v>
      </c>
      <c r="B624" s="38">
        <f t="shared" si="35"/>
        <v>0.84099999999999997</v>
      </c>
      <c r="C624" s="38"/>
      <c r="D624" s="38">
        <v>0.84099999999999997</v>
      </c>
      <c r="E624" s="42">
        <f t="shared" si="33"/>
        <v>2.0787177695901174E-2</v>
      </c>
      <c r="F624" s="38">
        <f t="shared" si="34"/>
        <v>6683.7406214098246</v>
      </c>
      <c r="J624" s="49"/>
    </row>
    <row r="625" spans="1:10" x14ac:dyDescent="0.35">
      <c r="A625" s="37">
        <v>44561</v>
      </c>
      <c r="B625" s="38">
        <f t="shared" si="35"/>
        <v>1.0129999999999999</v>
      </c>
      <c r="C625" s="38"/>
      <c r="D625" s="38">
        <v>1.0129999999999999</v>
      </c>
      <c r="E625" s="42">
        <f t="shared" si="33"/>
        <v>-1.5488152744969548E-2</v>
      </c>
      <c r="F625" s="38">
        <f t="shared" si="34"/>
        <v>6580.2218257576715</v>
      </c>
      <c r="J625" s="49"/>
    </row>
    <row r="626" spans="1:10" x14ac:dyDescent="0.35">
      <c r="A626" s="37">
        <v>44592</v>
      </c>
      <c r="B626" s="38">
        <f t="shared" si="35"/>
        <v>1.3348</v>
      </c>
      <c r="C626" s="38"/>
      <c r="D626" s="38">
        <v>1.3348</v>
      </c>
      <c r="E626" s="42">
        <f t="shared" si="33"/>
        <v>-2.8952909723427324E-2</v>
      </c>
      <c r="F626" s="38">
        <f t="shared" si="34"/>
        <v>6389.7052572763832</v>
      </c>
      <c r="J626" s="49"/>
    </row>
    <row r="627" spans="1:10" x14ac:dyDescent="0.35">
      <c r="A627" s="37">
        <v>44620</v>
      </c>
      <c r="B627" s="38">
        <f t="shared" si="35"/>
        <v>1.4233</v>
      </c>
      <c r="C627" s="38"/>
      <c r="D627" s="38">
        <v>1.4233</v>
      </c>
      <c r="E627" s="42">
        <f t="shared" si="33"/>
        <v>-7.0457030192671508E-3</v>
      </c>
      <c r="F627" s="38">
        <f t="shared" si="34"/>
        <v>6344.6852916529642</v>
      </c>
      <c r="J627" s="49"/>
    </row>
    <row r="628" spans="1:10" x14ac:dyDescent="0.35">
      <c r="A628" s="37">
        <v>44651</v>
      </c>
      <c r="B628" s="38">
        <f t="shared" si="35"/>
        <v>1.6696</v>
      </c>
      <c r="C628" s="38"/>
      <c r="D628" s="38">
        <v>1.6696</v>
      </c>
      <c r="E628" s="42">
        <f t="shared" si="33"/>
        <v>-2.1237857930180102E-2</v>
      </c>
      <c r="F628" s="38">
        <f t="shared" si="34"/>
        <v>6209.9377668171355</v>
      </c>
      <c r="J628" s="49"/>
    </row>
    <row r="629" spans="1:10" x14ac:dyDescent="0.35">
      <c r="A629" s="37">
        <v>44681</v>
      </c>
      <c r="B629" s="38">
        <f t="shared" si="35"/>
        <v>1.9376</v>
      </c>
      <c r="C629" s="38"/>
      <c r="D629" s="38">
        <v>1.9376</v>
      </c>
      <c r="E629" s="42">
        <f t="shared" si="33"/>
        <v>-2.268241326573902E-2</v>
      </c>
      <c r="F629" s="38">
        <f t="shared" si="34"/>
        <v>6069.0813920356686</v>
      </c>
      <c r="J629" s="49"/>
    </row>
    <row r="630" spans="1:10" x14ac:dyDescent="0.35">
      <c r="A630" s="37">
        <v>44712</v>
      </c>
      <c r="B630" s="38">
        <f t="shared" si="35"/>
        <v>2.1072000000000002</v>
      </c>
      <c r="C630" s="38"/>
      <c r="D630" s="38">
        <v>2.1072000000000002</v>
      </c>
      <c r="E630" s="42">
        <f t="shared" si="33"/>
        <v>-1.3491585642760082E-2</v>
      </c>
      <c r="F630" s="38">
        <f t="shared" si="34"/>
        <v>5987.1998606621373</v>
      </c>
      <c r="J630" s="49"/>
    </row>
    <row r="631" spans="1:10" x14ac:dyDescent="0.35">
      <c r="A631" s="37">
        <v>44742</v>
      </c>
      <c r="B631" s="38">
        <f t="shared" si="35"/>
        <v>2.2806000000000002</v>
      </c>
      <c r="C631" s="38"/>
      <c r="D631" s="38">
        <v>2.2806000000000002</v>
      </c>
      <c r="E631" s="42">
        <f t="shared" si="33"/>
        <v>-1.3556040437678975E-2</v>
      </c>
      <c r="F631" s="38">
        <f t="shared" si="34"/>
        <v>5906.0371372425352</v>
      </c>
      <c r="J631" s="49"/>
    </row>
    <row r="632" spans="1:10" x14ac:dyDescent="0.35">
      <c r="A632" s="37">
        <v>44773</v>
      </c>
      <c r="B632" s="38">
        <f t="shared" si="35"/>
        <v>1.9637</v>
      </c>
      <c r="C632" s="38"/>
      <c r="D632" s="38">
        <v>1.9637</v>
      </c>
      <c r="E632" s="42">
        <f t="shared" si="33"/>
        <v>3.0329675517119542E-2</v>
      </c>
      <c r="F632" s="38">
        <f t="shared" si="34"/>
        <v>6085.1653272071599</v>
      </c>
      <c r="J632" s="49"/>
    </row>
    <row r="633" spans="1:10" x14ac:dyDescent="0.35">
      <c r="A633" s="37">
        <v>44804</v>
      </c>
      <c r="B633" s="38">
        <f t="shared" si="35"/>
        <v>2.9196</v>
      </c>
      <c r="C633" s="38"/>
      <c r="D633" s="38">
        <v>2.9196</v>
      </c>
      <c r="E633" s="42">
        <f t="shared" si="33"/>
        <v>-8.0154647288330355E-2</v>
      </c>
      <c r="F633" s="38">
        <f t="shared" si="34"/>
        <v>5597.4110467136925</v>
      </c>
      <c r="J633" s="49"/>
    </row>
    <row r="634" spans="1:10" x14ac:dyDescent="0.35">
      <c r="A634" s="37">
        <v>44834</v>
      </c>
      <c r="B634" s="38">
        <f t="shared" si="35"/>
        <v>4.1630000000000003</v>
      </c>
      <c r="C634" s="38"/>
      <c r="D634" s="38">
        <v>4.1630000000000003</v>
      </c>
      <c r="E634" s="42">
        <f t="shared" si="33"/>
        <v>-9.7748463319548465E-2</v>
      </c>
      <c r="F634" s="38">
        <f t="shared" si="34"/>
        <v>5050.2727183295638</v>
      </c>
      <c r="J634" s="49"/>
    </row>
    <row r="635" spans="1:10" x14ac:dyDescent="0.35">
      <c r="A635" s="37">
        <v>44865</v>
      </c>
      <c r="B635" s="38">
        <f t="shared" si="35"/>
        <v>3.6951999999999998</v>
      </c>
      <c r="C635" s="38"/>
      <c r="D635" s="38">
        <v>3.6951999999999998</v>
      </c>
      <c r="E635" s="42">
        <f t="shared" si="33"/>
        <v>4.2015416637404303E-2</v>
      </c>
      <c r="F635" s="38">
        <f t="shared" si="34"/>
        <v>5262.4620307226969</v>
      </c>
      <c r="J635" s="49"/>
    </row>
    <row r="636" spans="1:10" x14ac:dyDescent="0.35">
      <c r="A636" s="37">
        <v>44895</v>
      </c>
      <c r="B636" s="38">
        <f t="shared" si="35"/>
        <v>3.3672</v>
      </c>
      <c r="C636" s="38"/>
      <c r="D636" s="38">
        <v>3.3672</v>
      </c>
      <c r="E636" s="42">
        <f t="shared" si="33"/>
        <v>3.0538448379143667E-2</v>
      </c>
      <c r="F636" s="38">
        <f t="shared" si="34"/>
        <v>5423.1694557951259</v>
      </c>
      <c r="J636" s="49"/>
    </row>
    <row r="637" spans="1:10" x14ac:dyDescent="0.35">
      <c r="A637" s="37">
        <v>44926</v>
      </c>
      <c r="B637" s="38">
        <f t="shared" si="35"/>
        <v>3.7991999999999999</v>
      </c>
      <c r="C637" s="38"/>
      <c r="D637" s="38">
        <v>3.7991999999999999</v>
      </c>
      <c r="E637" s="50">
        <f t="shared" si="33"/>
        <v>-3.2612546987391328E-2</v>
      </c>
      <c r="F637" s="38">
        <f t="shared" si="34"/>
        <v>5246.3060870974214</v>
      </c>
      <c r="J637" s="49"/>
    </row>
    <row r="638" spans="1:10" x14ac:dyDescent="0.35">
      <c r="A638" s="37"/>
      <c r="B638" s="38"/>
      <c r="C638" s="38"/>
      <c r="D638" s="38"/>
      <c r="E638" s="53"/>
      <c r="F638" s="38"/>
      <c r="J638" s="49"/>
    </row>
    <row r="639" spans="1:10" x14ac:dyDescent="0.35">
      <c r="A639" s="37"/>
      <c r="B639" s="38"/>
      <c r="C639" s="38"/>
      <c r="D639" s="38"/>
      <c r="E639" s="53"/>
      <c r="F639" s="38"/>
      <c r="J639" s="49"/>
    </row>
    <row r="640" spans="1:10" x14ac:dyDescent="0.35">
      <c r="A640" s="37"/>
      <c r="B640" s="38"/>
      <c r="C640" s="38"/>
      <c r="D640" s="38"/>
      <c r="E640" s="53"/>
      <c r="F640" s="38"/>
      <c r="J640" s="49"/>
    </row>
    <row r="641" spans="1:10" x14ac:dyDescent="0.35">
      <c r="A641" s="37"/>
      <c r="B641" s="38"/>
      <c r="C641" s="38"/>
      <c r="D641" s="38"/>
      <c r="E641" s="53"/>
      <c r="F641" s="38"/>
      <c r="J641" s="49"/>
    </row>
    <row r="642" spans="1:10" x14ac:dyDescent="0.35">
      <c r="A642" s="37"/>
      <c r="B642" s="38"/>
      <c r="C642" s="38"/>
      <c r="D642" s="38"/>
      <c r="E642" s="53"/>
      <c r="F642" s="38"/>
      <c r="J642" s="49"/>
    </row>
    <row r="643" spans="1:10" x14ac:dyDescent="0.35">
      <c r="A643" s="37"/>
      <c r="B643" s="38"/>
      <c r="C643" s="38"/>
      <c r="D643" s="38"/>
      <c r="E643" s="53"/>
      <c r="F643" s="38"/>
      <c r="J643" s="49"/>
    </row>
    <row r="644" spans="1:10" x14ac:dyDescent="0.35">
      <c r="A644" s="37"/>
      <c r="B644" s="38"/>
      <c r="C644" s="38"/>
      <c r="D644" s="38"/>
      <c r="E644" s="53"/>
      <c r="F644" s="38"/>
      <c r="J644" s="49"/>
    </row>
    <row r="645" spans="1:10" x14ac:dyDescent="0.35">
      <c r="A645" s="37"/>
      <c r="B645" s="38"/>
      <c r="C645" s="38"/>
      <c r="D645" s="38"/>
      <c r="E645" s="53"/>
      <c r="F645" s="38"/>
      <c r="J645" s="49"/>
    </row>
    <row r="646" spans="1:10" x14ac:dyDescent="0.35">
      <c r="A646" s="37"/>
      <c r="B646" s="38"/>
      <c r="C646" s="38"/>
      <c r="D646" s="38"/>
      <c r="E646" s="53"/>
      <c r="F646" s="38"/>
      <c r="J646" s="49"/>
    </row>
    <row r="647" spans="1:10" x14ac:dyDescent="0.35">
      <c r="A647" s="37"/>
      <c r="B647" s="38"/>
      <c r="C647" s="38"/>
      <c r="D647" s="38"/>
      <c r="E647" s="53"/>
      <c r="F647" s="38"/>
      <c r="J647" s="49"/>
    </row>
    <row r="648" spans="1:10" x14ac:dyDescent="0.35">
      <c r="A648" s="37"/>
      <c r="B648" s="38"/>
      <c r="C648" s="38"/>
      <c r="D648" s="38"/>
      <c r="E648" s="53"/>
      <c r="F648" s="38"/>
      <c r="J648" s="49"/>
    </row>
    <row r="649" spans="1:10" x14ac:dyDescent="0.35">
      <c r="A649" s="37"/>
      <c r="B649" s="38"/>
      <c r="C649" s="38"/>
      <c r="D649" s="38"/>
      <c r="E649" s="53"/>
      <c r="F649" s="38"/>
      <c r="J649" s="49"/>
    </row>
    <row r="650" spans="1:10" x14ac:dyDescent="0.35">
      <c r="A650" s="37"/>
      <c r="B650" s="38"/>
      <c r="C650" s="38"/>
      <c r="D650" s="38"/>
      <c r="E650" s="53"/>
      <c r="F650" s="38"/>
      <c r="J650" s="49"/>
    </row>
    <row r="651" spans="1:10" x14ac:dyDescent="0.35">
      <c r="A651" s="37"/>
      <c r="B651" s="38"/>
      <c r="C651" s="38"/>
      <c r="D651" s="38"/>
      <c r="E651" s="53"/>
      <c r="F651" s="38"/>
      <c r="J651" s="49"/>
    </row>
    <row r="652" spans="1:10" x14ac:dyDescent="0.35">
      <c r="A652" s="37"/>
      <c r="B652" s="38"/>
      <c r="C652" s="38"/>
      <c r="D652" s="38"/>
      <c r="E652" s="53"/>
      <c r="F652" s="38"/>
      <c r="J652" s="49"/>
    </row>
    <row r="653" spans="1:10" x14ac:dyDescent="0.35">
      <c r="A653" s="37"/>
      <c r="B653" s="38"/>
      <c r="C653" s="38"/>
      <c r="D653" s="38"/>
      <c r="E653" s="53"/>
      <c r="F653" s="38"/>
      <c r="J653" s="49"/>
    </row>
    <row r="654" spans="1:10" x14ac:dyDescent="0.35">
      <c r="A654" s="37"/>
      <c r="B654" s="38"/>
      <c r="C654" s="38"/>
      <c r="D654" s="38"/>
      <c r="E654" s="53"/>
      <c r="F654" s="38"/>
      <c r="J654" s="49"/>
    </row>
    <row r="655" spans="1:10" x14ac:dyDescent="0.35">
      <c r="A655" s="37"/>
      <c r="B655" s="38"/>
      <c r="C655" s="38"/>
      <c r="D655" s="38"/>
      <c r="E655" s="53"/>
      <c r="F655" s="38"/>
      <c r="J655" s="49"/>
    </row>
    <row r="656" spans="1:10" x14ac:dyDescent="0.35">
      <c r="A656" s="37"/>
      <c r="B656" s="38"/>
      <c r="C656" s="38"/>
      <c r="D656" s="38"/>
      <c r="E656" s="53"/>
      <c r="F656" s="38"/>
      <c r="J656" s="49"/>
    </row>
    <row r="657" spans="1:10" x14ac:dyDescent="0.35">
      <c r="A657" s="37"/>
      <c r="B657" s="38"/>
      <c r="C657" s="38"/>
      <c r="D657" s="38"/>
      <c r="E657" s="53"/>
      <c r="F657" s="38"/>
      <c r="J657" s="49"/>
    </row>
    <row r="658" spans="1:10" x14ac:dyDescent="0.35">
      <c r="A658" s="37"/>
      <c r="B658" s="38"/>
      <c r="C658" s="38"/>
      <c r="D658" s="38"/>
      <c r="E658" s="53"/>
      <c r="F658" s="38"/>
      <c r="J658" s="49"/>
    </row>
    <row r="659" spans="1:10" x14ac:dyDescent="0.35">
      <c r="A659" s="37"/>
      <c r="B659" s="38"/>
      <c r="C659" s="38"/>
      <c r="D659" s="38"/>
      <c r="E659" s="53"/>
      <c r="F659" s="38"/>
      <c r="J659" s="49"/>
    </row>
    <row r="660" spans="1:10" x14ac:dyDescent="0.35">
      <c r="A660" s="37"/>
      <c r="B660" s="38"/>
      <c r="C660" s="38"/>
      <c r="D660" s="38"/>
      <c r="E660" s="53"/>
      <c r="F660" s="38"/>
      <c r="J660" s="49"/>
    </row>
    <row r="661" spans="1:10" x14ac:dyDescent="0.35">
      <c r="A661" s="37"/>
      <c r="B661" s="38"/>
      <c r="C661" s="38"/>
      <c r="D661" s="38"/>
      <c r="E661" s="53"/>
      <c r="F661" s="38"/>
      <c r="J661" s="49"/>
    </row>
    <row r="662" spans="1:10" x14ac:dyDescent="0.35">
      <c r="A662" s="37"/>
      <c r="B662" s="38"/>
      <c r="C662" s="38"/>
      <c r="D662" s="38"/>
      <c r="E662" s="53"/>
      <c r="F662" s="38"/>
      <c r="J662" s="49"/>
    </row>
    <row r="663" spans="1:10" x14ac:dyDescent="0.35">
      <c r="A663" s="37"/>
      <c r="B663" s="38"/>
      <c r="C663" s="38"/>
      <c r="D663" s="38"/>
      <c r="E663" s="53"/>
      <c r="F663" s="38"/>
      <c r="J663" s="49"/>
    </row>
    <row r="664" spans="1:10" x14ac:dyDescent="0.35">
      <c r="A664" s="37"/>
      <c r="B664" s="38"/>
      <c r="C664" s="38"/>
      <c r="D664" s="38"/>
      <c r="E664" s="53"/>
      <c r="F664" s="38"/>
      <c r="J664" s="49"/>
    </row>
    <row r="665" spans="1:10" x14ac:dyDescent="0.35">
      <c r="A665" s="37"/>
      <c r="B665" s="38"/>
      <c r="C665" s="38"/>
      <c r="D665" s="38"/>
      <c r="E665" s="53"/>
      <c r="F665" s="38"/>
      <c r="J665" s="49"/>
    </row>
    <row r="666" spans="1:10" x14ac:dyDescent="0.35">
      <c r="A666" s="37"/>
      <c r="B666" s="38"/>
      <c r="C666" s="38"/>
      <c r="D666" s="38"/>
      <c r="E666" s="53"/>
      <c r="F666" s="38"/>
      <c r="J666" s="49"/>
    </row>
    <row r="667" spans="1:10" x14ac:dyDescent="0.35">
      <c r="A667" s="37"/>
      <c r="B667" s="38"/>
      <c r="C667" s="38"/>
      <c r="D667" s="38"/>
      <c r="E667" s="53"/>
      <c r="F667" s="38"/>
      <c r="J667" s="49"/>
    </row>
    <row r="668" spans="1:10" x14ac:dyDescent="0.35">
      <c r="A668" s="37"/>
      <c r="B668" s="38"/>
      <c r="C668" s="38"/>
      <c r="D668" s="38"/>
      <c r="E668" s="53"/>
      <c r="F668" s="38"/>
      <c r="J668" s="49"/>
    </row>
    <row r="669" spans="1:10" x14ac:dyDescent="0.35">
      <c r="A669" s="37"/>
      <c r="B669" s="38"/>
      <c r="C669" s="38"/>
      <c r="D669" s="38"/>
      <c r="E669" s="53"/>
      <c r="F669" s="38"/>
      <c r="J669" s="49"/>
    </row>
    <row r="670" spans="1:10" x14ac:dyDescent="0.35">
      <c r="A670" s="37"/>
      <c r="B670" s="38"/>
      <c r="C670" s="38"/>
      <c r="D670" s="38"/>
      <c r="E670" s="53"/>
      <c r="F670" s="38"/>
      <c r="J670" s="49"/>
    </row>
    <row r="671" spans="1:10" x14ac:dyDescent="0.35">
      <c r="A671" s="37"/>
      <c r="B671" s="38"/>
      <c r="C671" s="38"/>
      <c r="D671" s="38"/>
      <c r="E671" s="53"/>
      <c r="F671" s="38"/>
      <c r="J671" s="49"/>
    </row>
    <row r="672" spans="1:10" x14ac:dyDescent="0.35">
      <c r="A672" s="37"/>
      <c r="B672" s="38"/>
      <c r="C672" s="38"/>
      <c r="D672" s="38"/>
      <c r="E672" s="53"/>
      <c r="F672" s="38"/>
      <c r="J672" s="49"/>
    </row>
    <row r="673" spans="1:10" x14ac:dyDescent="0.35">
      <c r="A673" s="37"/>
      <c r="B673" s="38"/>
      <c r="C673" s="38"/>
      <c r="D673" s="38"/>
      <c r="E673" s="53"/>
      <c r="F673" s="38"/>
      <c r="J673" s="49"/>
    </row>
    <row r="674" spans="1:10" x14ac:dyDescent="0.35">
      <c r="A674" s="37"/>
      <c r="B674" s="38"/>
      <c r="C674" s="38"/>
      <c r="D674" s="38"/>
      <c r="E674" s="53"/>
      <c r="F674" s="38"/>
      <c r="J674" s="49"/>
    </row>
    <row r="675" spans="1:10" x14ac:dyDescent="0.35">
      <c r="A675" s="37"/>
      <c r="B675" s="38"/>
      <c r="C675" s="38"/>
      <c r="D675" s="38"/>
      <c r="E675" s="53"/>
      <c r="F675" s="38"/>
      <c r="J675" s="49"/>
    </row>
    <row r="676" spans="1:10" x14ac:dyDescent="0.35">
      <c r="A676" s="37"/>
      <c r="B676" s="38"/>
      <c r="C676" s="38"/>
      <c r="D676" s="38"/>
      <c r="E676" s="53"/>
      <c r="F676" s="38"/>
      <c r="J676" s="49"/>
    </row>
    <row r="677" spans="1:10" x14ac:dyDescent="0.35">
      <c r="A677" s="37"/>
      <c r="B677" s="38"/>
      <c r="C677" s="38"/>
      <c r="D677" s="38"/>
      <c r="E677" s="53"/>
      <c r="F677" s="38"/>
      <c r="J677" s="49"/>
    </row>
    <row r="678" spans="1:10" x14ac:dyDescent="0.35">
      <c r="A678" s="37"/>
      <c r="B678" s="38"/>
      <c r="C678" s="38"/>
      <c r="D678" s="38"/>
      <c r="E678" s="53"/>
      <c r="F678" s="38"/>
      <c r="J678" s="49"/>
    </row>
    <row r="679" spans="1:10" x14ac:dyDescent="0.35">
      <c r="A679" s="37"/>
      <c r="B679" s="38"/>
      <c r="C679" s="38"/>
      <c r="D679" s="38"/>
      <c r="E679" s="53"/>
      <c r="F679" s="38"/>
      <c r="J679" s="49"/>
    </row>
    <row r="680" spans="1:10" x14ac:dyDescent="0.35">
      <c r="A680" s="37"/>
      <c r="B680" s="38"/>
      <c r="C680" s="38"/>
      <c r="D680" s="38"/>
      <c r="E680" s="53"/>
      <c r="F680" s="38"/>
      <c r="J680" s="49"/>
    </row>
    <row r="681" spans="1:10" x14ac:dyDescent="0.35">
      <c r="A681" s="37"/>
      <c r="B681" s="38"/>
      <c r="C681" s="38"/>
      <c r="D681" s="38"/>
      <c r="E681" s="53"/>
      <c r="F681" s="38"/>
      <c r="J681" s="49"/>
    </row>
    <row r="682" spans="1:10" x14ac:dyDescent="0.35">
      <c r="A682" s="37"/>
      <c r="B682" s="38"/>
      <c r="C682" s="38"/>
      <c r="D682" s="38"/>
      <c r="E682" s="53"/>
      <c r="F682" s="38"/>
      <c r="J682" s="49"/>
    </row>
    <row r="683" spans="1:10" x14ac:dyDescent="0.35">
      <c r="A683" s="37"/>
      <c r="B683" s="38"/>
      <c r="C683" s="38"/>
      <c r="D683" s="38"/>
      <c r="E683" s="53"/>
      <c r="F683" s="38"/>
      <c r="J683" s="49"/>
    </row>
    <row r="684" spans="1:10" x14ac:dyDescent="0.35">
      <c r="A684" s="37"/>
      <c r="B684" s="38"/>
      <c r="C684" s="38"/>
      <c r="D684" s="38"/>
      <c r="E684" s="53"/>
      <c r="F684" s="38"/>
      <c r="J684" s="49"/>
    </row>
    <row r="685" spans="1:10" x14ac:dyDescent="0.35">
      <c r="A685" s="37"/>
      <c r="B685" s="38"/>
      <c r="C685" s="38"/>
      <c r="D685" s="38"/>
      <c r="E685" s="53"/>
      <c r="F685" s="38"/>
      <c r="J685" s="49"/>
    </row>
    <row r="686" spans="1:10" x14ac:dyDescent="0.35">
      <c r="A686" s="37"/>
      <c r="B686" s="38"/>
      <c r="C686" s="38"/>
      <c r="D686" s="38"/>
      <c r="E686" s="53"/>
      <c r="F686" s="38"/>
      <c r="J686" s="49"/>
    </row>
    <row r="687" spans="1:10" x14ac:dyDescent="0.35">
      <c r="A687" s="37"/>
      <c r="B687" s="38"/>
      <c r="C687" s="38"/>
      <c r="D687" s="38"/>
      <c r="E687" s="53"/>
      <c r="F687" s="38"/>
      <c r="J687" s="49"/>
    </row>
    <row r="688" spans="1:10" x14ac:dyDescent="0.35">
      <c r="A688" s="37"/>
      <c r="B688" s="38"/>
      <c r="C688" s="38"/>
      <c r="D688" s="38"/>
      <c r="E688" s="53"/>
      <c r="F688" s="38"/>
      <c r="J688" s="49"/>
    </row>
    <row r="689" spans="1:10" x14ac:dyDescent="0.35">
      <c r="A689" s="37"/>
      <c r="B689" s="38"/>
      <c r="C689" s="38"/>
      <c r="D689" s="38"/>
      <c r="E689" s="53"/>
      <c r="F689" s="38"/>
      <c r="J689" s="49"/>
    </row>
    <row r="690" spans="1:10" x14ac:dyDescent="0.35">
      <c r="A690" s="37"/>
      <c r="B690" s="38"/>
      <c r="C690" s="38"/>
      <c r="D690" s="38"/>
      <c r="E690" s="53"/>
      <c r="F690" s="38"/>
      <c r="J690" s="49"/>
    </row>
    <row r="691" spans="1:10" x14ac:dyDescent="0.35">
      <c r="A691" s="37"/>
      <c r="B691" s="38"/>
      <c r="C691" s="38"/>
      <c r="D691" s="38"/>
      <c r="E691" s="53"/>
      <c r="F691" s="38"/>
      <c r="J691" s="49"/>
    </row>
    <row r="692" spans="1:10" x14ac:dyDescent="0.35">
      <c r="A692" s="37"/>
      <c r="B692" s="38"/>
      <c r="C692" s="38"/>
      <c r="D692" s="38"/>
      <c r="E692" s="53"/>
      <c r="F692" s="38"/>
      <c r="J692" s="49"/>
    </row>
    <row r="693" spans="1:10" x14ac:dyDescent="0.35">
      <c r="A693" s="37"/>
      <c r="B693" s="38"/>
      <c r="C693" s="38"/>
      <c r="D693" s="38"/>
      <c r="E693" s="53"/>
      <c r="F693" s="38"/>
      <c r="J693" s="49"/>
    </row>
    <row r="694" spans="1:10" x14ac:dyDescent="0.35">
      <c r="A694" s="37"/>
      <c r="B694" s="38"/>
      <c r="C694" s="38"/>
      <c r="D694" s="38"/>
      <c r="E694" s="53"/>
      <c r="F694" s="38"/>
      <c r="J694" s="49"/>
    </row>
    <row r="695" spans="1:10" x14ac:dyDescent="0.35">
      <c r="A695" s="37"/>
      <c r="B695" s="38"/>
      <c r="C695" s="38"/>
      <c r="D695" s="38"/>
      <c r="E695" s="53"/>
      <c r="F695" s="38"/>
      <c r="J695" s="49"/>
    </row>
    <row r="696" spans="1:10" x14ac:dyDescent="0.35">
      <c r="A696" s="37"/>
      <c r="B696" s="38"/>
      <c r="C696" s="38"/>
      <c r="D696" s="38"/>
      <c r="E696" s="53"/>
      <c r="F696" s="38"/>
      <c r="J696" s="49"/>
    </row>
    <row r="697" spans="1:10" x14ac:dyDescent="0.35">
      <c r="A697" s="37"/>
      <c r="B697" s="38"/>
      <c r="C697" s="38"/>
      <c r="D697" s="38"/>
      <c r="E697" s="53"/>
      <c r="F697" s="38"/>
      <c r="J697" s="49"/>
    </row>
    <row r="698" spans="1:10" x14ac:dyDescent="0.35">
      <c r="A698" s="37"/>
      <c r="B698" s="38"/>
      <c r="C698" s="38"/>
      <c r="D698" s="38"/>
      <c r="E698" s="53"/>
      <c r="F698" s="38"/>
      <c r="J698" s="49"/>
    </row>
    <row r="699" spans="1:10" x14ac:dyDescent="0.35">
      <c r="A699" s="37"/>
      <c r="B699" s="38"/>
      <c r="C699" s="38"/>
      <c r="D699" s="38"/>
      <c r="E699" s="53"/>
      <c r="F699" s="38"/>
      <c r="J699" s="49"/>
    </row>
    <row r="700" spans="1:10" x14ac:dyDescent="0.35">
      <c r="A700" s="37"/>
      <c r="B700" s="38"/>
      <c r="C700" s="38"/>
      <c r="D700" s="38"/>
      <c r="E700" s="53"/>
      <c r="F700" s="38"/>
      <c r="J700" s="49"/>
    </row>
    <row r="701" spans="1:10" x14ac:dyDescent="0.35">
      <c r="A701" s="37"/>
      <c r="B701" s="38"/>
      <c r="C701" s="38"/>
      <c r="D701" s="38"/>
      <c r="E701" s="53"/>
      <c r="F701" s="38"/>
      <c r="J701" s="49"/>
    </row>
    <row r="702" spans="1:10" x14ac:dyDescent="0.35">
      <c r="A702" s="37"/>
      <c r="B702" s="38"/>
      <c r="C702" s="38"/>
      <c r="D702" s="38"/>
      <c r="E702" s="53"/>
      <c r="F702" s="38"/>
      <c r="J702" s="49"/>
    </row>
    <row r="703" spans="1:10" x14ac:dyDescent="0.35">
      <c r="A703" s="37"/>
      <c r="B703" s="38"/>
      <c r="C703" s="38"/>
      <c r="D703" s="38"/>
      <c r="E703" s="53"/>
      <c r="F703" s="38"/>
      <c r="J703" s="49"/>
    </row>
    <row r="704" spans="1:10" x14ac:dyDescent="0.35">
      <c r="A704" s="37"/>
      <c r="B704" s="38"/>
      <c r="C704" s="38"/>
      <c r="D704" s="38"/>
      <c r="E704" s="53"/>
      <c r="F704" s="38"/>
      <c r="J704" s="49"/>
    </row>
    <row r="705" spans="1:10" x14ac:dyDescent="0.35">
      <c r="A705" s="37"/>
      <c r="B705" s="38"/>
      <c r="C705" s="38"/>
      <c r="D705" s="38"/>
      <c r="E705" s="53"/>
      <c r="F705" s="38"/>
      <c r="J705" s="49"/>
    </row>
    <row r="706" spans="1:10" x14ac:dyDescent="0.35">
      <c r="A706" s="37"/>
      <c r="B706" s="38"/>
      <c r="C706" s="38"/>
      <c r="D706" s="38"/>
      <c r="E706" s="53"/>
      <c r="F706" s="38"/>
      <c r="J706" s="49"/>
    </row>
    <row r="707" spans="1:10" x14ac:dyDescent="0.35">
      <c r="A707" s="37"/>
      <c r="B707" s="38"/>
      <c r="C707" s="38"/>
      <c r="D707" s="38"/>
      <c r="E707" s="53"/>
      <c r="F707" s="38"/>
      <c r="J707" s="49"/>
    </row>
    <row r="708" spans="1:10" x14ac:dyDescent="0.35">
      <c r="A708" s="37"/>
      <c r="B708" s="38"/>
      <c r="C708" s="38"/>
      <c r="D708" s="38"/>
      <c r="E708" s="53"/>
      <c r="F708" s="38"/>
      <c r="J708" s="49"/>
    </row>
    <row r="709" spans="1:10" x14ac:dyDescent="0.35">
      <c r="A709" s="37"/>
      <c r="B709" s="38"/>
      <c r="C709" s="38"/>
      <c r="D709" s="38"/>
      <c r="E709" s="53"/>
      <c r="F709" s="38"/>
      <c r="J709" s="49"/>
    </row>
    <row r="710" spans="1:10" x14ac:dyDescent="0.35">
      <c r="A710" s="37"/>
      <c r="B710" s="38"/>
      <c r="C710" s="38"/>
      <c r="D710" s="38"/>
      <c r="E710" s="53"/>
      <c r="F710" s="38"/>
      <c r="J710" s="49"/>
    </row>
    <row r="711" spans="1:10" x14ac:dyDescent="0.35">
      <c r="A711" s="37"/>
      <c r="B711" s="38"/>
      <c r="C711" s="38"/>
      <c r="D711" s="38"/>
      <c r="E711" s="53"/>
      <c r="F711" s="38"/>
      <c r="J711" s="49"/>
    </row>
    <row r="712" spans="1:10" x14ac:dyDescent="0.35">
      <c r="A712" s="37"/>
      <c r="B712" s="38"/>
      <c r="C712" s="38"/>
      <c r="D712" s="38"/>
      <c r="E712" s="53"/>
      <c r="F712" s="38"/>
      <c r="J712" s="49"/>
    </row>
    <row r="713" spans="1:10" x14ac:dyDescent="0.35">
      <c r="A713" s="37"/>
      <c r="B713" s="38"/>
      <c r="C713" s="38"/>
      <c r="D713" s="38"/>
      <c r="E713" s="53"/>
      <c r="F713" s="38"/>
      <c r="J713" s="49"/>
    </row>
    <row r="714" spans="1:10" x14ac:dyDescent="0.35">
      <c r="A714" s="37"/>
      <c r="B714" s="38"/>
      <c r="C714" s="38"/>
      <c r="D714" s="38"/>
      <c r="E714" s="53"/>
      <c r="F714" s="38"/>
      <c r="J714" s="49"/>
    </row>
    <row r="715" spans="1:10" x14ac:dyDescent="0.35">
      <c r="A715" s="37"/>
      <c r="B715" s="38"/>
      <c r="C715" s="38"/>
      <c r="D715" s="38"/>
      <c r="E715" s="53"/>
      <c r="F715" s="38"/>
      <c r="J715" s="49"/>
    </row>
    <row r="716" spans="1:10" x14ac:dyDescent="0.35">
      <c r="A716" s="37"/>
      <c r="B716" s="38"/>
      <c r="C716" s="38"/>
      <c r="D716" s="38"/>
      <c r="E716" s="53"/>
      <c r="F716" s="38"/>
      <c r="J716" s="49"/>
    </row>
    <row r="717" spans="1:10" x14ac:dyDescent="0.35">
      <c r="A717" s="37"/>
      <c r="B717" s="38"/>
      <c r="C717" s="38"/>
      <c r="D717" s="38"/>
      <c r="E717" s="53"/>
      <c r="F717" s="38"/>
      <c r="J717" s="49"/>
    </row>
    <row r="718" spans="1:10" x14ac:dyDescent="0.35">
      <c r="A718" s="37"/>
      <c r="B718" s="38"/>
      <c r="C718" s="38"/>
      <c r="D718" s="38"/>
      <c r="E718" s="53"/>
      <c r="F718" s="38"/>
      <c r="J718" s="49"/>
    </row>
    <row r="719" spans="1:10" x14ac:dyDescent="0.35">
      <c r="A719" s="37"/>
      <c r="B719" s="38"/>
      <c r="C719" s="38"/>
      <c r="D719" s="38"/>
      <c r="E719" s="53"/>
      <c r="F719" s="38"/>
      <c r="J719" s="49"/>
    </row>
    <row r="720" spans="1:10" x14ac:dyDescent="0.35">
      <c r="A720" s="37"/>
      <c r="B720" s="38"/>
      <c r="C720" s="38"/>
      <c r="D720" s="38"/>
      <c r="E720" s="53"/>
      <c r="F720" s="38"/>
      <c r="J720" s="49"/>
    </row>
    <row r="721" spans="1:10" x14ac:dyDescent="0.35">
      <c r="A721" s="37"/>
      <c r="B721" s="38"/>
      <c r="C721" s="38"/>
      <c r="D721" s="38"/>
      <c r="E721" s="53"/>
      <c r="F721" s="38"/>
      <c r="J721" s="49"/>
    </row>
    <row r="722" spans="1:10" x14ac:dyDescent="0.35">
      <c r="A722" s="37"/>
      <c r="B722" s="38"/>
      <c r="C722" s="38"/>
      <c r="D722" s="38"/>
      <c r="E722" s="53"/>
      <c r="F722" s="38"/>
      <c r="J722" s="49"/>
    </row>
    <row r="723" spans="1:10" x14ac:dyDescent="0.35">
      <c r="A723" s="37"/>
      <c r="B723" s="38"/>
      <c r="C723" s="38"/>
      <c r="D723" s="38"/>
      <c r="E723" s="53"/>
      <c r="F723" s="38"/>
      <c r="J723" s="49"/>
    </row>
    <row r="724" spans="1:10" x14ac:dyDescent="0.35">
      <c r="A724" s="37"/>
      <c r="B724" s="38"/>
      <c r="C724" s="38"/>
      <c r="D724" s="38"/>
      <c r="E724" s="53"/>
      <c r="F724" s="38"/>
      <c r="J724" s="49"/>
    </row>
    <row r="725" spans="1:10" x14ac:dyDescent="0.35">
      <c r="A725" s="37"/>
      <c r="B725" s="38"/>
      <c r="C725" s="38"/>
      <c r="D725" s="38"/>
      <c r="E725" s="53"/>
      <c r="F725" s="38"/>
      <c r="J725" s="49"/>
    </row>
    <row r="726" spans="1:10" x14ac:dyDescent="0.35">
      <c r="A726" s="37"/>
      <c r="B726" s="38"/>
      <c r="C726" s="38"/>
      <c r="D726" s="38"/>
      <c r="E726" s="53"/>
      <c r="F726" s="38"/>
      <c r="J726" s="49"/>
    </row>
    <row r="727" spans="1:10" x14ac:dyDescent="0.35">
      <c r="A727" s="37"/>
      <c r="B727" s="38"/>
      <c r="C727" s="38"/>
      <c r="D727" s="38"/>
      <c r="E727" s="53"/>
      <c r="F727" s="38"/>
      <c r="J727" s="49"/>
    </row>
    <row r="728" spans="1:10" x14ac:dyDescent="0.35">
      <c r="A728" s="37"/>
      <c r="B728" s="38"/>
      <c r="C728" s="38"/>
      <c r="D728" s="38"/>
      <c r="E728" s="53"/>
      <c r="F728" s="38"/>
      <c r="J728" s="49"/>
    </row>
    <row r="729" spans="1:10" x14ac:dyDescent="0.35">
      <c r="A729" s="37"/>
      <c r="B729" s="38"/>
      <c r="C729" s="38"/>
      <c r="D729" s="38"/>
      <c r="E729" s="53"/>
      <c r="F729" s="38"/>
      <c r="J729" s="49"/>
    </row>
    <row r="730" spans="1:10" x14ac:dyDescent="0.35">
      <c r="A730" s="37"/>
      <c r="B730" s="38"/>
      <c r="C730" s="38"/>
      <c r="D730" s="38"/>
      <c r="E730" s="53"/>
      <c r="F730" s="38"/>
      <c r="J730" s="49"/>
    </row>
    <row r="731" spans="1:10" x14ac:dyDescent="0.35">
      <c r="A731" s="37"/>
      <c r="B731" s="38"/>
      <c r="C731" s="38"/>
      <c r="D731" s="38"/>
      <c r="E731" s="53"/>
      <c r="F731" s="38"/>
      <c r="J731" s="49"/>
    </row>
    <row r="732" spans="1:10" x14ac:dyDescent="0.35">
      <c r="A732" s="37"/>
      <c r="B732" s="38"/>
      <c r="C732" s="38"/>
      <c r="D732" s="38"/>
      <c r="E732" s="53"/>
      <c r="F732" s="38"/>
      <c r="J732" s="49"/>
    </row>
    <row r="733" spans="1:10" x14ac:dyDescent="0.35">
      <c r="A733" s="37"/>
      <c r="B733" s="38"/>
      <c r="C733" s="38"/>
      <c r="D733" s="38"/>
      <c r="E733" s="53"/>
      <c r="F733" s="38"/>
      <c r="J733" s="49"/>
    </row>
    <row r="734" spans="1:10" x14ac:dyDescent="0.35">
      <c r="A734" s="37"/>
      <c r="B734" s="38"/>
      <c r="C734" s="38"/>
      <c r="D734" s="38"/>
      <c r="E734" s="53"/>
      <c r="F734" s="38"/>
      <c r="J734" s="49"/>
    </row>
    <row r="735" spans="1:10" x14ac:dyDescent="0.35">
      <c r="A735" s="37"/>
      <c r="B735" s="38"/>
      <c r="C735" s="38"/>
      <c r="D735" s="38"/>
      <c r="E735" s="53"/>
      <c r="F735" s="38"/>
      <c r="J735" s="49"/>
    </row>
    <row r="736" spans="1:10" x14ac:dyDescent="0.35">
      <c r="A736" s="37"/>
      <c r="B736" s="38"/>
      <c r="C736" s="38"/>
      <c r="D736" s="38"/>
      <c r="E736" s="53"/>
      <c r="F736" s="38"/>
      <c r="J736" s="49"/>
    </row>
    <row r="737" spans="1:10" x14ac:dyDescent="0.35">
      <c r="A737" s="37"/>
      <c r="B737" s="38"/>
      <c r="C737" s="38"/>
      <c r="D737" s="38"/>
      <c r="E737" s="53"/>
      <c r="F737" s="38"/>
      <c r="J737" s="49"/>
    </row>
    <row r="738" spans="1:10" x14ac:dyDescent="0.35">
      <c r="A738" s="37"/>
      <c r="B738" s="38"/>
      <c r="C738" s="38"/>
      <c r="D738" s="38"/>
      <c r="E738" s="53"/>
      <c r="F738" s="38"/>
      <c r="J738" s="49"/>
    </row>
    <row r="739" spans="1:10" x14ac:dyDescent="0.35">
      <c r="A739" s="37"/>
      <c r="B739" s="38"/>
      <c r="C739" s="38"/>
      <c r="D739" s="38"/>
      <c r="E739" s="53"/>
      <c r="F739" s="38"/>
      <c r="J739" s="49"/>
    </row>
    <row r="740" spans="1:10" x14ac:dyDescent="0.35">
      <c r="A740" s="37"/>
      <c r="B740" s="38"/>
      <c r="C740" s="38"/>
      <c r="D740" s="38"/>
      <c r="E740" s="53"/>
      <c r="F740" s="38"/>
      <c r="J740" s="49"/>
    </row>
    <row r="741" spans="1:10" x14ac:dyDescent="0.35">
      <c r="A741" s="37"/>
      <c r="B741" s="38"/>
      <c r="C741" s="38"/>
      <c r="D741" s="38"/>
      <c r="E741" s="53"/>
      <c r="F741" s="38"/>
      <c r="J741" s="49"/>
    </row>
    <row r="742" spans="1:10" x14ac:dyDescent="0.35">
      <c r="A742" s="37"/>
      <c r="B742" s="38"/>
      <c r="C742" s="38"/>
      <c r="D742" s="38"/>
      <c r="E742" s="53"/>
      <c r="F742" s="38"/>
      <c r="J742" s="49"/>
    </row>
    <row r="743" spans="1:10" x14ac:dyDescent="0.35">
      <c r="A743" s="37"/>
      <c r="B743" s="38"/>
      <c r="C743" s="38"/>
      <c r="D743" s="38"/>
      <c r="E743" s="53"/>
      <c r="F743" s="38"/>
      <c r="J743" s="49"/>
    </row>
    <row r="744" spans="1:10" x14ac:dyDescent="0.35">
      <c r="A744" s="37"/>
      <c r="B744" s="38"/>
      <c r="C744" s="38"/>
      <c r="D744" s="38"/>
      <c r="E744" s="53"/>
      <c r="F744" s="38"/>
      <c r="J744" s="49"/>
    </row>
    <row r="745" spans="1:10" x14ac:dyDescent="0.35">
      <c r="A745" s="37"/>
      <c r="B745" s="38"/>
      <c r="C745" s="38"/>
      <c r="D745" s="38"/>
      <c r="E745" s="53"/>
      <c r="F745" s="38"/>
      <c r="J745" s="49"/>
    </row>
    <row r="746" spans="1:10" x14ac:dyDescent="0.35">
      <c r="A746" s="37"/>
      <c r="B746" s="38"/>
      <c r="C746" s="38"/>
      <c r="D746" s="38"/>
      <c r="E746" s="53"/>
      <c r="F746" s="38"/>
      <c r="J746" s="49"/>
    </row>
    <row r="747" spans="1:10" x14ac:dyDescent="0.35">
      <c r="A747" s="37"/>
      <c r="B747" s="38"/>
      <c r="C747" s="38"/>
      <c r="D747" s="38"/>
      <c r="E747" s="53"/>
      <c r="F747" s="38"/>
      <c r="J747" s="49"/>
    </row>
    <row r="748" spans="1:10" x14ac:dyDescent="0.35">
      <c r="A748" s="37"/>
      <c r="B748" s="38"/>
      <c r="C748" s="38"/>
      <c r="D748" s="38"/>
      <c r="E748" s="53"/>
      <c r="F748" s="38"/>
      <c r="J748" s="49"/>
    </row>
    <row r="749" spans="1:10" x14ac:dyDescent="0.35">
      <c r="A749" s="37"/>
      <c r="B749" s="38"/>
      <c r="C749" s="38"/>
      <c r="D749" s="38"/>
      <c r="E749" s="53"/>
      <c r="F749" s="38"/>
      <c r="J749" s="49"/>
    </row>
    <row r="750" spans="1:10" x14ac:dyDescent="0.35">
      <c r="A750" s="37"/>
      <c r="B750" s="38"/>
      <c r="C750" s="38"/>
      <c r="D750" s="38"/>
      <c r="E750" s="53"/>
      <c r="F750" s="38"/>
      <c r="J750" s="49"/>
    </row>
    <row r="751" spans="1:10" x14ac:dyDescent="0.35">
      <c r="A751" s="37"/>
      <c r="B751" s="38"/>
      <c r="C751" s="38"/>
      <c r="D751" s="38"/>
      <c r="E751" s="53"/>
      <c r="F751" s="38"/>
      <c r="J751" s="49"/>
    </row>
    <row r="752" spans="1:10" x14ac:dyDescent="0.35">
      <c r="A752" s="37"/>
      <c r="B752" s="38"/>
      <c r="C752" s="38"/>
      <c r="D752" s="38"/>
      <c r="E752" s="53"/>
      <c r="F752" s="38"/>
      <c r="J752" s="49"/>
    </row>
    <row r="753" spans="1:10" x14ac:dyDescent="0.35">
      <c r="A753" s="37"/>
      <c r="B753" s="38"/>
      <c r="C753" s="38"/>
      <c r="D753" s="38"/>
      <c r="E753" s="53"/>
      <c r="F753" s="38"/>
      <c r="J753" s="49"/>
    </row>
    <row r="754" spans="1:10" x14ac:dyDescent="0.35">
      <c r="A754" s="37"/>
      <c r="B754" s="38"/>
      <c r="C754" s="38"/>
      <c r="D754" s="38"/>
      <c r="E754" s="53"/>
      <c r="F754" s="38"/>
      <c r="J754" s="49"/>
    </row>
    <row r="755" spans="1:10" x14ac:dyDescent="0.35">
      <c r="A755" s="37"/>
      <c r="B755" s="38"/>
      <c r="C755" s="38"/>
      <c r="D755" s="38"/>
      <c r="E755" s="53"/>
      <c r="F755" s="38"/>
      <c r="J755" s="49"/>
    </row>
    <row r="756" spans="1:10" x14ac:dyDescent="0.35">
      <c r="A756" s="37"/>
      <c r="B756" s="38"/>
      <c r="C756" s="38"/>
      <c r="D756" s="38"/>
      <c r="E756" s="53"/>
      <c r="F756" s="38"/>
      <c r="J756" s="49"/>
    </row>
    <row r="757" spans="1:10" x14ac:dyDescent="0.35">
      <c r="A757" s="37"/>
      <c r="B757" s="38"/>
      <c r="C757" s="38"/>
      <c r="D757" s="38"/>
      <c r="E757" s="53"/>
      <c r="F757" s="38"/>
      <c r="J757" s="49"/>
    </row>
    <row r="758" spans="1:10" x14ac:dyDescent="0.35">
      <c r="A758" s="37"/>
      <c r="B758" s="38"/>
      <c r="C758" s="38"/>
      <c r="D758" s="38"/>
      <c r="E758" s="53"/>
      <c r="F758" s="38"/>
      <c r="J758" s="49"/>
    </row>
    <row r="759" spans="1:10" x14ac:dyDescent="0.35">
      <c r="A759" s="37"/>
      <c r="B759" s="38"/>
      <c r="C759" s="38"/>
      <c r="D759" s="38"/>
      <c r="E759" s="53"/>
      <c r="F759" s="38"/>
      <c r="J759" s="49"/>
    </row>
    <row r="760" spans="1:10" x14ac:dyDescent="0.35">
      <c r="A760" s="37"/>
      <c r="B760" s="38"/>
      <c r="C760" s="38"/>
      <c r="D760" s="38"/>
      <c r="E760" s="53"/>
      <c r="F760" s="38"/>
      <c r="J760" s="49"/>
    </row>
    <row r="761" spans="1:10" x14ac:dyDescent="0.35">
      <c r="A761" s="37"/>
      <c r="B761" s="38"/>
      <c r="C761" s="38"/>
      <c r="D761" s="38"/>
      <c r="E761" s="53"/>
      <c r="F761" s="38"/>
      <c r="J761" s="49"/>
    </row>
    <row r="762" spans="1:10" x14ac:dyDescent="0.35">
      <c r="A762" s="37"/>
      <c r="B762" s="38"/>
      <c r="C762" s="38"/>
      <c r="D762" s="38"/>
      <c r="E762" s="53"/>
      <c r="F762" s="38"/>
      <c r="J762" s="49"/>
    </row>
    <row r="763" spans="1:10" x14ac:dyDescent="0.35">
      <c r="A763" s="37"/>
      <c r="B763" s="38"/>
      <c r="C763" s="38"/>
      <c r="D763" s="38"/>
      <c r="E763" s="53"/>
      <c r="F763" s="38"/>
      <c r="J763" s="49"/>
    </row>
    <row r="764" spans="1:10" x14ac:dyDescent="0.35">
      <c r="A764" s="37"/>
      <c r="B764" s="38"/>
      <c r="C764" s="38"/>
      <c r="D764" s="38"/>
      <c r="E764" s="53"/>
      <c r="F764" s="38"/>
      <c r="J764" s="49"/>
    </row>
    <row r="765" spans="1:10" x14ac:dyDescent="0.35">
      <c r="A765" s="37"/>
      <c r="B765" s="38"/>
      <c r="C765" s="38"/>
      <c r="D765" s="38"/>
      <c r="E765" s="53"/>
      <c r="F765" s="38"/>
      <c r="J765" s="49"/>
    </row>
    <row r="766" spans="1:10" x14ac:dyDescent="0.35">
      <c r="A766" s="37"/>
      <c r="B766" s="38"/>
      <c r="C766" s="38"/>
      <c r="D766" s="38"/>
      <c r="E766" s="53"/>
      <c r="F766" s="38"/>
      <c r="J766" s="49"/>
    </row>
    <row r="767" spans="1:10" x14ac:dyDescent="0.35">
      <c r="A767" s="37"/>
      <c r="B767" s="38"/>
      <c r="C767" s="38"/>
      <c r="D767" s="38"/>
      <c r="E767" s="53"/>
      <c r="F767" s="38"/>
      <c r="J767" s="49"/>
    </row>
    <row r="768" spans="1:10" x14ac:dyDescent="0.35">
      <c r="A768" s="37"/>
      <c r="B768" s="38"/>
      <c r="C768" s="38"/>
      <c r="D768" s="38"/>
      <c r="E768" s="53"/>
      <c r="F768" s="38"/>
      <c r="J768" s="49"/>
    </row>
    <row r="769" spans="1:10" x14ac:dyDescent="0.35">
      <c r="A769" s="37"/>
      <c r="B769" s="38"/>
      <c r="C769" s="38"/>
      <c r="D769" s="38"/>
      <c r="E769" s="53"/>
      <c r="F769" s="38"/>
      <c r="J769" s="49"/>
    </row>
    <row r="770" spans="1:10" x14ac:dyDescent="0.35">
      <c r="A770" s="37"/>
      <c r="B770" s="38"/>
      <c r="C770" s="38"/>
      <c r="D770" s="38"/>
      <c r="E770" s="53"/>
      <c r="F770" s="38"/>
      <c r="J770" s="49"/>
    </row>
    <row r="771" spans="1:10" x14ac:dyDescent="0.35">
      <c r="A771" s="37"/>
      <c r="B771" s="38"/>
      <c r="C771" s="38"/>
      <c r="D771" s="38"/>
      <c r="E771" s="53"/>
      <c r="F771" s="38"/>
      <c r="J771" s="49"/>
    </row>
    <row r="772" spans="1:10" x14ac:dyDescent="0.35">
      <c r="A772" s="37"/>
      <c r="B772" s="38"/>
      <c r="C772" s="38"/>
      <c r="D772" s="38"/>
      <c r="E772" s="53"/>
      <c r="F772" s="38"/>
      <c r="J772" s="49"/>
    </row>
    <row r="773" spans="1:10" x14ac:dyDescent="0.35">
      <c r="A773" s="37"/>
      <c r="B773" s="38"/>
      <c r="C773" s="38"/>
      <c r="D773" s="38"/>
      <c r="E773" s="53"/>
      <c r="F773" s="38"/>
      <c r="J773" s="49"/>
    </row>
    <row r="774" spans="1:10" x14ac:dyDescent="0.35">
      <c r="A774" s="37"/>
      <c r="B774" s="38"/>
      <c r="C774" s="38"/>
      <c r="D774" s="38"/>
      <c r="E774" s="53"/>
      <c r="F774" s="38"/>
      <c r="J774" s="49"/>
    </row>
    <row r="775" spans="1:10" x14ac:dyDescent="0.35">
      <c r="A775" s="37"/>
      <c r="B775" s="38"/>
      <c r="C775" s="38"/>
      <c r="D775" s="38"/>
      <c r="E775" s="53"/>
      <c r="F775" s="38"/>
      <c r="J775" s="49"/>
    </row>
    <row r="776" spans="1:10" x14ac:dyDescent="0.35">
      <c r="A776" s="37"/>
      <c r="B776" s="38"/>
      <c r="C776" s="38"/>
      <c r="D776" s="38"/>
      <c r="E776" s="53"/>
      <c r="F776" s="38"/>
      <c r="J776" s="49"/>
    </row>
    <row r="777" spans="1:10" x14ac:dyDescent="0.35">
      <c r="A777" s="37"/>
      <c r="B777" s="38"/>
      <c r="C777" s="38"/>
      <c r="D777" s="38"/>
      <c r="E777" s="53"/>
      <c r="F777" s="38"/>
      <c r="J777" s="49"/>
    </row>
    <row r="778" spans="1:10" x14ac:dyDescent="0.35">
      <c r="A778" s="37"/>
      <c r="B778" s="38"/>
      <c r="C778" s="38"/>
      <c r="D778" s="38"/>
      <c r="E778" s="53"/>
      <c r="F778" s="38"/>
      <c r="J778" s="49"/>
    </row>
    <row r="779" spans="1:10" x14ac:dyDescent="0.35">
      <c r="A779" s="37"/>
      <c r="B779" s="38"/>
      <c r="C779" s="38"/>
      <c r="D779" s="38"/>
      <c r="E779" s="53"/>
      <c r="F779" s="38"/>
      <c r="J779" s="49"/>
    </row>
    <row r="780" spans="1:10" x14ac:dyDescent="0.35">
      <c r="A780" s="37"/>
      <c r="B780" s="38"/>
      <c r="C780" s="38"/>
      <c r="D780" s="38"/>
      <c r="E780" s="53"/>
      <c r="F780" s="38"/>
      <c r="J780" s="49"/>
    </row>
    <row r="781" spans="1:10" x14ac:dyDescent="0.35">
      <c r="A781" s="37"/>
      <c r="B781" s="38"/>
      <c r="C781" s="38"/>
      <c r="D781" s="38"/>
      <c r="E781" s="53"/>
      <c r="F781" s="38"/>
      <c r="J781" s="49"/>
    </row>
    <row r="782" spans="1:10" x14ac:dyDescent="0.35">
      <c r="A782" s="37"/>
      <c r="B782" s="38"/>
      <c r="C782" s="38"/>
      <c r="D782" s="38"/>
      <c r="E782" s="53"/>
      <c r="F782" s="38"/>
      <c r="J782" s="49"/>
    </row>
    <row r="783" spans="1:10" x14ac:dyDescent="0.35">
      <c r="A783" s="37"/>
      <c r="B783" s="38"/>
      <c r="C783" s="38"/>
      <c r="D783" s="38"/>
      <c r="E783" s="53"/>
      <c r="F783" s="38"/>
      <c r="J783" s="49"/>
    </row>
    <row r="784" spans="1:10" x14ac:dyDescent="0.35">
      <c r="A784" s="37"/>
      <c r="B784" s="38"/>
      <c r="C784" s="38"/>
      <c r="D784" s="38"/>
      <c r="E784" s="53"/>
      <c r="F784" s="38"/>
      <c r="J784" s="49"/>
    </row>
    <row r="785" spans="1:10" x14ac:dyDescent="0.35">
      <c r="A785" s="37"/>
      <c r="B785" s="38"/>
      <c r="C785" s="38"/>
      <c r="D785" s="38"/>
      <c r="E785" s="53"/>
      <c r="F785" s="38"/>
      <c r="J785" s="49"/>
    </row>
    <row r="786" spans="1:10" x14ac:dyDescent="0.35">
      <c r="A786" s="37"/>
      <c r="B786" s="38"/>
      <c r="C786" s="38"/>
      <c r="D786" s="38"/>
      <c r="E786" s="53"/>
      <c r="F786" s="38"/>
      <c r="J786" s="49"/>
    </row>
    <row r="787" spans="1:10" x14ac:dyDescent="0.35">
      <c r="A787" s="37"/>
      <c r="B787" s="38"/>
      <c r="C787" s="38"/>
      <c r="D787" s="38"/>
      <c r="E787" s="53"/>
      <c r="F787" s="38"/>
      <c r="J787" s="49"/>
    </row>
    <row r="788" spans="1:10" x14ac:dyDescent="0.35">
      <c r="A788" s="37"/>
      <c r="B788" s="38"/>
      <c r="C788" s="38"/>
      <c r="D788" s="38"/>
      <c r="E788" s="53"/>
      <c r="F788" s="38"/>
      <c r="J788" s="49"/>
    </row>
    <row r="789" spans="1:10" x14ac:dyDescent="0.35">
      <c r="A789" s="37"/>
      <c r="B789" s="38"/>
      <c r="C789" s="38"/>
      <c r="D789" s="38"/>
      <c r="E789" s="53"/>
      <c r="F789" s="38"/>
      <c r="J789" s="49"/>
    </row>
    <row r="790" spans="1:10" x14ac:dyDescent="0.35">
      <c r="A790" s="37"/>
      <c r="B790" s="38"/>
      <c r="C790" s="38"/>
      <c r="D790" s="38"/>
      <c r="E790" s="53"/>
      <c r="F790" s="38"/>
      <c r="J790" s="49"/>
    </row>
    <row r="791" spans="1:10" x14ac:dyDescent="0.35">
      <c r="A791" s="37"/>
      <c r="B791" s="38"/>
      <c r="C791" s="38"/>
      <c r="D791" s="38"/>
      <c r="E791" s="53"/>
      <c r="F791" s="38"/>
      <c r="J791" s="49"/>
    </row>
    <row r="792" spans="1:10" x14ac:dyDescent="0.35">
      <c r="A792" s="37"/>
      <c r="B792" s="38"/>
      <c r="C792" s="38"/>
      <c r="D792" s="38"/>
      <c r="E792" s="53"/>
      <c r="F792" s="38"/>
      <c r="J792" s="49"/>
    </row>
    <row r="793" spans="1:10" x14ac:dyDescent="0.35">
      <c r="A793" s="37"/>
      <c r="B793" s="38"/>
      <c r="C793" s="38"/>
      <c r="D793" s="38"/>
      <c r="E793" s="53"/>
      <c r="F793" s="38"/>
      <c r="J793" s="49"/>
    </row>
    <row r="794" spans="1:10" x14ac:dyDescent="0.35">
      <c r="A794" s="37"/>
      <c r="B794" s="38"/>
      <c r="C794" s="38"/>
      <c r="D794" s="38"/>
      <c r="E794" s="53"/>
      <c r="F794" s="38"/>
      <c r="J794" s="49"/>
    </row>
    <row r="795" spans="1:10" x14ac:dyDescent="0.35">
      <c r="A795" s="37"/>
      <c r="B795" s="38"/>
      <c r="C795" s="38"/>
      <c r="D795" s="38"/>
      <c r="E795" s="53"/>
      <c r="F795" s="38"/>
      <c r="J795" s="49"/>
    </row>
    <row r="796" spans="1:10" x14ac:dyDescent="0.35">
      <c r="A796" s="37"/>
      <c r="B796" s="38"/>
      <c r="C796" s="38"/>
      <c r="D796" s="38"/>
      <c r="E796" s="53"/>
      <c r="F796" s="38"/>
      <c r="J796" s="49"/>
    </row>
    <row r="797" spans="1:10" x14ac:dyDescent="0.35">
      <c r="A797" s="37"/>
      <c r="B797" s="38"/>
      <c r="C797" s="38"/>
      <c r="D797" s="38"/>
      <c r="E797" s="53"/>
      <c r="F797" s="38"/>
      <c r="J797" s="49"/>
    </row>
    <row r="798" spans="1:10" x14ac:dyDescent="0.35">
      <c r="A798" s="37"/>
      <c r="B798" s="38"/>
      <c r="C798" s="38"/>
      <c r="D798" s="38"/>
      <c r="E798" s="53"/>
      <c r="F798" s="38"/>
      <c r="J798" s="49"/>
    </row>
    <row r="799" spans="1:10" x14ac:dyDescent="0.35">
      <c r="A799" s="37"/>
      <c r="B799" s="38"/>
      <c r="C799" s="38"/>
      <c r="D799" s="38"/>
      <c r="E799" s="53"/>
      <c r="F799" s="38"/>
      <c r="J799" s="49"/>
    </row>
    <row r="800" spans="1:10" x14ac:dyDescent="0.35">
      <c r="A800" s="37"/>
      <c r="B800" s="38"/>
      <c r="C800" s="38"/>
      <c r="D800" s="38"/>
      <c r="E800" s="53"/>
      <c r="F800" s="38"/>
      <c r="J800" s="49"/>
    </row>
    <row r="801" spans="1:10" x14ac:dyDescent="0.35">
      <c r="A801" s="37"/>
      <c r="B801" s="38"/>
      <c r="C801" s="38"/>
      <c r="D801" s="38"/>
      <c r="E801" s="53"/>
      <c r="F801" s="38"/>
      <c r="J801" s="49"/>
    </row>
    <row r="802" spans="1:10" x14ac:dyDescent="0.35">
      <c r="A802" s="37"/>
      <c r="B802" s="38"/>
      <c r="C802" s="38"/>
      <c r="D802" s="38"/>
      <c r="E802" s="53"/>
      <c r="F802" s="38"/>
      <c r="J802" s="49"/>
    </row>
    <row r="803" spans="1:10" x14ac:dyDescent="0.35">
      <c r="A803" s="37"/>
      <c r="B803" s="38"/>
      <c r="C803" s="38"/>
      <c r="D803" s="38"/>
      <c r="E803" s="53"/>
      <c r="F803" s="38"/>
      <c r="J803" s="49"/>
    </row>
    <row r="804" spans="1:10" x14ac:dyDescent="0.35">
      <c r="A804" s="37"/>
      <c r="B804" s="38"/>
      <c r="C804" s="38"/>
      <c r="D804" s="38"/>
      <c r="E804" s="53"/>
      <c r="F804" s="38"/>
      <c r="J804" s="49"/>
    </row>
    <row r="805" spans="1:10" x14ac:dyDescent="0.35">
      <c r="A805" s="37"/>
      <c r="B805" s="38"/>
      <c r="C805" s="38"/>
      <c r="D805" s="38"/>
      <c r="E805" s="53"/>
      <c r="F805" s="38"/>
      <c r="J805" s="49"/>
    </row>
    <row r="806" spans="1:10" x14ac:dyDescent="0.35">
      <c r="A806" s="37"/>
      <c r="B806" s="38"/>
      <c r="C806" s="38"/>
      <c r="D806" s="38"/>
      <c r="E806" s="53"/>
      <c r="F806" s="38"/>
      <c r="J806" s="49"/>
    </row>
    <row r="807" spans="1:10" x14ac:dyDescent="0.35">
      <c r="A807" s="37"/>
      <c r="B807" s="38"/>
      <c r="C807" s="38"/>
      <c r="D807" s="38"/>
      <c r="E807" s="53"/>
      <c r="F807" s="38"/>
      <c r="J807" s="49"/>
    </row>
    <row r="808" spans="1:10" x14ac:dyDescent="0.35">
      <c r="A808" s="37"/>
      <c r="B808" s="38"/>
      <c r="C808" s="38"/>
      <c r="D808" s="38"/>
      <c r="E808" s="53"/>
      <c r="F808" s="38"/>
      <c r="J808" s="49"/>
    </row>
    <row r="809" spans="1:10" x14ac:dyDescent="0.35">
      <c r="A809" s="37"/>
      <c r="B809" s="38"/>
      <c r="C809" s="38"/>
      <c r="D809" s="38"/>
      <c r="E809" s="53"/>
      <c r="F809" s="38"/>
      <c r="J809" s="49"/>
    </row>
    <row r="810" spans="1:10" x14ac:dyDescent="0.35">
      <c r="A810" s="37"/>
      <c r="B810" s="38"/>
      <c r="C810" s="38"/>
      <c r="D810" s="38"/>
      <c r="E810" s="53"/>
      <c r="F810" s="38"/>
      <c r="J810" s="49"/>
    </row>
    <row r="811" spans="1:10" x14ac:dyDescent="0.35">
      <c r="A811" s="37"/>
      <c r="B811" s="38"/>
      <c r="C811" s="38"/>
      <c r="D811" s="38"/>
      <c r="E811" s="53"/>
      <c r="F811" s="38"/>
      <c r="J811" s="49"/>
    </row>
    <row r="812" spans="1:10" x14ac:dyDescent="0.35">
      <c r="A812" s="37"/>
      <c r="B812" s="38"/>
      <c r="C812" s="38"/>
      <c r="D812" s="38"/>
      <c r="E812" s="53"/>
      <c r="F812" s="38"/>
      <c r="J812" s="49"/>
    </row>
    <row r="813" spans="1:10" x14ac:dyDescent="0.35">
      <c r="A813" s="37"/>
      <c r="B813" s="38"/>
      <c r="C813" s="38"/>
      <c r="D813" s="38"/>
      <c r="E813" s="53"/>
      <c r="F813" s="38"/>
      <c r="J813" s="49"/>
    </row>
    <row r="814" spans="1:10" x14ac:dyDescent="0.35">
      <c r="A814" s="37"/>
      <c r="B814" s="38"/>
      <c r="C814" s="38"/>
      <c r="D814" s="38"/>
      <c r="E814" s="53"/>
      <c r="F814" s="38"/>
      <c r="J814" s="49"/>
    </row>
    <row r="815" spans="1:10" x14ac:dyDescent="0.35">
      <c r="A815" s="37"/>
      <c r="B815" s="38"/>
      <c r="C815" s="38"/>
      <c r="D815" s="38"/>
      <c r="E815" s="53"/>
      <c r="F815" s="38"/>
      <c r="J815" s="49"/>
    </row>
    <row r="816" spans="1:10" x14ac:dyDescent="0.35">
      <c r="A816" s="37"/>
      <c r="B816" s="38"/>
      <c r="C816" s="38"/>
      <c r="D816" s="38"/>
      <c r="E816" s="53"/>
      <c r="F816" s="38"/>
      <c r="J816" s="49"/>
    </row>
    <row r="817" spans="1:10" x14ac:dyDescent="0.35">
      <c r="A817" s="37"/>
      <c r="B817" s="38"/>
      <c r="C817" s="38"/>
      <c r="D817" s="38"/>
      <c r="E817" s="53"/>
      <c r="F817" s="38"/>
      <c r="J817" s="49"/>
    </row>
    <row r="818" spans="1:10" x14ac:dyDescent="0.35">
      <c r="A818" s="37"/>
      <c r="B818" s="38"/>
      <c r="C818" s="38"/>
      <c r="D818" s="38"/>
      <c r="E818" s="53"/>
      <c r="F818" s="38"/>
      <c r="J818" s="49"/>
    </row>
    <row r="819" spans="1:10" x14ac:dyDescent="0.35">
      <c r="A819" s="37"/>
      <c r="B819" s="38"/>
      <c r="C819" s="38"/>
      <c r="D819" s="38"/>
      <c r="E819" s="53"/>
      <c r="F819" s="38"/>
      <c r="J819" s="49"/>
    </row>
    <row r="820" spans="1:10" x14ac:dyDescent="0.35">
      <c r="A820" s="37"/>
      <c r="B820" s="38"/>
      <c r="C820" s="38"/>
      <c r="D820" s="38"/>
      <c r="E820" s="53"/>
      <c r="F820" s="38"/>
      <c r="J820" s="49"/>
    </row>
    <row r="821" spans="1:10" x14ac:dyDescent="0.35">
      <c r="A821" s="37"/>
      <c r="B821" s="38"/>
      <c r="C821" s="38"/>
      <c r="D821" s="38"/>
      <c r="E821" s="53"/>
      <c r="F821" s="38"/>
      <c r="J821" s="49"/>
    </row>
    <row r="822" spans="1:10" x14ac:dyDescent="0.35">
      <c r="A822" s="37"/>
      <c r="B822" s="38"/>
      <c r="C822" s="38"/>
      <c r="D822" s="38"/>
      <c r="E822" s="53"/>
      <c r="F822" s="38"/>
      <c r="J822" s="49"/>
    </row>
    <row r="823" spans="1:10" x14ac:dyDescent="0.35">
      <c r="A823" s="37"/>
      <c r="B823" s="38"/>
      <c r="C823" s="38"/>
      <c r="D823" s="38"/>
      <c r="E823" s="53"/>
      <c r="F823" s="38"/>
      <c r="J823" s="49"/>
    </row>
    <row r="824" spans="1:10" x14ac:dyDescent="0.35">
      <c r="A824" s="37"/>
      <c r="B824" s="38"/>
      <c r="C824" s="38"/>
      <c r="D824" s="38"/>
      <c r="E824" s="53"/>
      <c r="F824" s="38"/>
      <c r="J824" s="49"/>
    </row>
    <row r="825" spans="1:10" x14ac:dyDescent="0.35">
      <c r="A825" s="37"/>
      <c r="B825" s="38"/>
      <c r="C825" s="38"/>
      <c r="D825" s="38"/>
      <c r="E825" s="53"/>
      <c r="F825" s="38"/>
      <c r="J825" s="49"/>
    </row>
    <row r="826" spans="1:10" x14ac:dyDescent="0.35">
      <c r="A826" s="37"/>
      <c r="B826" s="38"/>
      <c r="C826" s="38"/>
      <c r="D826" s="38"/>
      <c r="E826" s="53"/>
      <c r="F826" s="38"/>
      <c r="J826" s="49"/>
    </row>
    <row r="827" spans="1:10" x14ac:dyDescent="0.35">
      <c r="A827" s="37"/>
      <c r="B827" s="38"/>
      <c r="C827" s="38"/>
      <c r="D827" s="38"/>
      <c r="E827" s="53"/>
      <c r="F827" s="38"/>
      <c r="J827" s="49"/>
    </row>
    <row r="828" spans="1:10" x14ac:dyDescent="0.35">
      <c r="A828" s="37"/>
      <c r="B828" s="38"/>
      <c r="C828" s="38"/>
      <c r="D828" s="38"/>
      <c r="E828" s="53"/>
      <c r="F828" s="38"/>
      <c r="J828" s="49"/>
    </row>
    <row r="829" spans="1:10" x14ac:dyDescent="0.35">
      <c r="A829" s="37"/>
      <c r="B829" s="38"/>
      <c r="C829" s="38"/>
      <c r="D829" s="38"/>
      <c r="E829" s="53"/>
      <c r="F829" s="38"/>
      <c r="J829" s="49"/>
    </row>
    <row r="830" spans="1:10" x14ac:dyDescent="0.35">
      <c r="A830" s="37"/>
      <c r="B830" s="38"/>
      <c r="C830" s="38"/>
      <c r="D830" s="38"/>
      <c r="E830" s="53"/>
      <c r="F830" s="38"/>
      <c r="J830" s="49"/>
    </row>
    <row r="831" spans="1:10" x14ac:dyDescent="0.35">
      <c r="A831" s="37"/>
      <c r="B831" s="38"/>
      <c r="C831" s="38"/>
      <c r="D831" s="38"/>
      <c r="E831" s="53"/>
      <c r="F831" s="38"/>
      <c r="J831" s="49"/>
    </row>
    <row r="832" spans="1:10" x14ac:dyDescent="0.35">
      <c r="A832" s="37"/>
      <c r="B832" s="38"/>
      <c r="C832" s="38"/>
      <c r="D832" s="38"/>
      <c r="E832" s="53"/>
      <c r="F832" s="38"/>
      <c r="J832" s="49"/>
    </row>
    <row r="833" spans="1:10" x14ac:dyDescent="0.35">
      <c r="A833" s="37"/>
      <c r="B833" s="38"/>
      <c r="C833" s="38"/>
      <c r="D833" s="38"/>
      <c r="E833" s="53"/>
      <c r="F833" s="38"/>
      <c r="J833" s="49"/>
    </row>
    <row r="834" spans="1:10" x14ac:dyDescent="0.35">
      <c r="A834" s="37"/>
      <c r="B834" s="38"/>
      <c r="C834" s="38"/>
      <c r="D834" s="38"/>
      <c r="E834" s="53"/>
      <c r="F834" s="38"/>
      <c r="J834" s="49"/>
    </row>
    <row r="835" spans="1:10" x14ac:dyDescent="0.35">
      <c r="A835" s="37"/>
      <c r="B835" s="38"/>
      <c r="C835" s="38"/>
      <c r="D835" s="38"/>
      <c r="E835" s="53"/>
      <c r="F835" s="38"/>
      <c r="J835" s="49"/>
    </row>
    <row r="836" spans="1:10" x14ac:dyDescent="0.35">
      <c r="A836" s="37"/>
      <c r="B836" s="38"/>
      <c r="C836" s="38"/>
      <c r="D836" s="38"/>
      <c r="E836" s="53"/>
      <c r="F836" s="38"/>
      <c r="J836" s="49"/>
    </row>
    <row r="837" spans="1:10" x14ac:dyDescent="0.35">
      <c r="A837" s="37"/>
      <c r="B837" s="38"/>
      <c r="C837" s="38"/>
      <c r="D837" s="38"/>
      <c r="E837" s="53"/>
      <c r="F837" s="38"/>
      <c r="J837" s="49"/>
    </row>
    <row r="838" spans="1:10" x14ac:dyDescent="0.35">
      <c r="A838" s="37"/>
      <c r="B838" s="38"/>
      <c r="C838" s="38"/>
      <c r="D838" s="38"/>
      <c r="E838" s="53"/>
      <c r="F838" s="38"/>
      <c r="J838" s="49"/>
    </row>
    <row r="839" spans="1:10" x14ac:dyDescent="0.35">
      <c r="A839" s="37"/>
      <c r="B839" s="38"/>
      <c r="C839" s="38"/>
      <c r="D839" s="38"/>
      <c r="E839" s="53"/>
      <c r="F839" s="38"/>
      <c r="J839" s="49"/>
    </row>
    <row r="840" spans="1:10" x14ac:dyDescent="0.35">
      <c r="A840" s="37"/>
      <c r="B840" s="38"/>
      <c r="C840" s="38"/>
      <c r="D840" s="38"/>
      <c r="E840" s="53"/>
      <c r="F840" s="38"/>
      <c r="J840" s="49"/>
    </row>
    <row r="841" spans="1:10" x14ac:dyDescent="0.35">
      <c r="A841" s="37"/>
      <c r="B841" s="38"/>
      <c r="C841" s="38"/>
      <c r="D841" s="38"/>
      <c r="E841" s="53"/>
      <c r="F841" s="38"/>
      <c r="J841" s="49"/>
    </row>
    <row r="842" spans="1:10" x14ac:dyDescent="0.35">
      <c r="A842" s="37"/>
      <c r="B842" s="38"/>
      <c r="C842" s="38"/>
      <c r="D842" s="38"/>
      <c r="E842" s="53"/>
      <c r="F842" s="38"/>
      <c r="J842" s="49"/>
    </row>
    <row r="843" spans="1:10" x14ac:dyDescent="0.35">
      <c r="A843" s="37"/>
      <c r="B843" s="38"/>
      <c r="C843" s="38"/>
      <c r="D843" s="38"/>
      <c r="E843" s="53"/>
      <c r="F843" s="38"/>
      <c r="J843" s="49"/>
    </row>
    <row r="844" spans="1:10" x14ac:dyDescent="0.35">
      <c r="A844" s="37"/>
      <c r="B844" s="38"/>
      <c r="C844" s="38"/>
      <c r="D844" s="38"/>
      <c r="E844" s="53"/>
      <c r="F844" s="38"/>
      <c r="J844" s="49"/>
    </row>
    <row r="845" spans="1:10" x14ac:dyDescent="0.35">
      <c r="A845" s="37"/>
      <c r="B845" s="38"/>
      <c r="C845" s="38"/>
      <c r="D845" s="38"/>
      <c r="E845" s="53"/>
      <c r="F845" s="38"/>
      <c r="J845" s="49"/>
    </row>
    <row r="846" spans="1:10" x14ac:dyDescent="0.35">
      <c r="A846" s="37"/>
      <c r="B846" s="38"/>
      <c r="C846" s="38"/>
      <c r="D846" s="38"/>
      <c r="E846" s="53"/>
      <c r="F846" s="38"/>
      <c r="J846" s="49"/>
    </row>
    <row r="847" spans="1:10" x14ac:dyDescent="0.35">
      <c r="A847" s="37"/>
      <c r="B847" s="38"/>
      <c r="C847" s="38"/>
      <c r="D847" s="38"/>
      <c r="E847" s="53"/>
      <c r="F847" s="38"/>
      <c r="J847" s="49"/>
    </row>
    <row r="848" spans="1:10" x14ac:dyDescent="0.35">
      <c r="A848" s="37"/>
      <c r="B848" s="38"/>
      <c r="C848" s="38"/>
      <c r="D848" s="38"/>
      <c r="E848" s="53"/>
      <c r="F848" s="38"/>
      <c r="J848" s="49"/>
    </row>
    <row r="849" spans="1:10" x14ac:dyDescent="0.35">
      <c r="A849" s="37"/>
      <c r="B849" s="38"/>
      <c r="C849" s="38"/>
      <c r="D849" s="38"/>
      <c r="E849" s="53"/>
      <c r="F849" s="38"/>
      <c r="J849" s="49"/>
    </row>
    <row r="850" spans="1:10" x14ac:dyDescent="0.35">
      <c r="A850" s="37"/>
      <c r="B850" s="38"/>
      <c r="C850" s="38"/>
      <c r="D850" s="38"/>
      <c r="E850" s="53"/>
      <c r="F850" s="38"/>
      <c r="J850" s="49"/>
    </row>
    <row r="851" spans="1:10" x14ac:dyDescent="0.35">
      <c r="A851" s="37"/>
      <c r="B851" s="38"/>
      <c r="C851" s="38"/>
      <c r="D851" s="38"/>
      <c r="E851" s="53"/>
      <c r="F851" s="38"/>
      <c r="J851" s="49"/>
    </row>
    <row r="852" spans="1:10" x14ac:dyDescent="0.35">
      <c r="A852" s="37"/>
      <c r="B852" s="38"/>
      <c r="C852" s="38"/>
      <c r="D852" s="38"/>
      <c r="E852" s="53"/>
      <c r="F852" s="38"/>
      <c r="J852" s="49"/>
    </row>
    <row r="853" spans="1:10" x14ac:dyDescent="0.35">
      <c r="A853" s="37"/>
      <c r="B853" s="38"/>
      <c r="C853" s="38"/>
      <c r="D853" s="38"/>
      <c r="E853" s="53"/>
      <c r="F853" s="38"/>
      <c r="J853" s="49"/>
    </row>
    <row r="854" spans="1:10" x14ac:dyDescent="0.35">
      <c r="A854" s="37"/>
      <c r="B854" s="38"/>
      <c r="C854" s="38"/>
      <c r="D854" s="38"/>
      <c r="E854" s="53"/>
      <c r="F854" s="38"/>
      <c r="J854" s="49"/>
    </row>
    <row r="855" spans="1:10" x14ac:dyDescent="0.35">
      <c r="A855" s="37"/>
      <c r="B855" s="38"/>
      <c r="C855" s="38"/>
      <c r="D855" s="38"/>
      <c r="E855" s="53"/>
      <c r="F855" s="38"/>
      <c r="J855" s="49"/>
    </row>
    <row r="856" spans="1:10" x14ac:dyDescent="0.35">
      <c r="A856" s="37"/>
      <c r="B856" s="38"/>
      <c r="C856" s="38"/>
      <c r="D856" s="38"/>
      <c r="E856" s="53"/>
      <c r="F856" s="38"/>
      <c r="J856" s="49"/>
    </row>
    <row r="857" spans="1:10" x14ac:dyDescent="0.35">
      <c r="A857" s="37"/>
      <c r="B857" s="38"/>
      <c r="C857" s="38"/>
      <c r="D857" s="38"/>
      <c r="E857" s="53"/>
      <c r="F857" s="38"/>
      <c r="J857" s="49"/>
    </row>
    <row r="858" spans="1:10" x14ac:dyDescent="0.35">
      <c r="A858" s="37"/>
      <c r="B858" s="38"/>
      <c r="C858" s="38"/>
      <c r="D858" s="38"/>
      <c r="E858" s="53"/>
      <c r="F858" s="38"/>
      <c r="J858" s="49"/>
    </row>
    <row r="859" spans="1:10" x14ac:dyDescent="0.35">
      <c r="A859" s="37"/>
      <c r="B859" s="38"/>
      <c r="C859" s="38"/>
      <c r="D859" s="38"/>
      <c r="E859" s="53"/>
      <c r="F859" s="38"/>
      <c r="J859" s="49"/>
    </row>
    <row r="860" spans="1:10" x14ac:dyDescent="0.35">
      <c r="A860" s="37"/>
      <c r="B860" s="38"/>
      <c r="C860" s="38"/>
      <c r="D860" s="38"/>
      <c r="E860" s="53"/>
      <c r="F860" s="38"/>
      <c r="J860" s="49"/>
    </row>
    <row r="861" spans="1:10" x14ac:dyDescent="0.35">
      <c r="A861" s="37"/>
      <c r="B861" s="38"/>
      <c r="C861" s="38"/>
      <c r="D861" s="38"/>
      <c r="E861" s="53"/>
      <c r="F861" s="38"/>
      <c r="J861" s="49"/>
    </row>
    <row r="862" spans="1:10" x14ac:dyDescent="0.35">
      <c r="A862" s="37"/>
      <c r="B862" s="38"/>
      <c r="C862" s="38"/>
      <c r="D862" s="38"/>
      <c r="E862" s="53"/>
      <c r="F862" s="38"/>
      <c r="J862" s="49"/>
    </row>
    <row r="863" spans="1:10" x14ac:dyDescent="0.35">
      <c r="A863" s="37"/>
      <c r="B863" s="38"/>
      <c r="C863" s="38"/>
      <c r="D863" s="38"/>
      <c r="E863" s="53"/>
      <c r="F863" s="38"/>
      <c r="J863" s="49"/>
    </row>
    <row r="864" spans="1:10" x14ac:dyDescent="0.35">
      <c r="A864" s="37"/>
      <c r="B864" s="38"/>
      <c r="C864" s="38"/>
      <c r="D864" s="38"/>
      <c r="E864" s="53"/>
      <c r="F864" s="38"/>
      <c r="J864" s="49"/>
    </row>
    <row r="865" spans="1:10" x14ac:dyDescent="0.35">
      <c r="A865" s="37"/>
      <c r="B865" s="38"/>
      <c r="C865" s="38"/>
      <c r="D865" s="38"/>
      <c r="E865" s="53"/>
      <c r="F865" s="38"/>
      <c r="J865" s="49"/>
    </row>
    <row r="866" spans="1:10" x14ac:dyDescent="0.35">
      <c r="A866" s="37"/>
      <c r="B866" s="38"/>
      <c r="C866" s="38"/>
      <c r="D866" s="38"/>
      <c r="E866" s="53"/>
      <c r="F866" s="38"/>
      <c r="J866" s="49"/>
    </row>
    <row r="867" spans="1:10" x14ac:dyDescent="0.35">
      <c r="A867" s="37"/>
      <c r="B867" s="38"/>
      <c r="C867" s="38"/>
      <c r="D867" s="38"/>
      <c r="E867" s="53"/>
      <c r="F867" s="38"/>
    </row>
    <row r="868" spans="1:10" x14ac:dyDescent="0.35">
      <c r="A868" s="37"/>
      <c r="B868" s="38"/>
      <c r="C868" s="38"/>
      <c r="D868" s="38"/>
      <c r="E868" s="53"/>
      <c r="F868" s="38"/>
    </row>
    <row r="869" spans="1:10" x14ac:dyDescent="0.35">
      <c r="A869" s="37"/>
      <c r="B869" s="38"/>
      <c r="C869" s="38"/>
      <c r="D869" s="38"/>
      <c r="E869" s="53"/>
      <c r="F869" s="38"/>
    </row>
    <row r="870" spans="1:10" x14ac:dyDescent="0.35">
      <c r="A870" s="37"/>
      <c r="B870" s="38"/>
      <c r="C870" s="38"/>
      <c r="D870" s="38"/>
      <c r="E870" s="53"/>
      <c r="F870" s="38"/>
    </row>
    <row r="871" spans="1:10" x14ac:dyDescent="0.35">
      <c r="A871" s="37"/>
      <c r="B871" s="38"/>
      <c r="C871" s="38"/>
      <c r="D871" s="38"/>
      <c r="E871" s="53"/>
      <c r="F871" s="38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3D889-74D4-437F-84AD-3EE60EBE91D4}">
  <dimension ref="A1:J871"/>
  <sheetViews>
    <sheetView workbookViewId="0"/>
  </sheetViews>
  <sheetFormatPr defaultColWidth="8.90625" defaultRowHeight="14.5" x14ac:dyDescent="0.35"/>
  <cols>
    <col min="1" max="1" width="15.453125" style="1" customWidth="1"/>
    <col min="2" max="2" width="8.90625" style="23" customWidth="1"/>
    <col min="3" max="3" width="12.6328125" style="23" bestFit="1" customWidth="1"/>
    <col min="4" max="4" width="14" style="23" bestFit="1" customWidth="1"/>
    <col min="5" max="6" width="8.90625" style="23" customWidth="1"/>
    <col min="7" max="7" width="8.90625" style="1" customWidth="1"/>
    <col min="8" max="8" width="11.36328125" style="1" bestFit="1" customWidth="1"/>
    <col min="9" max="9" width="8.90625" style="1" customWidth="1"/>
    <col min="10" max="16384" width="8.90625" style="1"/>
  </cols>
  <sheetData>
    <row r="1" spans="1:10" x14ac:dyDescent="0.35">
      <c r="A1" s="34" t="s">
        <v>71</v>
      </c>
      <c r="B1" s="35" t="s">
        <v>88</v>
      </c>
      <c r="C1" s="35" t="s">
        <v>95</v>
      </c>
      <c r="D1" s="35" t="s">
        <v>96</v>
      </c>
      <c r="E1" s="35" t="s">
        <v>75</v>
      </c>
      <c r="F1" s="35" t="s">
        <v>76</v>
      </c>
      <c r="J1" s="35" t="s">
        <v>77</v>
      </c>
    </row>
    <row r="2" spans="1:10" ht="15" thickBot="1" x14ac:dyDescent="0.4">
      <c r="A2" s="37">
        <v>25415</v>
      </c>
      <c r="B2" s="38">
        <f t="shared" ref="B2:B65" si="0">C2</f>
        <v>5.8</v>
      </c>
      <c r="C2" s="38">
        <v>5.8</v>
      </c>
      <c r="F2" s="38">
        <v>100</v>
      </c>
      <c r="J2" s="23"/>
    </row>
    <row r="3" spans="1:10" ht="15" thickBot="1" x14ac:dyDescent="0.4">
      <c r="A3" s="37">
        <v>25446</v>
      </c>
      <c r="B3" s="38">
        <f t="shared" si="0"/>
        <v>5.79</v>
      </c>
      <c r="C3" s="38">
        <v>5.79</v>
      </c>
      <c r="E3" s="40">
        <f t="shared" ref="E3:E66" si="1">B2/1200+((B2/B3)*(1-(1+B3/200)^(-2*(10-(1/12))))+(1+B3/200)^(-2*(10-(1/12)))-1)</f>
        <v>5.5798268563925554E-3</v>
      </c>
      <c r="F3" s="38">
        <f t="shared" ref="F3:F66" si="2">F2*(1+E3)</f>
        <v>100.55798268563925</v>
      </c>
      <c r="H3" s="37">
        <v>25568</v>
      </c>
      <c r="I3" s="41">
        <f t="shared" ref="I3:I34" si="3">VLOOKUP(H3,A:F,6,FALSE)</f>
        <v>101.31491124651204</v>
      </c>
    </row>
    <row r="4" spans="1:10" x14ac:dyDescent="0.35">
      <c r="A4" s="37">
        <v>25476</v>
      </c>
      <c r="B4" s="38">
        <f t="shared" si="0"/>
        <v>5.81</v>
      </c>
      <c r="C4" s="38">
        <v>5.81</v>
      </c>
      <c r="E4" s="42">
        <f t="shared" si="1"/>
        <v>3.3333887886422319E-3</v>
      </c>
      <c r="F4" s="38">
        <f t="shared" si="2"/>
        <v>100.89318153773203</v>
      </c>
      <c r="H4" s="37">
        <v>25933</v>
      </c>
      <c r="I4" s="41">
        <f t="shared" si="3"/>
        <v>101.57780112893332</v>
      </c>
      <c r="J4" s="43">
        <f t="shared" ref="J4:J35" si="4">I4/I3-1</f>
        <v>2.5947797731533662E-3</v>
      </c>
    </row>
    <row r="5" spans="1:10" x14ac:dyDescent="0.35">
      <c r="A5" s="37">
        <v>25507</v>
      </c>
      <c r="B5" s="38">
        <f t="shared" si="0"/>
        <v>5.83</v>
      </c>
      <c r="C5" s="38">
        <v>5.83</v>
      </c>
      <c r="E5" s="42">
        <f t="shared" si="1"/>
        <v>3.3514294359169635E-3</v>
      </c>
      <c r="F5" s="38">
        <f t="shared" si="2"/>
        <v>101.2313179162209</v>
      </c>
      <c r="H5" s="37">
        <v>26298</v>
      </c>
      <c r="I5" s="41">
        <f t="shared" si="3"/>
        <v>113.93935171111787</v>
      </c>
      <c r="J5" s="44">
        <f t="shared" si="4"/>
        <v>0.12169539451335387</v>
      </c>
    </row>
    <row r="6" spans="1:10" x14ac:dyDescent="0.35">
      <c r="A6" s="37">
        <v>25537</v>
      </c>
      <c r="B6" s="38">
        <f t="shared" si="0"/>
        <v>5.85</v>
      </c>
      <c r="C6" s="38">
        <v>5.85</v>
      </c>
      <c r="E6" s="42">
        <f t="shared" si="1"/>
        <v>3.3694682320348024E-3</v>
      </c>
      <c r="F6" s="38">
        <f t="shared" si="2"/>
        <v>101.57241362602663</v>
      </c>
      <c r="H6" s="37">
        <v>26664</v>
      </c>
      <c r="I6" s="41">
        <f t="shared" si="3"/>
        <v>124.12783192685352</v>
      </c>
      <c r="J6" s="44">
        <f t="shared" si="4"/>
        <v>8.942020524715244E-2</v>
      </c>
    </row>
    <row r="7" spans="1:10" x14ac:dyDescent="0.35">
      <c r="A7" s="37">
        <v>25568</v>
      </c>
      <c r="B7" s="38">
        <f t="shared" si="0"/>
        <v>5.95</v>
      </c>
      <c r="C7" s="38">
        <v>5.95</v>
      </c>
      <c r="E7" s="42">
        <f t="shared" si="1"/>
        <v>-2.5351605846708107E-3</v>
      </c>
      <c r="F7" s="38">
        <f t="shared" si="2"/>
        <v>101.31491124651204</v>
      </c>
      <c r="H7" s="37">
        <v>27029</v>
      </c>
      <c r="I7" s="41">
        <f t="shared" si="3"/>
        <v>110.46351375342101</v>
      </c>
      <c r="J7" s="44">
        <f t="shared" si="4"/>
        <v>-0.11008262982861616</v>
      </c>
    </row>
    <row r="8" spans="1:10" x14ac:dyDescent="0.35">
      <c r="A8" s="37">
        <v>25599</v>
      </c>
      <c r="B8" s="38">
        <f t="shared" si="0"/>
        <v>5.95</v>
      </c>
      <c r="C8" s="38">
        <v>5.95</v>
      </c>
      <c r="E8" s="42">
        <f t="shared" si="1"/>
        <v>4.9583333333333337E-3</v>
      </c>
      <c r="F8" s="38">
        <f t="shared" si="2"/>
        <v>101.81726434810933</v>
      </c>
      <c r="H8" s="37">
        <v>27394</v>
      </c>
      <c r="I8" s="41">
        <f t="shared" si="3"/>
        <v>112.11089317128867</v>
      </c>
      <c r="J8" s="44">
        <f t="shared" si="4"/>
        <v>1.4913335289559626E-2</v>
      </c>
    </row>
    <row r="9" spans="1:10" x14ac:dyDescent="0.35">
      <c r="A9" s="37">
        <v>25627</v>
      </c>
      <c r="B9" s="38">
        <f t="shared" si="0"/>
        <v>5.96</v>
      </c>
      <c r="C9" s="38">
        <v>5.96</v>
      </c>
      <c r="E9" s="42">
        <f t="shared" si="1"/>
        <v>4.2176576606328033E-3</v>
      </c>
      <c r="F9" s="38">
        <f t="shared" si="2"/>
        <v>102.2466947130718</v>
      </c>
      <c r="H9" s="37">
        <v>27759</v>
      </c>
      <c r="I9" s="41">
        <f t="shared" si="3"/>
        <v>119.68267156721137</v>
      </c>
      <c r="J9" s="44">
        <f t="shared" si="4"/>
        <v>6.7538293396290694E-2</v>
      </c>
    </row>
    <row r="10" spans="1:10" x14ac:dyDescent="0.35">
      <c r="A10" s="37">
        <v>25658</v>
      </c>
      <c r="B10" s="38">
        <f t="shared" si="0"/>
        <v>6.05</v>
      </c>
      <c r="C10" s="38">
        <v>6.05</v>
      </c>
      <c r="E10" s="42">
        <f t="shared" si="1"/>
        <v>-1.671935677088684E-3</v>
      </c>
      <c r="F10" s="38">
        <f t="shared" si="2"/>
        <v>102.07574481631663</v>
      </c>
      <c r="H10" s="37">
        <v>28125</v>
      </c>
      <c r="I10" s="41">
        <f t="shared" si="3"/>
        <v>128.93412008248777</v>
      </c>
      <c r="J10" s="44">
        <f t="shared" si="4"/>
        <v>7.7299816206734429E-2</v>
      </c>
    </row>
    <row r="11" spans="1:10" x14ac:dyDescent="0.35">
      <c r="A11" s="37">
        <v>25688</v>
      </c>
      <c r="B11" s="38">
        <f t="shared" si="0"/>
        <v>6.94</v>
      </c>
      <c r="C11" s="38">
        <v>6.94</v>
      </c>
      <c r="E11" s="42">
        <f t="shared" si="1"/>
        <v>-5.8005957742328584E-2</v>
      </c>
      <c r="F11" s="38">
        <f t="shared" si="2"/>
        <v>96.154743475984645</v>
      </c>
      <c r="H11" s="37">
        <v>28490</v>
      </c>
      <c r="I11" s="41">
        <f t="shared" si="3"/>
        <v>151.08205969655941</v>
      </c>
      <c r="J11" s="44">
        <f t="shared" si="4"/>
        <v>0.17177718046939106</v>
      </c>
    </row>
    <row r="12" spans="1:10" x14ac:dyDescent="0.35">
      <c r="A12" s="37">
        <v>25719</v>
      </c>
      <c r="B12" s="38">
        <f t="shared" si="0"/>
        <v>6.85</v>
      </c>
      <c r="C12" s="38">
        <v>6.85</v>
      </c>
      <c r="E12" s="42">
        <f t="shared" si="1"/>
        <v>1.2184827300620954E-2</v>
      </c>
      <c r="F12" s="38">
        <f t="shared" si="2"/>
        <v>97.326372419375019</v>
      </c>
      <c r="H12" s="37">
        <v>28855</v>
      </c>
      <c r="I12" s="41">
        <f t="shared" si="3"/>
        <v>172.99577038296309</v>
      </c>
      <c r="J12" s="44">
        <f t="shared" si="4"/>
        <v>0.14504508828127083</v>
      </c>
    </row>
    <row r="13" spans="1:10" x14ac:dyDescent="0.35">
      <c r="A13" s="37">
        <v>25749</v>
      </c>
      <c r="B13" s="38">
        <f t="shared" si="0"/>
        <v>6.86</v>
      </c>
      <c r="C13" s="38">
        <v>6.86</v>
      </c>
      <c r="E13" s="42">
        <f t="shared" si="1"/>
        <v>4.9973767244051621E-3</v>
      </c>
      <c r="F13" s="38">
        <f t="shared" si="2"/>
        <v>97.812748967574393</v>
      </c>
      <c r="H13" s="37">
        <v>29220</v>
      </c>
      <c r="I13" s="41">
        <f t="shared" si="3"/>
        <v>175.63873656598901</v>
      </c>
      <c r="J13" s="44">
        <f t="shared" si="4"/>
        <v>1.5277634691155395E-2</v>
      </c>
    </row>
    <row r="14" spans="1:10" x14ac:dyDescent="0.35">
      <c r="A14" s="37">
        <v>25780</v>
      </c>
      <c r="B14" s="38">
        <f t="shared" si="0"/>
        <v>6.89</v>
      </c>
      <c r="C14" s="38">
        <v>6.89</v>
      </c>
      <c r="E14" s="42">
        <f t="shared" si="1"/>
        <v>3.586677494857712E-3</v>
      </c>
      <c r="F14" s="38">
        <f t="shared" si="2"/>
        <v>98.163571753006551</v>
      </c>
      <c r="H14" s="37">
        <v>29586</v>
      </c>
      <c r="I14" s="41">
        <f t="shared" si="3"/>
        <v>169.88543398437088</v>
      </c>
      <c r="J14" s="44">
        <f t="shared" si="4"/>
        <v>-3.2756456201542772E-2</v>
      </c>
    </row>
    <row r="15" spans="1:10" x14ac:dyDescent="0.35">
      <c r="A15" s="37">
        <v>25811</v>
      </c>
      <c r="B15" s="38">
        <f t="shared" si="0"/>
        <v>6.87</v>
      </c>
      <c r="C15" s="38">
        <v>6.87</v>
      </c>
      <c r="E15" s="42">
        <f t="shared" si="1"/>
        <v>7.162939313426619E-3</v>
      </c>
      <c r="F15" s="38">
        <f t="shared" si="2"/>
        <v>98.86671146026255</v>
      </c>
      <c r="H15" s="37">
        <v>29951</v>
      </c>
      <c r="I15" s="41">
        <f t="shared" si="3"/>
        <v>171.55220787287087</v>
      </c>
      <c r="J15" s="44">
        <f t="shared" si="4"/>
        <v>9.8111642028906321E-3</v>
      </c>
    </row>
    <row r="16" spans="1:10" x14ac:dyDescent="0.35">
      <c r="A16" s="37">
        <v>25841</v>
      </c>
      <c r="B16" s="38">
        <f t="shared" si="0"/>
        <v>6.87</v>
      </c>
      <c r="C16" s="38">
        <v>6.87</v>
      </c>
      <c r="E16" s="42">
        <f t="shared" si="1"/>
        <v>5.7250000000000001E-3</v>
      </c>
      <c r="F16" s="38">
        <f t="shared" si="2"/>
        <v>99.432723383372547</v>
      </c>
      <c r="H16" s="37">
        <v>30316</v>
      </c>
      <c r="I16" s="41">
        <f t="shared" si="3"/>
        <v>210.27486040828748</v>
      </c>
      <c r="J16" s="44">
        <f t="shared" si="4"/>
        <v>0.22571934815384087</v>
      </c>
    </row>
    <row r="17" spans="1:10" x14ac:dyDescent="0.35">
      <c r="A17" s="37">
        <v>25872</v>
      </c>
      <c r="B17" s="38">
        <f t="shared" si="0"/>
        <v>6.88</v>
      </c>
      <c r="C17" s="38">
        <v>6.88</v>
      </c>
      <c r="E17" s="42">
        <f t="shared" si="1"/>
        <v>5.0146837493383533E-3</v>
      </c>
      <c r="F17" s="38">
        <f t="shared" si="2"/>
        <v>99.931347045475604</v>
      </c>
      <c r="H17" s="37">
        <v>30681</v>
      </c>
      <c r="I17" s="41">
        <f t="shared" si="3"/>
        <v>247.31500147546052</v>
      </c>
      <c r="J17" s="44">
        <f t="shared" si="4"/>
        <v>0.17615106720438556</v>
      </c>
    </row>
    <row r="18" spans="1:10" x14ac:dyDescent="0.35">
      <c r="A18" s="37">
        <v>25902</v>
      </c>
      <c r="B18" s="38">
        <f t="shared" si="0"/>
        <v>6.83</v>
      </c>
      <c r="C18" s="38">
        <v>6.83</v>
      </c>
      <c r="E18" s="42">
        <f t="shared" si="1"/>
        <v>9.2929270546102324E-3</v>
      </c>
      <c r="F18" s="38">
        <f t="shared" si="2"/>
        <v>100.86000176403816</v>
      </c>
      <c r="H18" s="37">
        <v>31047</v>
      </c>
      <c r="I18" s="41">
        <f t="shared" si="3"/>
        <v>284.3260442648845</v>
      </c>
      <c r="J18" s="44">
        <f t="shared" si="4"/>
        <v>0.14965142659611907</v>
      </c>
    </row>
    <row r="19" spans="1:10" x14ac:dyDescent="0.35">
      <c r="A19" s="37">
        <v>25933</v>
      </c>
      <c r="B19" s="38">
        <f t="shared" si="0"/>
        <v>6.81</v>
      </c>
      <c r="C19" s="38">
        <v>6.81</v>
      </c>
      <c r="E19" s="42">
        <f t="shared" si="1"/>
        <v>7.1167891368320189E-3</v>
      </c>
      <c r="F19" s="38">
        <f t="shared" si="2"/>
        <v>101.57780112893332</v>
      </c>
      <c r="H19" s="37">
        <v>31412</v>
      </c>
      <c r="I19" s="41">
        <f t="shared" si="3"/>
        <v>302.39092933712811</v>
      </c>
      <c r="J19" s="44">
        <f t="shared" si="4"/>
        <v>6.353580840246198E-2</v>
      </c>
    </row>
    <row r="20" spans="1:10" x14ac:dyDescent="0.35">
      <c r="A20" s="37">
        <v>25964</v>
      </c>
      <c r="B20" s="38">
        <f t="shared" si="0"/>
        <v>6.85</v>
      </c>
      <c r="C20" s="38">
        <v>6.85</v>
      </c>
      <c r="E20" s="42">
        <f t="shared" si="1"/>
        <v>2.8298915700942923E-3</v>
      </c>
      <c r="F20" s="38">
        <f t="shared" si="2"/>
        <v>101.86525529205682</v>
      </c>
      <c r="H20" s="37">
        <v>31777</v>
      </c>
      <c r="I20" s="41">
        <f t="shared" si="3"/>
        <v>372.40635258690116</v>
      </c>
      <c r="J20" s="44">
        <f t="shared" si="4"/>
        <v>0.23153942945065853</v>
      </c>
    </row>
    <row r="21" spans="1:10" x14ac:dyDescent="0.35">
      <c r="A21" s="37">
        <v>25992</v>
      </c>
      <c r="B21" s="38">
        <f t="shared" si="0"/>
        <v>6.85</v>
      </c>
      <c r="C21" s="38">
        <v>6.85</v>
      </c>
      <c r="E21" s="42">
        <f t="shared" si="1"/>
        <v>5.7083333333333326E-3</v>
      </c>
      <c r="F21" s="38">
        <f t="shared" si="2"/>
        <v>102.44673612434899</v>
      </c>
      <c r="H21" s="37">
        <v>32142</v>
      </c>
      <c r="I21" s="41">
        <f t="shared" si="3"/>
        <v>437.14376443944752</v>
      </c>
      <c r="J21" s="44">
        <f t="shared" si="4"/>
        <v>0.17383541232004052</v>
      </c>
    </row>
    <row r="22" spans="1:10" x14ac:dyDescent="0.35">
      <c r="A22" s="37">
        <v>26023</v>
      </c>
      <c r="B22" s="38">
        <f t="shared" si="0"/>
        <v>6.84</v>
      </c>
      <c r="C22" s="38">
        <v>6.84</v>
      </c>
      <c r="E22" s="42">
        <f t="shared" si="1"/>
        <v>6.4199311525287191E-3</v>
      </c>
      <c r="F22" s="38">
        <f t="shared" si="2"/>
        <v>103.1044371170686</v>
      </c>
      <c r="H22" s="37">
        <v>32508</v>
      </c>
      <c r="I22" s="41">
        <f t="shared" si="3"/>
        <v>489.92957445922838</v>
      </c>
      <c r="J22" s="44">
        <f t="shared" si="4"/>
        <v>0.12075160236465554</v>
      </c>
    </row>
    <row r="23" spans="1:10" x14ac:dyDescent="0.35">
      <c r="A23" s="37">
        <v>26053</v>
      </c>
      <c r="B23" s="38">
        <f t="shared" si="0"/>
        <v>6.85</v>
      </c>
      <c r="C23" s="38">
        <v>6.85</v>
      </c>
      <c r="E23" s="42">
        <f t="shared" si="1"/>
        <v>4.9887228925235734E-3</v>
      </c>
      <c r="F23" s="38">
        <f t="shared" si="2"/>
        <v>103.61879658283529</v>
      </c>
      <c r="H23" s="37">
        <v>32873</v>
      </c>
      <c r="I23" s="41">
        <f t="shared" si="3"/>
        <v>560.98758228729889</v>
      </c>
      <c r="J23" s="44">
        <f t="shared" si="4"/>
        <v>0.14503718806218724</v>
      </c>
    </row>
    <row r="24" spans="1:10" x14ac:dyDescent="0.35">
      <c r="A24" s="37">
        <v>26084</v>
      </c>
      <c r="B24" s="38">
        <f t="shared" si="0"/>
        <v>6.82</v>
      </c>
      <c r="C24" s="38">
        <v>6.82</v>
      </c>
      <c r="E24" s="42">
        <f t="shared" si="1"/>
        <v>7.8450529818160537E-3</v>
      </c>
      <c r="F24" s="38">
        <f t="shared" si="2"/>
        <v>104.43169153193966</v>
      </c>
      <c r="H24" s="37">
        <v>33238</v>
      </c>
      <c r="I24" s="41">
        <f t="shared" si="3"/>
        <v>669.55408174260492</v>
      </c>
      <c r="J24" s="44">
        <f t="shared" si="4"/>
        <v>0.19352745565713048</v>
      </c>
    </row>
    <row r="25" spans="1:10" x14ac:dyDescent="0.35">
      <c r="A25" s="37">
        <v>26114</v>
      </c>
      <c r="B25" s="38">
        <f t="shared" si="0"/>
        <v>6.83</v>
      </c>
      <c r="C25" s="38">
        <v>6.83</v>
      </c>
      <c r="E25" s="42">
        <f t="shared" si="1"/>
        <v>4.971414589077976E-3</v>
      </c>
      <c r="F25" s="38">
        <f t="shared" si="2"/>
        <v>104.95086476678364</v>
      </c>
      <c r="H25" s="37">
        <v>33603</v>
      </c>
      <c r="I25" s="41">
        <f t="shared" si="3"/>
        <v>875.12570663154395</v>
      </c>
      <c r="J25" s="44">
        <f t="shared" si="4"/>
        <v>0.30702766287961558</v>
      </c>
    </row>
    <row r="26" spans="1:10" x14ac:dyDescent="0.35">
      <c r="A26" s="37">
        <v>26145</v>
      </c>
      <c r="B26" s="38">
        <f t="shared" si="0"/>
        <v>6.81</v>
      </c>
      <c r="C26" s="38">
        <v>6.81</v>
      </c>
      <c r="E26" s="42">
        <f t="shared" si="1"/>
        <v>7.1167891368320189E-3</v>
      </c>
      <c r="F26" s="38">
        <f t="shared" si="2"/>
        <v>105.69777794105701</v>
      </c>
      <c r="H26" s="37">
        <v>33969</v>
      </c>
      <c r="I26" s="41">
        <f t="shared" si="3"/>
        <v>986.33553904064695</v>
      </c>
      <c r="J26" s="44">
        <f t="shared" si="4"/>
        <v>0.12707869459938737</v>
      </c>
    </row>
    <row r="27" spans="1:10" x14ac:dyDescent="0.35">
      <c r="A27" s="37">
        <v>26176</v>
      </c>
      <c r="B27" s="38">
        <f t="shared" si="0"/>
        <v>6.82</v>
      </c>
      <c r="C27" s="38">
        <v>6.82</v>
      </c>
      <c r="E27" s="42">
        <f t="shared" si="1"/>
        <v>4.9627601171723518E-3</v>
      </c>
      <c r="F27" s="38">
        <f t="shared" si="2"/>
        <v>106.22233065789663</v>
      </c>
      <c r="H27" s="37">
        <v>34334</v>
      </c>
      <c r="I27" s="41">
        <f t="shared" si="3"/>
        <v>1237.0040505977747</v>
      </c>
      <c r="J27" s="44">
        <f t="shared" si="4"/>
        <v>0.25414121425751213</v>
      </c>
    </row>
    <row r="28" spans="1:10" x14ac:dyDescent="0.35">
      <c r="A28" s="37">
        <v>26206</v>
      </c>
      <c r="B28" s="38">
        <f t="shared" si="0"/>
        <v>6.78</v>
      </c>
      <c r="C28" s="38">
        <v>6.78</v>
      </c>
      <c r="E28" s="42">
        <f t="shared" si="1"/>
        <v>8.5374396359639438E-3</v>
      </c>
      <c r="F28" s="38">
        <f t="shared" si="2"/>
        <v>107.12919739387982</v>
      </c>
      <c r="H28" s="37">
        <v>34699</v>
      </c>
      <c r="I28" s="41">
        <f t="shared" si="3"/>
        <v>1077.7715516942044</v>
      </c>
      <c r="J28" s="44">
        <f t="shared" si="4"/>
        <v>-0.12872431486915681</v>
      </c>
    </row>
    <row r="29" spans="1:10" x14ac:dyDescent="0.35">
      <c r="A29" s="37">
        <v>26237</v>
      </c>
      <c r="B29" s="38">
        <f t="shared" si="0"/>
        <v>6.58</v>
      </c>
      <c r="C29" s="38">
        <v>6.58</v>
      </c>
      <c r="E29" s="42">
        <f t="shared" si="1"/>
        <v>2.0050234178752138E-2</v>
      </c>
      <c r="F29" s="38">
        <f t="shared" si="2"/>
        <v>109.27716288900886</v>
      </c>
      <c r="H29" s="37">
        <v>35064</v>
      </c>
      <c r="I29" s="41">
        <f t="shared" si="3"/>
        <v>1330.2848244650802</v>
      </c>
      <c r="J29" s="44">
        <f t="shared" si="4"/>
        <v>0.23429201891062834</v>
      </c>
    </row>
    <row r="30" spans="1:10" x14ac:dyDescent="0.35">
      <c r="A30" s="37">
        <v>26267</v>
      </c>
      <c r="B30" s="38">
        <f t="shared" si="0"/>
        <v>6.38</v>
      </c>
      <c r="C30" s="38">
        <v>6.38</v>
      </c>
      <c r="E30" s="42">
        <f t="shared" si="1"/>
        <v>2.0015012877427289E-2</v>
      </c>
      <c r="F30" s="38">
        <f t="shared" si="2"/>
        <v>111.4643467114411</v>
      </c>
      <c r="H30" s="37">
        <v>35430</v>
      </c>
      <c r="I30" s="41">
        <f t="shared" si="3"/>
        <v>1524.1612191943464</v>
      </c>
      <c r="J30" s="44">
        <f t="shared" si="4"/>
        <v>0.14574051448510339</v>
      </c>
    </row>
    <row r="31" spans="1:10" x14ac:dyDescent="0.35">
      <c r="A31" s="37">
        <v>26298</v>
      </c>
      <c r="B31" s="38">
        <f t="shared" si="0"/>
        <v>6.15</v>
      </c>
      <c r="C31" s="38">
        <v>6.15</v>
      </c>
      <c r="E31" s="42">
        <f t="shared" si="1"/>
        <v>2.2204454363188107E-2</v>
      </c>
      <c r="F31" s="38">
        <f t="shared" si="2"/>
        <v>113.93935171111787</v>
      </c>
      <c r="H31" s="37">
        <v>35795</v>
      </c>
      <c r="I31" s="41">
        <f t="shared" si="3"/>
        <v>1793.2852171734587</v>
      </c>
      <c r="J31" s="44">
        <f t="shared" si="4"/>
        <v>0.17657187086899384</v>
      </c>
    </row>
    <row r="32" spans="1:10" x14ac:dyDescent="0.35">
      <c r="A32" s="37">
        <v>26329</v>
      </c>
      <c r="B32" s="38">
        <f t="shared" si="0"/>
        <v>6.14</v>
      </c>
      <c r="C32" s="38">
        <v>6.14</v>
      </c>
      <c r="E32" s="42">
        <f t="shared" si="1"/>
        <v>5.8595877056126329E-3</v>
      </c>
      <c r="F32" s="38">
        <f t="shared" si="2"/>
        <v>114.60698933558982</v>
      </c>
      <c r="H32" s="37">
        <v>36160</v>
      </c>
      <c r="I32" s="41">
        <f t="shared" si="3"/>
        <v>2047.4795923024051</v>
      </c>
      <c r="J32" s="44">
        <f t="shared" si="4"/>
        <v>0.14174787852743398</v>
      </c>
    </row>
    <row r="33" spans="1:10" x14ac:dyDescent="0.35">
      <c r="A33" s="37">
        <v>26358</v>
      </c>
      <c r="B33" s="38">
        <f t="shared" si="0"/>
        <v>5.84</v>
      </c>
      <c r="C33" s="38">
        <v>5.84</v>
      </c>
      <c r="E33" s="42">
        <f t="shared" si="1"/>
        <v>2.7459930688914731E-2</v>
      </c>
      <c r="F33" s="38">
        <f t="shared" si="2"/>
        <v>117.75408931921029</v>
      </c>
      <c r="H33" s="37">
        <v>36525</v>
      </c>
      <c r="I33" s="41">
        <f t="shared" si="3"/>
        <v>1879.7179356783802</v>
      </c>
      <c r="J33" s="44">
        <f t="shared" si="4"/>
        <v>-8.19356916936963E-2</v>
      </c>
    </row>
    <row r="34" spans="1:10" x14ac:dyDescent="0.35">
      <c r="A34" s="37">
        <v>26389</v>
      </c>
      <c r="B34" s="38">
        <f t="shared" si="0"/>
        <v>5.84</v>
      </c>
      <c r="C34" s="38">
        <v>5.84</v>
      </c>
      <c r="E34" s="42">
        <f t="shared" si="1"/>
        <v>4.8666666666666667E-3</v>
      </c>
      <c r="F34" s="38">
        <f t="shared" si="2"/>
        <v>118.32715922056377</v>
      </c>
      <c r="H34" s="37">
        <v>36891</v>
      </c>
      <c r="I34" s="41">
        <f t="shared" si="3"/>
        <v>2233.1808121094218</v>
      </c>
      <c r="J34" s="44">
        <f t="shared" si="4"/>
        <v>0.18804038080504815</v>
      </c>
    </row>
    <row r="35" spans="1:10" x14ac:dyDescent="0.35">
      <c r="A35" s="37">
        <v>26419</v>
      </c>
      <c r="B35" s="38">
        <f t="shared" si="0"/>
        <v>5.85</v>
      </c>
      <c r="C35" s="38">
        <v>5.85</v>
      </c>
      <c r="E35" s="42">
        <f t="shared" si="1"/>
        <v>4.1222341160172902E-3</v>
      </c>
      <c r="F35" s="38">
        <f t="shared" si="2"/>
        <v>118.81493147315418</v>
      </c>
      <c r="H35" s="37">
        <v>37256</v>
      </c>
      <c r="I35" s="41">
        <f t="shared" ref="I35:I56" si="5">VLOOKUP(H35,A:F,6,FALSE)</f>
        <v>2264.6478223153226</v>
      </c>
      <c r="J35" s="44">
        <f t="shared" si="4"/>
        <v>1.4090668357560121E-2</v>
      </c>
    </row>
    <row r="36" spans="1:10" x14ac:dyDescent="0.35">
      <c r="A36" s="37">
        <v>26450</v>
      </c>
      <c r="B36" s="38">
        <f t="shared" si="0"/>
        <v>5.85</v>
      </c>
      <c r="C36" s="38">
        <v>5.85</v>
      </c>
      <c r="E36" s="42">
        <f t="shared" si="1"/>
        <v>4.875E-3</v>
      </c>
      <c r="F36" s="38">
        <f t="shared" si="2"/>
        <v>119.3941542640858</v>
      </c>
      <c r="H36" s="37">
        <v>37621</v>
      </c>
      <c r="I36" s="41">
        <f t="shared" si="5"/>
        <v>2556.7672362950593</v>
      </c>
      <c r="J36" s="44">
        <f t="shared" ref="J36:J56" si="6">I36/I35-1</f>
        <v>0.12899110011775727</v>
      </c>
    </row>
    <row r="37" spans="1:10" x14ac:dyDescent="0.35">
      <c r="A37" s="37">
        <v>26480</v>
      </c>
      <c r="B37" s="38">
        <f t="shared" si="0"/>
        <v>5.85</v>
      </c>
      <c r="C37" s="38">
        <v>5.85</v>
      </c>
      <c r="E37" s="42">
        <f t="shared" si="1"/>
        <v>4.875E-3</v>
      </c>
      <c r="F37" s="38">
        <f t="shared" si="2"/>
        <v>119.97620076612321</v>
      </c>
      <c r="H37" s="37">
        <v>37986</v>
      </c>
      <c r="I37" s="41">
        <f t="shared" si="5"/>
        <v>2606.5131256024329</v>
      </c>
      <c r="J37" s="44">
        <f t="shared" si="6"/>
        <v>1.9456557719137235E-2</v>
      </c>
    </row>
    <row r="38" spans="1:10" x14ac:dyDescent="0.35">
      <c r="A38" s="37">
        <v>26511</v>
      </c>
      <c r="B38" s="38">
        <f t="shared" si="0"/>
        <v>5.8</v>
      </c>
      <c r="C38" s="38">
        <v>5.8</v>
      </c>
      <c r="E38" s="42">
        <f t="shared" si="1"/>
        <v>8.6057472419538809E-3</v>
      </c>
      <c r="F38" s="38">
        <f t="shared" si="2"/>
        <v>121.00868562496638</v>
      </c>
      <c r="H38" s="37">
        <v>38352</v>
      </c>
      <c r="I38" s="41">
        <f t="shared" si="5"/>
        <v>2811.2949122852483</v>
      </c>
      <c r="J38" s="44">
        <f t="shared" si="6"/>
        <v>7.8565415486056667E-2</v>
      </c>
    </row>
    <row r="39" spans="1:10" x14ac:dyDescent="0.35">
      <c r="A39" s="37">
        <v>26542</v>
      </c>
      <c r="B39" s="38">
        <f t="shared" si="0"/>
        <v>5.75</v>
      </c>
      <c r="C39" s="38">
        <v>5.75</v>
      </c>
      <c r="E39" s="42">
        <f t="shared" si="1"/>
        <v>8.5726940585993724E-3</v>
      </c>
      <c r="F39" s="38">
        <f t="shared" si="2"/>
        <v>122.04605606526243</v>
      </c>
      <c r="H39" s="37">
        <v>38717</v>
      </c>
      <c r="I39" s="41">
        <f t="shared" si="5"/>
        <v>2993.189868714881</v>
      </c>
      <c r="J39" s="44">
        <f t="shared" si="6"/>
        <v>6.4701485295889372E-2</v>
      </c>
    </row>
    <row r="40" spans="1:10" x14ac:dyDescent="0.35">
      <c r="A40" s="37">
        <v>26572</v>
      </c>
      <c r="B40" s="38">
        <f t="shared" si="0"/>
        <v>5.75</v>
      </c>
      <c r="C40" s="38">
        <v>5.75</v>
      </c>
      <c r="E40" s="42">
        <f t="shared" si="1"/>
        <v>4.7916666666666663E-3</v>
      </c>
      <c r="F40" s="38">
        <f t="shared" si="2"/>
        <v>122.63086008390849</v>
      </c>
      <c r="H40" s="37">
        <v>39082</v>
      </c>
      <c r="I40" s="41">
        <f t="shared" si="5"/>
        <v>3004.0733255840282</v>
      </c>
      <c r="J40" s="44">
        <f t="shared" si="6"/>
        <v>3.6360730012159337E-3</v>
      </c>
    </row>
    <row r="41" spans="1:10" x14ac:dyDescent="0.35">
      <c r="A41" s="37">
        <v>26603</v>
      </c>
      <c r="B41" s="38">
        <f t="shared" si="0"/>
        <v>5.77</v>
      </c>
      <c r="C41" s="38">
        <v>5.77</v>
      </c>
      <c r="E41" s="42">
        <f t="shared" si="1"/>
        <v>3.2973019286343386E-3</v>
      </c>
      <c r="F41" s="38">
        <f t="shared" si="2"/>
        <v>123.03521105537325</v>
      </c>
      <c r="H41" s="37">
        <v>39447</v>
      </c>
      <c r="I41" s="41">
        <f t="shared" si="5"/>
        <v>3086.3438544340406</v>
      </c>
      <c r="J41" s="44">
        <f t="shared" si="6"/>
        <v>2.7386325143717416E-2</v>
      </c>
    </row>
    <row r="42" spans="1:10" x14ac:dyDescent="0.35">
      <c r="A42" s="37">
        <v>26633</v>
      </c>
      <c r="B42" s="38">
        <f t="shared" si="0"/>
        <v>5.76</v>
      </c>
      <c r="C42" s="38">
        <v>5.76</v>
      </c>
      <c r="E42" s="42">
        <f t="shared" si="1"/>
        <v>5.5558604740140478E-3</v>
      </c>
      <c r="F42" s="38">
        <f t="shared" si="2"/>
        <v>123.71877752138778</v>
      </c>
      <c r="H42" s="37">
        <v>39813</v>
      </c>
      <c r="I42" s="41">
        <f t="shared" si="5"/>
        <v>3910.7490772396382</v>
      </c>
      <c r="J42" s="44">
        <f t="shared" si="6"/>
        <v>0.26711386082960398</v>
      </c>
    </row>
    <row r="43" spans="1:10" x14ac:dyDescent="0.35">
      <c r="A43" s="37">
        <v>26664</v>
      </c>
      <c r="B43" s="38">
        <f t="shared" si="0"/>
        <v>5.78</v>
      </c>
      <c r="C43" s="38">
        <v>5.78</v>
      </c>
      <c r="E43" s="42">
        <f t="shared" si="1"/>
        <v>3.3063243402565454E-3</v>
      </c>
      <c r="F43" s="38">
        <f t="shared" si="2"/>
        <v>124.12783192685352</v>
      </c>
      <c r="H43" s="37">
        <v>40178</v>
      </c>
      <c r="I43" s="41">
        <f t="shared" si="5"/>
        <v>3606.2028680319945</v>
      </c>
      <c r="J43" s="44">
        <f t="shared" si="6"/>
        <v>-7.7874136947340133E-2</v>
      </c>
    </row>
    <row r="44" spans="1:10" x14ac:dyDescent="0.35">
      <c r="A44" s="37">
        <v>26695</v>
      </c>
      <c r="B44" s="38">
        <f t="shared" si="0"/>
        <v>5.69</v>
      </c>
      <c r="C44" s="38">
        <v>5.69</v>
      </c>
      <c r="E44" s="42">
        <f t="shared" si="1"/>
        <v>1.1566190285121822E-2</v>
      </c>
      <c r="F44" s="38">
        <f t="shared" si="2"/>
        <v>125.56351805059913</v>
      </c>
      <c r="H44" s="37">
        <v>40543</v>
      </c>
      <c r="I44" s="41">
        <f t="shared" si="5"/>
        <v>3838.6117757941238</v>
      </c>
      <c r="J44" s="44">
        <f t="shared" si="6"/>
        <v>6.4446986558180264E-2</v>
      </c>
    </row>
    <row r="45" spans="1:10" x14ac:dyDescent="0.35">
      <c r="A45" s="37">
        <v>26723</v>
      </c>
      <c r="B45" s="38">
        <f t="shared" si="0"/>
        <v>5.76</v>
      </c>
      <c r="C45" s="38">
        <v>5.76</v>
      </c>
      <c r="E45" s="42">
        <f t="shared" si="1"/>
        <v>-4.9102331809767162E-4</v>
      </c>
      <c r="F45" s="38">
        <f t="shared" si="2"/>
        <v>125.5018634353339</v>
      </c>
      <c r="H45" s="37">
        <v>40908</v>
      </c>
      <c r="I45" s="41">
        <f t="shared" si="5"/>
        <v>4656.5206563204347</v>
      </c>
      <c r="J45" s="44">
        <f t="shared" si="6"/>
        <v>0.21307413416588705</v>
      </c>
    </row>
    <row r="46" spans="1:10" x14ac:dyDescent="0.35">
      <c r="A46" s="37">
        <v>26754</v>
      </c>
      <c r="B46" s="38">
        <f t="shared" si="0"/>
        <v>5.8</v>
      </c>
      <c r="C46" s="38">
        <v>5.8</v>
      </c>
      <c r="E46" s="42">
        <f t="shared" si="1"/>
        <v>1.8154022064368067E-3</v>
      </c>
      <c r="F46" s="38">
        <f t="shared" si="2"/>
        <v>125.72969979512632</v>
      </c>
      <c r="H46" s="37">
        <v>41274</v>
      </c>
      <c r="I46" s="41">
        <f t="shared" si="5"/>
        <v>4970.851265044188</v>
      </c>
      <c r="J46" s="44">
        <f t="shared" si="6"/>
        <v>6.7503321025131235E-2</v>
      </c>
    </row>
    <row r="47" spans="1:10" x14ac:dyDescent="0.35">
      <c r="A47" s="37">
        <v>26784</v>
      </c>
      <c r="B47" s="38">
        <f t="shared" si="0"/>
        <v>6.12</v>
      </c>
      <c r="C47" s="38">
        <v>6.12</v>
      </c>
      <c r="E47" s="42">
        <f t="shared" si="1"/>
        <v>-1.8695003181607016E-2</v>
      </c>
      <c r="F47" s="38">
        <f t="shared" si="2"/>
        <v>123.37918265743394</v>
      </c>
      <c r="H47" s="37">
        <v>41639</v>
      </c>
      <c r="I47" s="41">
        <f t="shared" si="5"/>
        <v>4759.4438544974037</v>
      </c>
      <c r="J47" s="44">
        <f t="shared" si="6"/>
        <v>-4.2529417855133755E-2</v>
      </c>
    </row>
    <row r="48" spans="1:10" x14ac:dyDescent="0.35">
      <c r="A48" s="37">
        <v>26815</v>
      </c>
      <c r="B48" s="38">
        <f t="shared" si="0"/>
        <v>6.2</v>
      </c>
      <c r="C48" s="38">
        <v>6.2</v>
      </c>
      <c r="E48" s="42">
        <f t="shared" si="1"/>
        <v>-7.6059747686773455E-4</v>
      </c>
      <c r="F48" s="38">
        <f t="shared" si="2"/>
        <v>123.28534076240669</v>
      </c>
      <c r="H48" s="37">
        <v>42004</v>
      </c>
      <c r="I48" s="41">
        <f t="shared" si="5"/>
        <v>5550.4585056926808</v>
      </c>
      <c r="J48" s="44">
        <f t="shared" si="6"/>
        <v>0.16619896680739554</v>
      </c>
    </row>
    <row r="49" spans="1:10" x14ac:dyDescent="0.35">
      <c r="A49" s="37">
        <v>26845</v>
      </c>
      <c r="B49" s="38">
        <f t="shared" si="0"/>
        <v>6.72</v>
      </c>
      <c r="C49" s="38">
        <v>6.72</v>
      </c>
      <c r="E49" s="42">
        <f t="shared" si="1"/>
        <v>-3.2037411901871468E-2</v>
      </c>
      <c r="F49" s="38">
        <f t="shared" si="2"/>
        <v>119.33559751893888</v>
      </c>
      <c r="H49" s="37">
        <v>42369</v>
      </c>
      <c r="I49" s="41">
        <f t="shared" si="5"/>
        <v>5661.1322267235419</v>
      </c>
      <c r="J49" s="44">
        <f t="shared" si="6"/>
        <v>1.9939563716646402E-2</v>
      </c>
    </row>
    <row r="50" spans="1:10" x14ac:dyDescent="0.35">
      <c r="A50" s="37">
        <v>26876</v>
      </c>
      <c r="B50" s="38">
        <f t="shared" si="0"/>
        <v>6.74</v>
      </c>
      <c r="C50" s="38">
        <v>6.74</v>
      </c>
      <c r="E50" s="42">
        <f t="shared" si="1"/>
        <v>4.1703666032327285E-3</v>
      </c>
      <c r="F50" s="38">
        <f t="shared" si="2"/>
        <v>119.83327070940868</v>
      </c>
      <c r="H50" s="37">
        <v>42735</v>
      </c>
      <c r="I50" s="41">
        <f t="shared" si="5"/>
        <v>5847.5149539839986</v>
      </c>
      <c r="J50" s="44">
        <f t="shared" si="6"/>
        <v>3.2923224506333115E-2</v>
      </c>
    </row>
    <row r="51" spans="1:10" x14ac:dyDescent="0.35">
      <c r="A51" s="37">
        <v>26907</v>
      </c>
      <c r="B51" s="38">
        <f t="shared" si="0"/>
        <v>6.73</v>
      </c>
      <c r="C51" s="38">
        <v>6.73</v>
      </c>
      <c r="E51" s="42">
        <f t="shared" si="1"/>
        <v>6.3318064329416857E-3</v>
      </c>
      <c r="F51" s="38">
        <f t="shared" si="2"/>
        <v>120.59203178376696</v>
      </c>
      <c r="H51" s="37">
        <v>43100</v>
      </c>
      <c r="I51" s="41">
        <f t="shared" si="5"/>
        <v>6069.721130776652</v>
      </c>
      <c r="J51" s="44">
        <f t="shared" si="6"/>
        <v>3.8000104068354856E-2</v>
      </c>
    </row>
    <row r="52" spans="1:10" x14ac:dyDescent="0.35">
      <c r="A52" s="37">
        <v>26937</v>
      </c>
      <c r="B52" s="38">
        <f t="shared" si="0"/>
        <v>8.3800000000000008</v>
      </c>
      <c r="C52" s="38">
        <v>8.3800000000000008</v>
      </c>
      <c r="E52" s="42">
        <f t="shared" si="1"/>
        <v>-0.10405416070095973</v>
      </c>
      <c r="F52" s="38">
        <f t="shared" si="2"/>
        <v>108.04392912928363</v>
      </c>
      <c r="H52" s="37">
        <v>43465</v>
      </c>
      <c r="I52" s="41">
        <f t="shared" si="5"/>
        <v>6404.7328168921304</v>
      </c>
      <c r="J52" s="44">
        <f t="shared" si="6"/>
        <v>5.5193917298242079E-2</v>
      </c>
    </row>
    <row r="53" spans="1:10" x14ac:dyDescent="0.35">
      <c r="A53" s="37">
        <v>26968</v>
      </c>
      <c r="B53" s="38">
        <f t="shared" si="0"/>
        <v>8.35</v>
      </c>
      <c r="C53" s="38">
        <v>8.35</v>
      </c>
      <c r="E53" s="42">
        <f t="shared" si="1"/>
        <v>8.9798084931451624E-3</v>
      </c>
      <c r="F53" s="38">
        <f t="shared" si="2"/>
        <v>109.01414292171154</v>
      </c>
      <c r="H53" s="37">
        <v>43830</v>
      </c>
      <c r="I53" s="41">
        <f t="shared" si="5"/>
        <v>7073.9489928965831</v>
      </c>
      <c r="J53" s="44">
        <f t="shared" si="6"/>
        <v>0.10448775852748016</v>
      </c>
    </row>
    <row r="54" spans="1:10" x14ac:dyDescent="0.35">
      <c r="A54" s="37">
        <v>26998</v>
      </c>
      <c r="B54" s="38">
        <f t="shared" si="0"/>
        <v>8.35</v>
      </c>
      <c r="C54" s="38">
        <v>8.35</v>
      </c>
      <c r="E54" s="42">
        <f t="shared" si="1"/>
        <v>6.9583333333333329E-3</v>
      </c>
      <c r="F54" s="38">
        <f t="shared" si="2"/>
        <v>109.77269966620845</v>
      </c>
      <c r="H54" s="37">
        <v>44196</v>
      </c>
      <c r="I54" s="41">
        <f t="shared" si="5"/>
        <v>7406.0733105647832</v>
      </c>
      <c r="J54" s="44">
        <f t="shared" si="6"/>
        <v>4.6950341033234366E-2</v>
      </c>
    </row>
    <row r="55" spans="1:10" x14ac:dyDescent="0.35">
      <c r="A55" s="37">
        <v>27029</v>
      </c>
      <c r="B55" s="38">
        <f t="shared" si="0"/>
        <v>8.36</v>
      </c>
      <c r="C55" s="38">
        <v>8.36</v>
      </c>
      <c r="E55" s="42">
        <f t="shared" si="1"/>
        <v>6.2931319837551845E-3</v>
      </c>
      <c r="F55" s="38">
        <f t="shared" si="2"/>
        <v>110.46351375342101</v>
      </c>
      <c r="H55" s="37">
        <v>44561</v>
      </c>
      <c r="I55" s="41">
        <f t="shared" si="5"/>
        <v>7026.1790998640572</v>
      </c>
      <c r="J55" s="44">
        <f t="shared" si="6"/>
        <v>-5.1294956823990101E-2</v>
      </c>
    </row>
    <row r="56" spans="1:10" ht="15" thickBot="1" x14ac:dyDescent="0.4">
      <c r="A56" s="37">
        <v>27060</v>
      </c>
      <c r="B56" s="38">
        <f t="shared" si="0"/>
        <v>8.36</v>
      </c>
      <c r="C56" s="38">
        <v>8.36</v>
      </c>
      <c r="E56" s="42">
        <f t="shared" si="1"/>
        <v>6.9666666666666661E-3</v>
      </c>
      <c r="F56" s="38">
        <f t="shared" si="2"/>
        <v>111.23307623256983</v>
      </c>
      <c r="H56" s="37">
        <v>44926</v>
      </c>
      <c r="I56" s="41">
        <f t="shared" si="5"/>
        <v>5889.0061983074174</v>
      </c>
      <c r="J56" s="48">
        <f t="shared" si="6"/>
        <v>-0.16184798101412501</v>
      </c>
    </row>
    <row r="57" spans="1:10" x14ac:dyDescent="0.35">
      <c r="A57" s="37">
        <v>27088</v>
      </c>
      <c r="B57" s="38">
        <f t="shared" si="0"/>
        <v>8.36</v>
      </c>
      <c r="C57" s="38">
        <v>8.36</v>
      </c>
      <c r="E57" s="42">
        <f t="shared" si="1"/>
        <v>6.9666666666666661E-3</v>
      </c>
      <c r="F57" s="38">
        <f t="shared" si="2"/>
        <v>112.00799999699005</v>
      </c>
      <c r="H57" s="37"/>
      <c r="I57" s="41"/>
      <c r="J57" s="52"/>
    </row>
    <row r="58" spans="1:10" x14ac:dyDescent="0.35">
      <c r="A58" s="37">
        <v>27119</v>
      </c>
      <c r="B58" s="38">
        <f t="shared" si="0"/>
        <v>8.3699999999999992</v>
      </c>
      <c r="C58" s="38">
        <v>8.3699999999999992</v>
      </c>
      <c r="E58" s="42">
        <f t="shared" si="1"/>
        <v>6.3017554983627495E-3</v>
      </c>
      <c r="F58" s="38">
        <f t="shared" si="2"/>
        <v>112.71384702683169</v>
      </c>
      <c r="H58" s="37"/>
      <c r="I58" s="41"/>
      <c r="J58" s="52"/>
    </row>
    <row r="59" spans="1:10" x14ac:dyDescent="0.35">
      <c r="A59" s="37">
        <v>27149</v>
      </c>
      <c r="B59" s="38">
        <f t="shared" si="0"/>
        <v>8.3800000000000008</v>
      </c>
      <c r="C59" s="38">
        <v>8.3800000000000008</v>
      </c>
      <c r="E59" s="42">
        <f t="shared" si="1"/>
        <v>6.3103788240344476E-3</v>
      </c>
      <c r="F59" s="38">
        <f t="shared" si="2"/>
        <v>113.42511410028526</v>
      </c>
      <c r="H59" s="37"/>
      <c r="I59" s="41"/>
      <c r="J59" s="52"/>
    </row>
    <row r="60" spans="1:10" x14ac:dyDescent="0.35">
      <c r="A60" s="37">
        <v>27180</v>
      </c>
      <c r="B60" s="38">
        <f t="shared" si="0"/>
        <v>8.4499999999999993</v>
      </c>
      <c r="C60" s="38">
        <v>8.4499999999999993</v>
      </c>
      <c r="E60" s="42">
        <f t="shared" si="1"/>
        <v>2.3451577821029723E-3</v>
      </c>
      <c r="F60" s="38">
        <f t="shared" si="2"/>
        <v>113.69111388930345</v>
      </c>
      <c r="H60" s="37"/>
      <c r="I60" s="41"/>
      <c r="J60" s="52"/>
    </row>
    <row r="61" spans="1:10" x14ac:dyDescent="0.35">
      <c r="A61" s="37">
        <v>27210</v>
      </c>
      <c r="B61" s="38">
        <f t="shared" si="0"/>
        <v>9.52</v>
      </c>
      <c r="C61" s="38">
        <v>9.52</v>
      </c>
      <c r="E61" s="42">
        <f t="shared" si="1"/>
        <v>-6.0664053351061675E-2</v>
      </c>
      <c r="F61" s="38">
        <f t="shared" si="2"/>
        <v>106.79415009078113</v>
      </c>
      <c r="H61" s="37"/>
      <c r="I61" s="41"/>
      <c r="J61" s="52"/>
    </row>
    <row r="62" spans="1:10" x14ac:dyDescent="0.35">
      <c r="A62" s="37">
        <v>27241</v>
      </c>
      <c r="B62" s="38">
        <f t="shared" si="0"/>
        <v>9.5</v>
      </c>
      <c r="C62" s="38">
        <v>9.5</v>
      </c>
      <c r="E62" s="42">
        <f t="shared" si="1"/>
        <v>9.1999387446033264E-3</v>
      </c>
      <c r="F62" s="38">
        <f t="shared" si="2"/>
        <v>107.7766497298983</v>
      </c>
      <c r="H62" s="37"/>
      <c r="I62" s="41"/>
      <c r="J62" s="52"/>
    </row>
    <row r="63" spans="1:10" x14ac:dyDescent="0.35">
      <c r="A63" s="37">
        <v>27272</v>
      </c>
      <c r="B63" s="38">
        <f t="shared" si="0"/>
        <v>9.5</v>
      </c>
      <c r="C63" s="38">
        <v>9.5</v>
      </c>
      <c r="E63" s="42">
        <f t="shared" si="1"/>
        <v>7.9166666666666673E-3</v>
      </c>
      <c r="F63" s="38">
        <f t="shared" si="2"/>
        <v>108.62988154025999</v>
      </c>
      <c r="H63" s="37"/>
      <c r="I63" s="41"/>
      <c r="J63" s="52"/>
    </row>
    <row r="64" spans="1:10" x14ac:dyDescent="0.35">
      <c r="A64" s="37">
        <v>27302</v>
      </c>
      <c r="B64" s="38">
        <f t="shared" si="0"/>
        <v>9.5</v>
      </c>
      <c r="C64" s="38">
        <v>9.5</v>
      </c>
      <c r="E64" s="42">
        <f t="shared" si="1"/>
        <v>7.9166666666666673E-3</v>
      </c>
      <c r="F64" s="38">
        <f t="shared" si="2"/>
        <v>109.4898681024537</v>
      </c>
      <c r="H64" s="37"/>
      <c r="I64" s="41"/>
      <c r="J64" s="52"/>
    </row>
    <row r="65" spans="1:10" x14ac:dyDescent="0.35">
      <c r="A65" s="37">
        <v>27333</v>
      </c>
      <c r="B65" s="38">
        <f t="shared" si="0"/>
        <v>9.5</v>
      </c>
      <c r="C65" s="38">
        <v>9.5</v>
      </c>
      <c r="E65" s="42">
        <f t="shared" si="1"/>
        <v>7.9166666666666673E-3</v>
      </c>
      <c r="F65" s="38">
        <f t="shared" si="2"/>
        <v>110.35666289159812</v>
      </c>
      <c r="H65" s="37"/>
      <c r="I65" s="41"/>
      <c r="J65" s="52"/>
    </row>
    <row r="66" spans="1:10" x14ac:dyDescent="0.35">
      <c r="A66" s="37">
        <v>27363</v>
      </c>
      <c r="B66" s="38">
        <f t="shared" ref="B66:B129" si="7">C66</f>
        <v>9.5</v>
      </c>
      <c r="C66" s="38">
        <v>9.5</v>
      </c>
      <c r="E66" s="42">
        <f t="shared" si="1"/>
        <v>7.9166666666666673E-3</v>
      </c>
      <c r="F66" s="38">
        <f t="shared" si="2"/>
        <v>111.2303198061566</v>
      </c>
      <c r="H66" s="37"/>
      <c r="I66" s="41"/>
      <c r="J66" s="52"/>
    </row>
    <row r="67" spans="1:10" x14ac:dyDescent="0.35">
      <c r="A67" s="37">
        <v>27394</v>
      </c>
      <c r="B67" s="38">
        <f t="shared" si="7"/>
        <v>9.5</v>
      </c>
      <c r="C67" s="38">
        <v>9.5</v>
      </c>
      <c r="E67" s="42">
        <f t="shared" ref="E67:E130" si="8">B66/1200+((B66/B67)*(1-(1+B67/200)^(-2*(10-(1/12))))+(1+B67/200)^(-2*(10-(1/12)))-1)</f>
        <v>7.9166666666666673E-3</v>
      </c>
      <c r="F67" s="38">
        <f t="shared" ref="F67:F130" si="9">F66*(1+E67)</f>
        <v>112.11089317128867</v>
      </c>
      <c r="H67" s="37"/>
      <c r="I67" s="41"/>
      <c r="J67" s="52"/>
    </row>
    <row r="68" spans="1:10" x14ac:dyDescent="0.35">
      <c r="A68" s="37">
        <v>27425</v>
      </c>
      <c r="B68" s="38">
        <f t="shared" si="7"/>
        <v>9.4</v>
      </c>
      <c r="C68" s="38">
        <v>9.4</v>
      </c>
      <c r="E68" s="42">
        <f t="shared" si="8"/>
        <v>1.4276746054833074E-2</v>
      </c>
      <c r="F68" s="38">
        <f t="shared" si="9"/>
        <v>113.71147192307566</v>
      </c>
      <c r="H68" s="37"/>
      <c r="I68" s="41"/>
      <c r="J68" s="52"/>
    </row>
    <row r="69" spans="1:10" x14ac:dyDescent="0.35">
      <c r="A69" s="37">
        <v>27453</v>
      </c>
      <c r="B69" s="38">
        <f t="shared" si="7"/>
        <v>9.5</v>
      </c>
      <c r="C69" s="38">
        <v>9.5</v>
      </c>
      <c r="E69" s="42">
        <f t="shared" si="8"/>
        <v>1.5003062769831394E-3</v>
      </c>
      <c r="F69" s="38">
        <f t="shared" si="9"/>
        <v>113.88207395816684</v>
      </c>
      <c r="H69" s="37"/>
      <c r="I69" s="41"/>
      <c r="J69" s="52"/>
    </row>
    <row r="70" spans="1:10" x14ac:dyDescent="0.35">
      <c r="A70" s="37">
        <v>27484</v>
      </c>
      <c r="B70" s="38">
        <f t="shared" si="7"/>
        <v>9.5</v>
      </c>
      <c r="C70" s="38">
        <v>9.5</v>
      </c>
      <c r="E70" s="42">
        <f t="shared" si="8"/>
        <v>7.9166666666666673E-3</v>
      </c>
      <c r="F70" s="38">
        <f t="shared" si="9"/>
        <v>114.78364037700231</v>
      </c>
      <c r="H70" s="37"/>
      <c r="I70" s="41"/>
      <c r="J70" s="52"/>
    </row>
    <row r="71" spans="1:10" x14ac:dyDescent="0.35">
      <c r="A71" s="37">
        <v>27514</v>
      </c>
      <c r="B71" s="38">
        <f t="shared" si="7"/>
        <v>9.5</v>
      </c>
      <c r="C71" s="38">
        <v>9.5</v>
      </c>
      <c r="E71" s="42">
        <f t="shared" si="8"/>
        <v>7.9166666666666673E-3</v>
      </c>
      <c r="F71" s="38">
        <f t="shared" si="9"/>
        <v>115.69234419665356</v>
      </c>
      <c r="H71" s="37"/>
      <c r="I71" s="41"/>
      <c r="J71" s="52"/>
    </row>
    <row r="72" spans="1:10" x14ac:dyDescent="0.35">
      <c r="A72" s="37">
        <v>27545</v>
      </c>
      <c r="B72" s="38">
        <f t="shared" si="7"/>
        <v>9.5</v>
      </c>
      <c r="C72" s="38">
        <v>9.5</v>
      </c>
      <c r="E72" s="42">
        <f t="shared" si="8"/>
        <v>7.9166666666666673E-3</v>
      </c>
      <c r="F72" s="38">
        <f t="shared" si="9"/>
        <v>116.60824192154372</v>
      </c>
      <c r="H72" s="37"/>
      <c r="I72" s="41"/>
      <c r="J72" s="52"/>
    </row>
    <row r="73" spans="1:10" x14ac:dyDescent="0.35">
      <c r="A73" s="37">
        <v>27575</v>
      </c>
      <c r="B73" s="38">
        <f t="shared" si="7"/>
        <v>9.5</v>
      </c>
      <c r="C73" s="38">
        <v>9.5</v>
      </c>
      <c r="E73" s="42">
        <f t="shared" si="8"/>
        <v>7.9166666666666673E-3</v>
      </c>
      <c r="F73" s="38">
        <f t="shared" si="9"/>
        <v>117.5313905034226</v>
      </c>
      <c r="H73" s="37"/>
      <c r="I73" s="41"/>
      <c r="J73" s="52"/>
    </row>
    <row r="74" spans="1:10" x14ac:dyDescent="0.35">
      <c r="A74" s="37">
        <v>27606</v>
      </c>
      <c r="B74" s="38">
        <f t="shared" si="7"/>
        <v>10</v>
      </c>
      <c r="C74" s="38">
        <v>10</v>
      </c>
      <c r="E74" s="42">
        <f t="shared" si="8"/>
        <v>-2.3084996959371509E-2</v>
      </c>
      <c r="F74" s="38">
        <f t="shared" si="9"/>
        <v>114.81817871102038</v>
      </c>
      <c r="H74" s="37"/>
      <c r="I74" s="41"/>
      <c r="J74" s="52"/>
    </row>
    <row r="75" spans="1:10" x14ac:dyDescent="0.35">
      <c r="A75" s="37">
        <v>27637</v>
      </c>
      <c r="B75" s="38">
        <f t="shared" si="7"/>
        <v>10</v>
      </c>
      <c r="C75" s="38">
        <v>10</v>
      </c>
      <c r="E75" s="42">
        <f t="shared" si="8"/>
        <v>8.3333333333333332E-3</v>
      </c>
      <c r="F75" s="38">
        <f t="shared" si="9"/>
        <v>115.77499686694554</v>
      </c>
      <c r="H75" s="37"/>
      <c r="I75" s="41"/>
      <c r="J75" s="52"/>
    </row>
    <row r="76" spans="1:10" x14ac:dyDescent="0.35">
      <c r="A76" s="37">
        <v>27667</v>
      </c>
      <c r="B76" s="38">
        <f t="shared" si="7"/>
        <v>10</v>
      </c>
      <c r="C76" s="38">
        <v>10</v>
      </c>
      <c r="E76" s="42">
        <f t="shared" si="8"/>
        <v>8.3333333333333332E-3</v>
      </c>
      <c r="F76" s="38">
        <f t="shared" si="9"/>
        <v>116.73978850750342</v>
      </c>
    </row>
    <row r="77" spans="1:10" x14ac:dyDescent="0.35">
      <c r="A77" s="37">
        <v>27698</v>
      </c>
      <c r="B77" s="38">
        <f t="shared" si="7"/>
        <v>10</v>
      </c>
      <c r="C77" s="38">
        <v>10</v>
      </c>
      <c r="E77" s="42">
        <f t="shared" si="8"/>
        <v>8.3333333333333332E-3</v>
      </c>
      <c r="F77" s="38">
        <f t="shared" si="9"/>
        <v>117.71262007839928</v>
      </c>
    </row>
    <row r="78" spans="1:10" x14ac:dyDescent="0.35">
      <c r="A78" s="37">
        <v>27728</v>
      </c>
      <c r="B78" s="38">
        <f t="shared" si="7"/>
        <v>10</v>
      </c>
      <c r="C78" s="38">
        <v>10</v>
      </c>
      <c r="E78" s="42">
        <f t="shared" si="8"/>
        <v>8.3333333333333332E-3</v>
      </c>
      <c r="F78" s="38">
        <f t="shared" si="9"/>
        <v>118.69355857905261</v>
      </c>
    </row>
    <row r="79" spans="1:10" x14ac:dyDescent="0.35">
      <c r="A79" s="37">
        <v>27759</v>
      </c>
      <c r="B79" s="38">
        <f t="shared" si="7"/>
        <v>10</v>
      </c>
      <c r="C79" s="38">
        <v>10</v>
      </c>
      <c r="E79" s="42">
        <f t="shared" si="8"/>
        <v>8.3333333333333332E-3</v>
      </c>
      <c r="F79" s="38">
        <f t="shared" si="9"/>
        <v>119.68267156721137</v>
      </c>
      <c r="J79" s="23"/>
    </row>
    <row r="80" spans="1:10" x14ac:dyDescent="0.35">
      <c r="A80" s="37">
        <v>27790</v>
      </c>
      <c r="B80" s="38">
        <f t="shared" si="7"/>
        <v>10.02</v>
      </c>
      <c r="C80" s="38">
        <v>10.02</v>
      </c>
      <c r="E80" s="42">
        <f t="shared" si="8"/>
        <v>7.0943108264971706E-3</v>
      </c>
      <c r="F80" s="38">
        <f t="shared" si="9"/>
        <v>120.53173763985474</v>
      </c>
      <c r="J80" s="23"/>
    </row>
    <row r="81" spans="1:10" x14ac:dyDescent="0.35">
      <c r="A81" s="37">
        <v>27819</v>
      </c>
      <c r="B81" s="38">
        <f t="shared" si="7"/>
        <v>10</v>
      </c>
      <c r="C81" s="38">
        <v>10</v>
      </c>
      <c r="E81" s="42">
        <f t="shared" si="8"/>
        <v>9.5900665450413848E-3</v>
      </c>
      <c r="F81" s="38">
        <f t="shared" si="9"/>
        <v>121.68764502461042</v>
      </c>
      <c r="J81" s="23"/>
    </row>
    <row r="82" spans="1:10" x14ac:dyDescent="0.35">
      <c r="A82" s="37">
        <v>27850</v>
      </c>
      <c r="B82" s="38">
        <f t="shared" si="7"/>
        <v>9.99</v>
      </c>
      <c r="C82" s="38">
        <v>9.99</v>
      </c>
      <c r="E82" s="42">
        <f t="shared" si="8"/>
        <v>8.9536278648545704E-3</v>
      </c>
      <c r="F82" s="38">
        <f t="shared" si="9"/>
        <v>122.7771909139113</v>
      </c>
      <c r="J82" s="23"/>
    </row>
    <row r="83" spans="1:10" x14ac:dyDescent="0.35">
      <c r="A83" s="37">
        <v>27880</v>
      </c>
      <c r="B83" s="38">
        <f t="shared" si="7"/>
        <v>10</v>
      </c>
      <c r="C83" s="38">
        <v>10</v>
      </c>
      <c r="E83" s="42">
        <f t="shared" si="8"/>
        <v>7.7049667274791973E-3</v>
      </c>
      <c r="F83" s="38">
        <f t="shared" si="9"/>
        <v>123.72318508479634</v>
      </c>
      <c r="J83" s="23"/>
    </row>
    <row r="84" spans="1:10" x14ac:dyDescent="0.35">
      <c r="A84" s="37">
        <v>27911</v>
      </c>
      <c r="B84" s="38">
        <f t="shared" si="7"/>
        <v>10</v>
      </c>
      <c r="C84" s="38">
        <v>10</v>
      </c>
      <c r="E84" s="42">
        <f t="shared" si="8"/>
        <v>8.3333333333333332E-3</v>
      </c>
      <c r="F84" s="38">
        <f t="shared" si="9"/>
        <v>124.75421162716964</v>
      </c>
      <c r="J84" s="23"/>
    </row>
    <row r="85" spans="1:10" x14ac:dyDescent="0.35">
      <c r="A85" s="37">
        <v>27941</v>
      </c>
      <c r="B85" s="38">
        <f t="shared" si="7"/>
        <v>9.99</v>
      </c>
      <c r="C85" s="38">
        <v>9.99</v>
      </c>
      <c r="E85" s="42">
        <f t="shared" si="8"/>
        <v>8.9536278648545704E-3</v>
      </c>
      <c r="F85" s="38">
        <f t="shared" si="9"/>
        <v>125.87121441265262</v>
      </c>
      <c r="J85" s="23"/>
    </row>
    <row r="86" spans="1:10" x14ac:dyDescent="0.35">
      <c r="A86" s="37">
        <v>27972</v>
      </c>
      <c r="B86" s="38">
        <f t="shared" si="7"/>
        <v>10</v>
      </c>
      <c r="C86" s="38">
        <v>10</v>
      </c>
      <c r="E86" s="42">
        <f t="shared" si="8"/>
        <v>7.7049667274791973E-3</v>
      </c>
      <c r="F86" s="38">
        <f t="shared" si="9"/>
        <v>126.8410479316495</v>
      </c>
      <c r="J86" s="23"/>
    </row>
    <row r="87" spans="1:10" x14ac:dyDescent="0.35">
      <c r="A87" s="37">
        <v>28003</v>
      </c>
      <c r="B87" s="38">
        <f t="shared" si="7"/>
        <v>9.99</v>
      </c>
      <c r="C87" s="38">
        <v>9.99</v>
      </c>
      <c r="E87" s="42">
        <f t="shared" si="8"/>
        <v>8.9536278648545704E-3</v>
      </c>
      <c r="F87" s="38">
        <f t="shared" si="9"/>
        <v>127.97673547281767</v>
      </c>
      <c r="J87" s="23"/>
    </row>
    <row r="88" spans="1:10" x14ac:dyDescent="0.35">
      <c r="A88" s="37">
        <v>28033</v>
      </c>
      <c r="B88" s="38">
        <f t="shared" si="7"/>
        <v>9.99</v>
      </c>
      <c r="C88" s="38">
        <v>9.99</v>
      </c>
      <c r="E88" s="42">
        <f t="shared" si="8"/>
        <v>8.3250000000000008E-3</v>
      </c>
      <c r="F88" s="38">
        <f t="shared" si="9"/>
        <v>129.04214179562885</v>
      </c>
      <c r="J88" s="23"/>
    </row>
    <row r="89" spans="1:10" x14ac:dyDescent="0.35">
      <c r="A89" s="37">
        <v>28064</v>
      </c>
      <c r="B89" s="38">
        <f t="shared" si="7"/>
        <v>9.98</v>
      </c>
      <c r="C89" s="38">
        <v>9.98</v>
      </c>
      <c r="E89" s="42">
        <f t="shared" si="8"/>
        <v>8.9455559569925087E-3</v>
      </c>
      <c r="F89" s="38">
        <f t="shared" si="9"/>
        <v>130.1964954958718</v>
      </c>
      <c r="J89" s="23"/>
    </row>
    <row r="90" spans="1:10" x14ac:dyDescent="0.35">
      <c r="A90" s="37">
        <v>28094</v>
      </c>
      <c r="B90" s="38">
        <f t="shared" si="7"/>
        <v>10</v>
      </c>
      <c r="C90" s="38">
        <v>10</v>
      </c>
      <c r="E90" s="42">
        <f t="shared" si="8"/>
        <v>7.0766001216250596E-3</v>
      </c>
      <c r="F90" s="38">
        <f t="shared" si="9"/>
        <v>131.11784403173306</v>
      </c>
      <c r="J90" s="23"/>
    </row>
    <row r="91" spans="1:10" x14ac:dyDescent="0.35">
      <c r="A91" s="37">
        <v>28125</v>
      </c>
      <c r="B91" s="38">
        <f t="shared" si="7"/>
        <v>10.41</v>
      </c>
      <c r="C91" s="38">
        <v>10.41</v>
      </c>
      <c r="E91" s="42">
        <f t="shared" si="8"/>
        <v>-1.6654666383293909E-2</v>
      </c>
      <c r="F91" s="38">
        <f t="shared" si="9"/>
        <v>128.93412008248777</v>
      </c>
      <c r="J91" s="23"/>
    </row>
    <row r="92" spans="1:10" x14ac:dyDescent="0.35">
      <c r="A92" s="37">
        <v>28156</v>
      </c>
      <c r="B92" s="38">
        <f t="shared" si="7"/>
        <v>10.4</v>
      </c>
      <c r="C92" s="38">
        <v>10.4</v>
      </c>
      <c r="E92" s="42">
        <f t="shared" si="8"/>
        <v>9.2847179511410648E-3</v>
      </c>
      <c r="F92" s="38">
        <f t="shared" si="9"/>
        <v>130.1312370217322</v>
      </c>
      <c r="J92" s="23"/>
    </row>
    <row r="93" spans="1:10" x14ac:dyDescent="0.35">
      <c r="A93" s="37">
        <v>28184</v>
      </c>
      <c r="B93" s="38">
        <f t="shared" si="7"/>
        <v>10.4</v>
      </c>
      <c r="C93" s="38">
        <v>10.4</v>
      </c>
      <c r="E93" s="42">
        <f t="shared" si="8"/>
        <v>8.6666666666666663E-3</v>
      </c>
      <c r="F93" s="38">
        <f t="shared" si="9"/>
        <v>131.25904107592055</v>
      </c>
      <c r="J93" s="23"/>
    </row>
    <row r="94" spans="1:10" x14ac:dyDescent="0.35">
      <c r="A94" s="37">
        <v>28215</v>
      </c>
      <c r="B94" s="38">
        <f t="shared" si="7"/>
        <v>10.4</v>
      </c>
      <c r="C94" s="38">
        <v>10.4</v>
      </c>
      <c r="E94" s="42">
        <f t="shared" si="8"/>
        <v>8.6666666666666663E-3</v>
      </c>
      <c r="F94" s="38">
        <f t="shared" si="9"/>
        <v>132.39661943191186</v>
      </c>
      <c r="J94" s="23"/>
    </row>
    <row r="95" spans="1:10" x14ac:dyDescent="0.35">
      <c r="A95" s="37">
        <v>28245</v>
      </c>
      <c r="B95" s="38">
        <f t="shared" si="7"/>
        <v>10.4</v>
      </c>
      <c r="C95" s="38">
        <v>10.4</v>
      </c>
      <c r="E95" s="42">
        <f t="shared" si="8"/>
        <v>8.6666666666666663E-3</v>
      </c>
      <c r="F95" s="38">
        <f t="shared" si="9"/>
        <v>133.54405680032175</v>
      </c>
      <c r="J95" s="23"/>
    </row>
    <row r="96" spans="1:10" x14ac:dyDescent="0.35">
      <c r="A96" s="37">
        <v>28276</v>
      </c>
      <c r="B96" s="38">
        <f t="shared" si="7"/>
        <v>10.41</v>
      </c>
      <c r="C96" s="38">
        <v>10.41</v>
      </c>
      <c r="E96" s="42">
        <f t="shared" si="8"/>
        <v>8.0572032589440561E-3</v>
      </c>
      <c r="F96" s="38">
        <f t="shared" si="9"/>
        <v>134.62004840998591</v>
      </c>
      <c r="J96" s="23"/>
    </row>
    <row r="97" spans="1:10" x14ac:dyDescent="0.35">
      <c r="A97" s="37">
        <v>28306</v>
      </c>
      <c r="B97" s="38">
        <f t="shared" si="7"/>
        <v>10.41</v>
      </c>
      <c r="C97" s="38">
        <v>10.41</v>
      </c>
      <c r="E97" s="42">
        <f t="shared" si="8"/>
        <v>8.6750000000000004E-3</v>
      </c>
      <c r="F97" s="38">
        <f t="shared" si="9"/>
        <v>135.78787732994255</v>
      </c>
      <c r="J97" s="23"/>
    </row>
    <row r="98" spans="1:10" x14ac:dyDescent="0.35">
      <c r="A98" s="37">
        <v>28337</v>
      </c>
      <c r="B98" s="38">
        <f t="shared" si="7"/>
        <v>10.41</v>
      </c>
      <c r="C98" s="38">
        <v>10.41</v>
      </c>
      <c r="E98" s="42">
        <f t="shared" si="8"/>
        <v>8.6750000000000004E-3</v>
      </c>
      <c r="F98" s="38">
        <f t="shared" si="9"/>
        <v>136.96583716577979</v>
      </c>
      <c r="J98" s="23"/>
    </row>
    <row r="99" spans="1:10" x14ac:dyDescent="0.35">
      <c r="A99" s="37">
        <v>28368</v>
      </c>
      <c r="B99" s="38">
        <f t="shared" si="7"/>
        <v>10.41</v>
      </c>
      <c r="C99" s="38">
        <v>10.41</v>
      </c>
      <c r="E99" s="42">
        <f t="shared" si="8"/>
        <v>8.6750000000000004E-3</v>
      </c>
      <c r="F99" s="38">
        <f t="shared" si="9"/>
        <v>138.15401580319292</v>
      </c>
      <c r="J99" s="23"/>
    </row>
    <row r="100" spans="1:10" x14ac:dyDescent="0.35">
      <c r="A100" s="37">
        <v>28398</v>
      </c>
      <c r="B100" s="38">
        <f t="shared" si="7"/>
        <v>10.18</v>
      </c>
      <c r="C100" s="38">
        <v>10.18</v>
      </c>
      <c r="E100" s="42">
        <f t="shared" si="8"/>
        <v>2.2828255404607548E-2</v>
      </c>
      <c r="F100" s="38">
        <f t="shared" si="9"/>
        <v>141.3078309611204</v>
      </c>
      <c r="J100" s="23"/>
    </row>
    <row r="101" spans="1:10" x14ac:dyDescent="0.35">
      <c r="A101" s="37">
        <v>28429</v>
      </c>
      <c r="B101" s="38">
        <f t="shared" si="7"/>
        <v>10.01</v>
      </c>
      <c r="C101" s="38">
        <v>10.01</v>
      </c>
      <c r="E101" s="42">
        <f t="shared" si="8"/>
        <v>1.9019460390999599E-2</v>
      </c>
      <c r="F101" s="38">
        <f t="shared" si="9"/>
        <v>143.99542965502351</v>
      </c>
      <c r="J101" s="23"/>
    </row>
    <row r="102" spans="1:10" x14ac:dyDescent="0.35">
      <c r="A102" s="37">
        <v>28459</v>
      </c>
      <c r="B102" s="38">
        <f t="shared" si="7"/>
        <v>9.7899999999999991</v>
      </c>
      <c r="C102" s="38">
        <v>9.7899999999999991</v>
      </c>
      <c r="E102" s="42">
        <f t="shared" si="8"/>
        <v>2.2103873208369346E-2</v>
      </c>
      <c r="F102" s="38">
        <f t="shared" si="9"/>
        <v>147.17828637470282</v>
      </c>
      <c r="J102" s="23"/>
    </row>
    <row r="103" spans="1:10" x14ac:dyDescent="0.35">
      <c r="A103" s="37">
        <v>28490</v>
      </c>
      <c r="B103" s="38">
        <f t="shared" si="7"/>
        <v>9.5</v>
      </c>
      <c r="C103" s="38">
        <v>9.5</v>
      </c>
      <c r="E103" s="42">
        <f t="shared" si="8"/>
        <v>2.6524111796749249E-2</v>
      </c>
      <c r="F103" s="38">
        <f t="shared" si="9"/>
        <v>151.08205969655941</v>
      </c>
      <c r="J103" s="23"/>
    </row>
    <row r="104" spans="1:10" x14ac:dyDescent="0.35">
      <c r="A104" s="37">
        <v>28521</v>
      </c>
      <c r="B104" s="38">
        <f t="shared" si="7"/>
        <v>9.36</v>
      </c>
      <c r="C104" s="38">
        <v>9.36</v>
      </c>
      <c r="E104" s="42">
        <f t="shared" si="8"/>
        <v>1.6835995328699935E-2</v>
      </c>
      <c r="F104" s="38">
        <f t="shared" si="9"/>
        <v>153.62567654786105</v>
      </c>
      <c r="J104" s="23"/>
    </row>
    <row r="105" spans="1:10" x14ac:dyDescent="0.35">
      <c r="A105" s="37">
        <v>28549</v>
      </c>
      <c r="B105" s="38">
        <f t="shared" si="7"/>
        <v>9.1999999999999993</v>
      </c>
      <c r="C105" s="38">
        <v>9.1999999999999993</v>
      </c>
      <c r="E105" s="42">
        <f t="shared" si="8"/>
        <v>1.8063533230673973E-2</v>
      </c>
      <c r="F105" s="38">
        <f t="shared" si="9"/>
        <v>156.40069906126811</v>
      </c>
      <c r="J105" s="23"/>
    </row>
    <row r="106" spans="1:10" x14ac:dyDescent="0.35">
      <c r="A106" s="37">
        <v>28580</v>
      </c>
      <c r="B106" s="38">
        <f t="shared" si="7"/>
        <v>9.1999999999999993</v>
      </c>
      <c r="C106" s="38">
        <v>9.1999999999999993</v>
      </c>
      <c r="E106" s="42">
        <f t="shared" si="8"/>
        <v>7.6666666666666662E-3</v>
      </c>
      <c r="F106" s="38">
        <f t="shared" si="9"/>
        <v>157.59977108740452</v>
      </c>
      <c r="J106" s="23"/>
    </row>
    <row r="107" spans="1:10" x14ac:dyDescent="0.35">
      <c r="A107" s="37">
        <v>28610</v>
      </c>
      <c r="B107" s="38">
        <f t="shared" si="7"/>
        <v>9.17</v>
      </c>
      <c r="C107" s="38">
        <v>9.17</v>
      </c>
      <c r="E107" s="42">
        <f t="shared" si="8"/>
        <v>9.593555688390553E-3</v>
      </c>
      <c r="F107" s="38">
        <f t="shared" si="9"/>
        <v>159.11171326780914</v>
      </c>
      <c r="J107" s="23"/>
    </row>
    <row r="108" spans="1:10" x14ac:dyDescent="0.35">
      <c r="A108" s="37">
        <v>28641</v>
      </c>
      <c r="B108" s="38">
        <f t="shared" si="7"/>
        <v>9.1</v>
      </c>
      <c r="C108" s="38">
        <v>9.1</v>
      </c>
      <c r="E108" s="42">
        <f t="shared" si="8"/>
        <v>1.2151267958689602E-2</v>
      </c>
      <c r="F108" s="38">
        <f t="shared" si="9"/>
        <v>161.0451223310925</v>
      </c>
      <c r="J108" s="23"/>
    </row>
    <row r="109" spans="1:10" x14ac:dyDescent="0.35">
      <c r="A109" s="37">
        <v>28671</v>
      </c>
      <c r="B109" s="38">
        <f t="shared" si="7"/>
        <v>9.1</v>
      </c>
      <c r="C109" s="38">
        <v>9.1</v>
      </c>
      <c r="E109" s="42">
        <f t="shared" si="8"/>
        <v>7.5833333333333334E-3</v>
      </c>
      <c r="F109" s="38">
        <f t="shared" si="9"/>
        <v>162.26638117543661</v>
      </c>
      <c r="J109" s="23"/>
    </row>
    <row r="110" spans="1:10" x14ac:dyDescent="0.35">
      <c r="A110" s="37">
        <v>28702</v>
      </c>
      <c r="B110" s="38">
        <f t="shared" si="7"/>
        <v>9.1</v>
      </c>
      <c r="C110" s="38">
        <v>9.1</v>
      </c>
      <c r="E110" s="42">
        <f t="shared" si="8"/>
        <v>7.5833333333333334E-3</v>
      </c>
      <c r="F110" s="38">
        <f t="shared" si="9"/>
        <v>163.49690123268365</v>
      </c>
      <c r="J110" s="23"/>
    </row>
    <row r="111" spans="1:10" x14ac:dyDescent="0.35">
      <c r="A111" s="37">
        <v>28733</v>
      </c>
      <c r="B111" s="38">
        <f t="shared" si="7"/>
        <v>9</v>
      </c>
      <c r="C111" s="38">
        <v>9</v>
      </c>
      <c r="E111" s="42">
        <f t="shared" si="8"/>
        <v>1.4053378599201253E-2</v>
      </c>
      <c r="F111" s="38">
        <f t="shared" si="9"/>
        <v>165.79458508550277</v>
      </c>
      <c r="J111" s="23"/>
    </row>
    <row r="112" spans="1:10" x14ac:dyDescent="0.35">
      <c r="A112" s="37">
        <v>28763</v>
      </c>
      <c r="B112" s="38">
        <f t="shared" si="7"/>
        <v>9</v>
      </c>
      <c r="C112" s="38">
        <v>9</v>
      </c>
      <c r="E112" s="42">
        <f t="shared" si="8"/>
        <v>7.4999999999999997E-3</v>
      </c>
      <c r="F112" s="38">
        <f t="shared" si="9"/>
        <v>167.03804447364405</v>
      </c>
      <c r="J112" s="23"/>
    </row>
    <row r="113" spans="1:10" x14ac:dyDescent="0.35">
      <c r="A113" s="37">
        <v>28794</v>
      </c>
      <c r="B113" s="38">
        <f t="shared" si="7"/>
        <v>8.89</v>
      </c>
      <c r="C113" s="38">
        <v>8.89</v>
      </c>
      <c r="E113" s="42">
        <f t="shared" si="8"/>
        <v>1.4650865133032757E-2</v>
      </c>
      <c r="F113" s="38">
        <f t="shared" si="9"/>
        <v>169.48529633531294</v>
      </c>
      <c r="J113" s="23"/>
    </row>
    <row r="114" spans="1:10" x14ac:dyDescent="0.35">
      <c r="A114" s="37">
        <v>28824</v>
      </c>
      <c r="B114" s="38">
        <f t="shared" si="7"/>
        <v>8.8000000000000007</v>
      </c>
      <c r="C114" s="38">
        <v>8.8000000000000007</v>
      </c>
      <c r="E114" s="42">
        <f t="shared" si="8"/>
        <v>1.3281824719954965E-2</v>
      </c>
      <c r="F114" s="38">
        <f t="shared" si="9"/>
        <v>171.73637033384819</v>
      </c>
      <c r="J114" s="23"/>
    </row>
    <row r="115" spans="1:10" x14ac:dyDescent="0.35">
      <c r="A115" s="37">
        <v>28855</v>
      </c>
      <c r="B115" s="38">
        <f t="shared" si="7"/>
        <v>8.8000000000000007</v>
      </c>
      <c r="C115" s="38">
        <v>8.8000000000000007</v>
      </c>
      <c r="E115" s="42">
        <f t="shared" si="8"/>
        <v>7.3333333333333341E-3</v>
      </c>
      <c r="F115" s="38">
        <f t="shared" si="9"/>
        <v>172.99577038296309</v>
      </c>
      <c r="J115" s="23"/>
    </row>
    <row r="116" spans="1:10" x14ac:dyDescent="0.35">
      <c r="A116" s="37">
        <v>28886</v>
      </c>
      <c r="B116" s="38">
        <f t="shared" si="7"/>
        <v>8.85</v>
      </c>
      <c r="C116" s="38">
        <v>8.85</v>
      </c>
      <c r="E116" s="42">
        <f t="shared" si="8"/>
        <v>4.0773236224548627E-3</v>
      </c>
      <c r="F116" s="38">
        <f t="shared" si="9"/>
        <v>173.70113012413034</v>
      </c>
      <c r="J116" s="23"/>
    </row>
    <row r="117" spans="1:10" x14ac:dyDescent="0.35">
      <c r="A117" s="37">
        <v>28914</v>
      </c>
      <c r="B117" s="38">
        <f t="shared" si="7"/>
        <v>9</v>
      </c>
      <c r="C117" s="38">
        <v>9</v>
      </c>
      <c r="E117" s="42">
        <f t="shared" si="8"/>
        <v>-2.3300678988019893E-3</v>
      </c>
      <c r="F117" s="38">
        <f t="shared" si="9"/>
        <v>173.2963946968425</v>
      </c>
      <c r="J117" s="23"/>
    </row>
    <row r="118" spans="1:10" x14ac:dyDescent="0.35">
      <c r="A118" s="37">
        <v>28945</v>
      </c>
      <c r="B118" s="38">
        <f t="shared" si="7"/>
        <v>9.35</v>
      </c>
      <c r="C118" s="38">
        <v>9.35</v>
      </c>
      <c r="E118" s="42">
        <f t="shared" si="8"/>
        <v>-1.4807847889708077E-2</v>
      </c>
      <c r="F118" s="38">
        <f t="shared" si="9"/>
        <v>170.73024804433683</v>
      </c>
      <c r="J118" s="23"/>
    </row>
    <row r="119" spans="1:10" x14ac:dyDescent="0.35">
      <c r="A119" s="37">
        <v>28975</v>
      </c>
      <c r="B119" s="38">
        <f t="shared" si="7"/>
        <v>9.65</v>
      </c>
      <c r="C119" s="38">
        <v>9.65</v>
      </c>
      <c r="E119" s="42">
        <f t="shared" si="8"/>
        <v>-1.1086650489800152E-2</v>
      </c>
      <c r="F119" s="38">
        <f t="shared" si="9"/>
        <v>168.83742145623239</v>
      </c>
      <c r="J119" s="23"/>
    </row>
    <row r="120" spans="1:10" x14ac:dyDescent="0.35">
      <c r="A120" s="37">
        <v>29006</v>
      </c>
      <c r="B120" s="38">
        <f t="shared" si="7"/>
        <v>9.6999999999999993</v>
      </c>
      <c r="C120" s="38">
        <v>9.6999999999999993</v>
      </c>
      <c r="E120" s="42">
        <f t="shared" si="8"/>
        <v>4.9019467436821045E-3</v>
      </c>
      <c r="F120" s="38">
        <f t="shared" si="9"/>
        <v>169.66505350455145</v>
      </c>
      <c r="J120" s="23"/>
    </row>
    <row r="121" spans="1:10" x14ac:dyDescent="0.35">
      <c r="A121" s="37">
        <v>29036</v>
      </c>
      <c r="B121" s="38">
        <f t="shared" si="7"/>
        <v>10</v>
      </c>
      <c r="C121" s="38">
        <v>10</v>
      </c>
      <c r="E121" s="42">
        <f t="shared" si="8"/>
        <v>-1.0517664842289663E-2</v>
      </c>
      <c r="F121" s="38">
        <f t="shared" si="9"/>
        <v>167.88057333634143</v>
      </c>
      <c r="J121" s="23"/>
    </row>
    <row r="122" spans="1:10" x14ac:dyDescent="0.35">
      <c r="A122" s="37">
        <v>29067</v>
      </c>
      <c r="B122" s="38">
        <f t="shared" si="7"/>
        <v>10.07</v>
      </c>
      <c r="C122" s="38">
        <v>10.07</v>
      </c>
      <c r="E122" s="42">
        <f t="shared" si="8"/>
        <v>4.0058695640710369E-3</v>
      </c>
      <c r="F122" s="38">
        <f t="shared" si="9"/>
        <v>168.55308101546828</v>
      </c>
      <c r="J122" s="23"/>
    </row>
    <row r="123" spans="1:10" x14ac:dyDescent="0.35">
      <c r="A123" s="37">
        <v>29098</v>
      </c>
      <c r="B123" s="38">
        <f t="shared" si="7"/>
        <v>10.07</v>
      </c>
      <c r="C123" s="38">
        <v>10.07</v>
      </c>
      <c r="E123" s="42">
        <f t="shared" si="8"/>
        <v>8.3916666666666671E-3</v>
      </c>
      <c r="F123" s="38">
        <f t="shared" si="9"/>
        <v>169.96752228698975</v>
      </c>
      <c r="J123" s="23"/>
    </row>
    <row r="124" spans="1:10" x14ac:dyDescent="0.35">
      <c r="A124" s="37">
        <v>29128</v>
      </c>
      <c r="B124" s="38">
        <f t="shared" si="7"/>
        <v>10.07</v>
      </c>
      <c r="C124" s="38">
        <v>10.07</v>
      </c>
      <c r="E124" s="42">
        <f t="shared" si="8"/>
        <v>8.3916666666666671E-3</v>
      </c>
      <c r="F124" s="38">
        <f t="shared" si="9"/>
        <v>171.39383307818139</v>
      </c>
      <c r="J124" s="23"/>
    </row>
    <row r="125" spans="1:10" x14ac:dyDescent="0.35">
      <c r="A125" s="37">
        <v>29159</v>
      </c>
      <c r="B125" s="38">
        <f t="shared" si="7"/>
        <v>10.07</v>
      </c>
      <c r="C125" s="38">
        <v>10.07</v>
      </c>
      <c r="E125" s="42">
        <f t="shared" si="8"/>
        <v>8.3916666666666671E-3</v>
      </c>
      <c r="F125" s="38">
        <f t="shared" si="9"/>
        <v>172.83211299409578</v>
      </c>
      <c r="J125" s="23"/>
    </row>
    <row r="126" spans="1:10" x14ac:dyDescent="0.35">
      <c r="A126" s="37">
        <v>29189</v>
      </c>
      <c r="B126" s="38">
        <f t="shared" si="7"/>
        <v>10.08</v>
      </c>
      <c r="C126" s="38">
        <v>10.08</v>
      </c>
      <c r="E126" s="42">
        <f t="shared" si="8"/>
        <v>7.7737174886354041E-3</v>
      </c>
      <c r="F126" s="38">
        <f t="shared" si="9"/>
        <v>174.1756610134758</v>
      </c>
      <c r="J126" s="23"/>
    </row>
    <row r="127" spans="1:10" x14ac:dyDescent="0.35">
      <c r="A127" s="37">
        <v>29220</v>
      </c>
      <c r="B127" s="38">
        <f t="shared" si="7"/>
        <v>10.08</v>
      </c>
      <c r="C127" s="38">
        <v>10.08</v>
      </c>
      <c r="E127" s="42">
        <f t="shared" si="8"/>
        <v>8.3999999999999995E-3</v>
      </c>
      <c r="F127" s="38">
        <f t="shared" si="9"/>
        <v>175.63873656598901</v>
      </c>
      <c r="J127" s="23"/>
    </row>
    <row r="128" spans="1:10" x14ac:dyDescent="0.35">
      <c r="A128" s="37">
        <v>29251</v>
      </c>
      <c r="B128" s="38">
        <f t="shared" si="7"/>
        <v>10.45</v>
      </c>
      <c r="C128" s="38">
        <v>10.45</v>
      </c>
      <c r="E128" s="42">
        <f t="shared" si="8"/>
        <v>-1.4112533239937183E-2</v>
      </c>
      <c r="F128" s="38">
        <f t="shared" si="9"/>
        <v>173.16002905798092</v>
      </c>
      <c r="J128" s="23"/>
    </row>
    <row r="129" spans="1:10" x14ac:dyDescent="0.35">
      <c r="A129" s="37">
        <v>29280</v>
      </c>
      <c r="B129" s="38">
        <f t="shared" si="7"/>
        <v>10.55</v>
      </c>
      <c r="C129" s="38">
        <v>10.55</v>
      </c>
      <c r="E129" s="42">
        <f t="shared" si="8"/>
        <v>2.6491666895509681E-3</v>
      </c>
      <c r="F129" s="38">
        <f t="shared" si="9"/>
        <v>173.61875883892299</v>
      </c>
      <c r="J129" s="23"/>
    </row>
    <row r="130" spans="1:10" x14ac:dyDescent="0.35">
      <c r="A130" s="37">
        <v>29311</v>
      </c>
      <c r="B130" s="38">
        <f t="shared" ref="B130:B193" si="10">C130</f>
        <v>11.2</v>
      </c>
      <c r="C130" s="38">
        <v>11.2</v>
      </c>
      <c r="E130" s="42">
        <f t="shared" si="8"/>
        <v>-2.9548822175032491E-2</v>
      </c>
      <c r="F130" s="38">
        <f t="shared" si="9"/>
        <v>168.48852900774179</v>
      </c>
      <c r="J130" s="23"/>
    </row>
    <row r="131" spans="1:10" x14ac:dyDescent="0.35">
      <c r="A131" s="37">
        <v>29341</v>
      </c>
      <c r="B131" s="38">
        <f t="shared" si="10"/>
        <v>11.73</v>
      </c>
      <c r="C131" s="38">
        <v>11.73</v>
      </c>
      <c r="E131" s="42">
        <f t="shared" ref="E131:E194" si="11">B130/1200+((B130/B131)*(1-(1+B131/200)^(-2*(10-(1/12))))+(1+B131/200)^(-2*(10-(1/12)))-1)</f>
        <v>-2.1259959764048902E-2</v>
      </c>
      <c r="F131" s="38">
        <f t="shared" ref="F131:F194" si="12">F130*(1+E131)</f>
        <v>164.90646966033341</v>
      </c>
      <c r="J131" s="23"/>
    </row>
    <row r="132" spans="1:10" x14ac:dyDescent="0.35">
      <c r="A132" s="37">
        <v>29372</v>
      </c>
      <c r="B132" s="38">
        <f t="shared" si="10"/>
        <v>11.78</v>
      </c>
      <c r="C132" s="38">
        <v>11.78</v>
      </c>
      <c r="E132" s="42">
        <f t="shared" si="11"/>
        <v>6.8946870246143991E-3</v>
      </c>
      <c r="F132" s="38">
        <f t="shared" si="12"/>
        <v>166.0434481569755</v>
      </c>
      <c r="J132" s="23"/>
    </row>
    <row r="133" spans="1:10" x14ac:dyDescent="0.35">
      <c r="A133" s="37">
        <v>29402</v>
      </c>
      <c r="B133" s="38">
        <f t="shared" si="10"/>
        <v>11.76</v>
      </c>
      <c r="C133" s="38">
        <v>11.76</v>
      </c>
      <c r="E133" s="42">
        <f t="shared" si="11"/>
        <v>1.0969726464835265E-2</v>
      </c>
      <c r="F133" s="38">
        <f t="shared" si="12"/>
        <v>167.86489936453557</v>
      </c>
      <c r="J133" s="23"/>
    </row>
    <row r="134" spans="1:10" x14ac:dyDescent="0.35">
      <c r="A134" s="37">
        <v>29433</v>
      </c>
      <c r="B134" s="38">
        <f t="shared" si="10"/>
        <v>11.78</v>
      </c>
      <c r="C134" s="38">
        <v>11.78</v>
      </c>
      <c r="E134" s="42">
        <f t="shared" si="11"/>
        <v>8.6478748098457146E-3</v>
      </c>
      <c r="F134" s="38">
        <f t="shared" si="12"/>
        <v>169.31657399920744</v>
      </c>
      <c r="J134" s="23"/>
    </row>
    <row r="135" spans="1:10" x14ac:dyDescent="0.35">
      <c r="A135" s="37">
        <v>29464</v>
      </c>
      <c r="B135" s="38">
        <f t="shared" si="10"/>
        <v>11.82</v>
      </c>
      <c r="C135" s="38">
        <v>11.82</v>
      </c>
      <c r="E135" s="42">
        <f t="shared" si="11"/>
        <v>7.5161477574322271E-3</v>
      </c>
      <c r="F135" s="38">
        <f t="shared" si="12"/>
        <v>170.58918238716768</v>
      </c>
      <c r="J135" s="23"/>
    </row>
    <row r="136" spans="1:10" x14ac:dyDescent="0.35">
      <c r="A136" s="37">
        <v>29494</v>
      </c>
      <c r="B136" s="38">
        <f t="shared" si="10"/>
        <v>11.78</v>
      </c>
      <c r="C136" s="38">
        <v>11.78</v>
      </c>
      <c r="E136" s="42">
        <f t="shared" si="11"/>
        <v>1.2154250380308569E-2</v>
      </c>
      <c r="F136" s="38">
        <f t="shared" si="12"/>
        <v>172.66256602207343</v>
      </c>
      <c r="J136" s="23"/>
    </row>
    <row r="137" spans="1:10" x14ac:dyDescent="0.35">
      <c r="A137" s="37">
        <v>29525</v>
      </c>
      <c r="B137" s="38">
        <f t="shared" si="10"/>
        <v>11.9</v>
      </c>
      <c r="C137" s="38">
        <v>11.9</v>
      </c>
      <c r="E137" s="42">
        <f t="shared" si="11"/>
        <v>2.9374155294179232E-3</v>
      </c>
      <c r="F137" s="38">
        <f t="shared" si="12"/>
        <v>173.16974772485582</v>
      </c>
      <c r="J137" s="23"/>
    </row>
    <row r="138" spans="1:10" x14ac:dyDescent="0.35">
      <c r="A138" s="37">
        <v>29555</v>
      </c>
      <c r="B138" s="38">
        <f t="shared" si="10"/>
        <v>12.42</v>
      </c>
      <c r="C138" s="38">
        <v>12.42</v>
      </c>
      <c r="E138" s="42">
        <f t="shared" si="11"/>
        <v>-1.9276682109075422E-2</v>
      </c>
      <c r="F138" s="38">
        <f t="shared" si="12"/>
        <v>169.831609547055</v>
      </c>
      <c r="J138" s="23"/>
    </row>
    <row r="139" spans="1:10" x14ac:dyDescent="0.35">
      <c r="A139" s="37">
        <v>29586</v>
      </c>
      <c r="B139" s="38">
        <f t="shared" si="10"/>
        <v>12.6</v>
      </c>
      <c r="C139" s="38">
        <v>12.6</v>
      </c>
      <c r="E139" s="42">
        <f t="shared" si="11"/>
        <v>3.1692826476428966E-4</v>
      </c>
      <c r="F139" s="38">
        <f t="shared" si="12"/>
        <v>169.88543398437088</v>
      </c>
      <c r="J139" s="23"/>
    </row>
    <row r="140" spans="1:10" x14ac:dyDescent="0.35">
      <c r="A140" s="37">
        <v>29617</v>
      </c>
      <c r="B140" s="38">
        <f t="shared" si="10"/>
        <v>13.1</v>
      </c>
      <c r="C140" s="38">
        <v>13.1</v>
      </c>
      <c r="E140" s="42">
        <f t="shared" si="11"/>
        <v>-1.6823130869127078E-2</v>
      </c>
      <c r="F140" s="38">
        <f t="shared" si="12"/>
        <v>167.02742909569335</v>
      </c>
      <c r="J140" s="23"/>
    </row>
    <row r="141" spans="1:10" x14ac:dyDescent="0.35">
      <c r="A141" s="37">
        <v>29645</v>
      </c>
      <c r="B141" s="38">
        <f t="shared" si="10"/>
        <v>13.1</v>
      </c>
      <c r="C141" s="38">
        <v>13.1</v>
      </c>
      <c r="E141" s="42">
        <f t="shared" si="11"/>
        <v>1.0916666666666667E-2</v>
      </c>
      <c r="F141" s="38">
        <f t="shared" si="12"/>
        <v>168.85081186332133</v>
      </c>
      <c r="J141" s="23"/>
    </row>
    <row r="142" spans="1:10" x14ac:dyDescent="0.35">
      <c r="A142" s="37">
        <v>29676</v>
      </c>
      <c r="B142" s="38">
        <f t="shared" si="10"/>
        <v>13.1</v>
      </c>
      <c r="C142" s="38">
        <v>13.1</v>
      </c>
      <c r="E142" s="42">
        <f t="shared" si="11"/>
        <v>1.0916666666666667E-2</v>
      </c>
      <c r="F142" s="38">
        <f t="shared" si="12"/>
        <v>170.69409989282926</v>
      </c>
      <c r="J142" s="23"/>
    </row>
    <row r="143" spans="1:10" x14ac:dyDescent="0.35">
      <c r="A143" s="37">
        <v>29706</v>
      </c>
      <c r="B143" s="38">
        <f t="shared" si="10"/>
        <v>13.1</v>
      </c>
      <c r="C143" s="38">
        <v>13.1</v>
      </c>
      <c r="E143" s="42">
        <f t="shared" si="11"/>
        <v>1.0916666666666667E-2</v>
      </c>
      <c r="F143" s="38">
        <f t="shared" si="12"/>
        <v>172.55751048332598</v>
      </c>
      <c r="J143" s="23"/>
    </row>
    <row r="144" spans="1:10" x14ac:dyDescent="0.35">
      <c r="A144" s="37">
        <v>29737</v>
      </c>
      <c r="B144" s="38">
        <f t="shared" si="10"/>
        <v>13.1</v>
      </c>
      <c r="C144" s="38">
        <v>13.1</v>
      </c>
      <c r="E144" s="42">
        <f t="shared" si="11"/>
        <v>1.0916666666666667E-2</v>
      </c>
      <c r="F144" s="38">
        <f t="shared" si="12"/>
        <v>174.44126330610229</v>
      </c>
      <c r="J144" s="23"/>
    </row>
    <row r="145" spans="1:10" x14ac:dyDescent="0.35">
      <c r="A145" s="37">
        <v>29767</v>
      </c>
      <c r="B145" s="38">
        <f t="shared" si="10"/>
        <v>13.1</v>
      </c>
      <c r="C145" s="38">
        <v>13.1</v>
      </c>
      <c r="E145" s="42">
        <f t="shared" si="11"/>
        <v>1.0916666666666667E-2</v>
      </c>
      <c r="F145" s="38">
        <f t="shared" si="12"/>
        <v>176.34558043052724</v>
      </c>
      <c r="J145" s="23"/>
    </row>
    <row r="146" spans="1:10" x14ac:dyDescent="0.35">
      <c r="A146" s="37">
        <v>29798</v>
      </c>
      <c r="B146" s="38">
        <f t="shared" si="10"/>
        <v>13.9</v>
      </c>
      <c r="C146" s="38">
        <v>13.9</v>
      </c>
      <c r="E146" s="42">
        <f t="shared" si="11"/>
        <v>-3.1455503887621993E-2</v>
      </c>
      <c r="F146" s="38">
        <f t="shared" si="12"/>
        <v>170.79854133972984</v>
      </c>
      <c r="J146" s="23"/>
    </row>
    <row r="147" spans="1:10" x14ac:dyDescent="0.35">
      <c r="A147" s="37">
        <v>29829</v>
      </c>
      <c r="B147" s="38">
        <f t="shared" si="10"/>
        <v>15</v>
      </c>
      <c r="C147" s="38">
        <v>15</v>
      </c>
      <c r="E147" s="42">
        <f t="shared" si="11"/>
        <v>-4.427702380989168E-2</v>
      </c>
      <c r="F147" s="38">
        <f t="shared" si="12"/>
        <v>163.23609025813585</v>
      </c>
      <c r="J147" s="23"/>
    </row>
    <row r="148" spans="1:10" x14ac:dyDescent="0.35">
      <c r="A148" s="37">
        <v>29859</v>
      </c>
      <c r="B148" s="38">
        <f t="shared" si="10"/>
        <v>15</v>
      </c>
      <c r="C148" s="38">
        <v>15</v>
      </c>
      <c r="E148" s="42">
        <f t="shared" si="11"/>
        <v>1.2500000000000001E-2</v>
      </c>
      <c r="F148" s="38">
        <f t="shared" si="12"/>
        <v>165.27654138636254</v>
      </c>
      <c r="J148" s="23"/>
    </row>
    <row r="149" spans="1:10" x14ac:dyDescent="0.35">
      <c r="A149" s="37">
        <v>29890</v>
      </c>
      <c r="B149" s="38">
        <f t="shared" si="10"/>
        <v>15</v>
      </c>
      <c r="C149" s="38">
        <v>15</v>
      </c>
      <c r="E149" s="42">
        <f t="shared" si="11"/>
        <v>1.2500000000000001E-2</v>
      </c>
      <c r="F149" s="38">
        <f t="shared" si="12"/>
        <v>167.34249815369208</v>
      </c>
      <c r="J149" s="23"/>
    </row>
    <row r="150" spans="1:10" x14ac:dyDescent="0.35">
      <c r="A150" s="37">
        <v>29920</v>
      </c>
      <c r="B150" s="38">
        <f t="shared" si="10"/>
        <v>15</v>
      </c>
      <c r="C150" s="38">
        <v>15</v>
      </c>
      <c r="E150" s="42">
        <f t="shared" si="11"/>
        <v>1.2500000000000001E-2</v>
      </c>
      <c r="F150" s="38">
        <f t="shared" si="12"/>
        <v>169.43427938061322</v>
      </c>
      <c r="J150" s="23"/>
    </row>
    <row r="151" spans="1:10" x14ac:dyDescent="0.35">
      <c r="A151" s="37">
        <v>29951</v>
      </c>
      <c r="B151" s="38">
        <f t="shared" si="10"/>
        <v>15</v>
      </c>
      <c r="C151" s="38">
        <v>15</v>
      </c>
      <c r="E151" s="42">
        <f t="shared" si="11"/>
        <v>1.2500000000000001E-2</v>
      </c>
      <c r="F151" s="38">
        <f t="shared" si="12"/>
        <v>171.55220787287087</v>
      </c>
      <c r="J151" s="23"/>
    </row>
    <row r="152" spans="1:10" x14ac:dyDescent="0.35">
      <c r="A152" s="37">
        <v>29982</v>
      </c>
      <c r="B152" s="38">
        <f t="shared" si="10"/>
        <v>15</v>
      </c>
      <c r="C152" s="38">
        <v>15</v>
      </c>
      <c r="E152" s="42">
        <f t="shared" si="11"/>
        <v>1.2500000000000001E-2</v>
      </c>
      <c r="F152" s="38">
        <f t="shared" si="12"/>
        <v>173.69661047128176</v>
      </c>
      <c r="J152" s="23"/>
    </row>
    <row r="153" spans="1:10" x14ac:dyDescent="0.35">
      <c r="A153" s="37">
        <v>30010</v>
      </c>
      <c r="B153" s="38">
        <f t="shared" si="10"/>
        <v>15.1</v>
      </c>
      <c r="C153" s="38">
        <v>15.1</v>
      </c>
      <c r="E153" s="42">
        <f t="shared" si="11"/>
        <v>7.440930433659499E-3</v>
      </c>
      <c r="F153" s="38">
        <f t="shared" si="12"/>
        <v>174.98907486636102</v>
      </c>
      <c r="J153" s="23"/>
    </row>
    <row r="154" spans="1:10" x14ac:dyDescent="0.35">
      <c r="A154" s="37">
        <v>30041</v>
      </c>
      <c r="B154" s="38">
        <f t="shared" si="10"/>
        <v>15.15</v>
      </c>
      <c r="C154" s="38">
        <v>15.15</v>
      </c>
      <c r="E154" s="42">
        <f t="shared" si="11"/>
        <v>1.0058563479316383E-2</v>
      </c>
      <c r="F154" s="38">
        <f t="shared" si="12"/>
        <v>176.74921358409117</v>
      </c>
      <c r="J154" s="23"/>
    </row>
    <row r="155" spans="1:10" x14ac:dyDescent="0.35">
      <c r="A155" s="37">
        <v>30071</v>
      </c>
      <c r="B155" s="38">
        <f t="shared" si="10"/>
        <v>15.2</v>
      </c>
      <c r="C155" s="38">
        <v>15.2</v>
      </c>
      <c r="E155" s="42">
        <f t="shared" si="11"/>
        <v>1.0104980977244219E-2</v>
      </c>
      <c r="F155" s="38">
        <f t="shared" si="12"/>
        <v>178.53526102510128</v>
      </c>
      <c r="J155" s="23"/>
    </row>
    <row r="156" spans="1:10" x14ac:dyDescent="0.35">
      <c r="A156" s="37">
        <v>30102</v>
      </c>
      <c r="B156" s="38">
        <f t="shared" si="10"/>
        <v>16.399999999999999</v>
      </c>
      <c r="C156" s="38">
        <v>16.399999999999999</v>
      </c>
      <c r="E156" s="42">
        <f t="shared" si="11"/>
        <v>-4.5175668531292783E-2</v>
      </c>
      <c r="F156" s="38">
        <f t="shared" si="12"/>
        <v>170.46981125188347</v>
      </c>
      <c r="J156" s="23"/>
    </row>
    <row r="157" spans="1:10" x14ac:dyDescent="0.35">
      <c r="A157" s="37">
        <v>30132</v>
      </c>
      <c r="B157" s="38">
        <f t="shared" si="10"/>
        <v>16.399999999999999</v>
      </c>
      <c r="C157" s="38">
        <v>16.399999999999999</v>
      </c>
      <c r="E157" s="42">
        <f t="shared" si="11"/>
        <v>1.3666666666666666E-2</v>
      </c>
      <c r="F157" s="38">
        <f t="shared" si="12"/>
        <v>172.79956533899255</v>
      </c>
      <c r="J157" s="23"/>
    </row>
    <row r="158" spans="1:10" x14ac:dyDescent="0.35">
      <c r="A158" s="37">
        <v>30163</v>
      </c>
      <c r="B158" s="38">
        <f t="shared" si="10"/>
        <v>16.399999999999999</v>
      </c>
      <c r="C158" s="38">
        <v>16.399999999999999</v>
      </c>
      <c r="E158" s="42">
        <f t="shared" si="11"/>
        <v>1.3666666666666666E-2</v>
      </c>
      <c r="F158" s="38">
        <f t="shared" si="12"/>
        <v>175.16115939862544</v>
      </c>
      <c r="J158" s="23"/>
    </row>
    <row r="159" spans="1:10" x14ac:dyDescent="0.35">
      <c r="A159" s="37">
        <v>30194</v>
      </c>
      <c r="B159" s="38">
        <f t="shared" si="10"/>
        <v>16.5</v>
      </c>
      <c r="C159" s="38">
        <v>16.5</v>
      </c>
      <c r="E159" s="42">
        <f t="shared" si="11"/>
        <v>8.8641049208080854E-3</v>
      </c>
      <c r="F159" s="38">
        <f t="shared" si="12"/>
        <v>176.71380629358524</v>
      </c>
      <c r="J159" s="23"/>
    </row>
    <row r="160" spans="1:10" x14ac:dyDescent="0.35">
      <c r="A160" s="37">
        <v>30224</v>
      </c>
      <c r="B160" s="38">
        <f t="shared" si="10"/>
        <v>15.2</v>
      </c>
      <c r="C160" s="38">
        <v>15.2</v>
      </c>
      <c r="E160" s="42">
        <f t="shared" si="11"/>
        <v>7.9270494591649657E-2</v>
      </c>
      <c r="F160" s="38">
        <f t="shared" si="12"/>
        <v>190.72199711965069</v>
      </c>
      <c r="J160" s="23"/>
    </row>
    <row r="161" spans="1:10" x14ac:dyDescent="0.35">
      <c r="A161" s="37">
        <v>30255</v>
      </c>
      <c r="B161" s="38">
        <f t="shared" si="10"/>
        <v>14.55</v>
      </c>
      <c r="C161" s="38">
        <v>14.55</v>
      </c>
      <c r="E161" s="42">
        <f t="shared" si="11"/>
        <v>4.6244294628272238E-2</v>
      </c>
      <c r="F161" s="38">
        <f t="shared" si="12"/>
        <v>199.5418013465443</v>
      </c>
      <c r="J161" s="23"/>
    </row>
    <row r="162" spans="1:10" x14ac:dyDescent="0.35">
      <c r="A162" s="37">
        <v>30285</v>
      </c>
      <c r="B162" s="38">
        <f t="shared" si="10"/>
        <v>14.6</v>
      </c>
      <c r="C162" s="38">
        <v>14.6</v>
      </c>
      <c r="E162" s="42">
        <f t="shared" si="11"/>
        <v>9.5470290197149955E-3</v>
      </c>
      <c r="F162" s="38">
        <f t="shared" si="12"/>
        <v>201.44683271464598</v>
      </c>
      <c r="J162" s="23"/>
    </row>
    <row r="163" spans="1:10" x14ac:dyDescent="0.35">
      <c r="A163" s="37">
        <v>30316</v>
      </c>
      <c r="B163" s="38">
        <f t="shared" si="10"/>
        <v>14</v>
      </c>
      <c r="C163" s="38">
        <v>14</v>
      </c>
      <c r="E163" s="42">
        <f t="shared" si="11"/>
        <v>4.3823114886827781E-2</v>
      </c>
      <c r="F163" s="38">
        <f t="shared" si="12"/>
        <v>210.27486040828748</v>
      </c>
      <c r="J163" s="23"/>
    </row>
    <row r="164" spans="1:10" x14ac:dyDescent="0.35">
      <c r="A164" s="37">
        <v>30347</v>
      </c>
      <c r="B164" s="38">
        <f t="shared" si="10"/>
        <v>13</v>
      </c>
      <c r="C164" s="38">
        <v>13</v>
      </c>
      <c r="E164" s="42">
        <f t="shared" si="11"/>
        <v>6.6528867253668536E-2</v>
      </c>
      <c r="F164" s="38">
        <f t="shared" si="12"/>
        <v>224.26420868317413</v>
      </c>
      <c r="J164" s="23"/>
    </row>
    <row r="165" spans="1:10" x14ac:dyDescent="0.35">
      <c r="A165" s="37">
        <v>30375</v>
      </c>
      <c r="B165" s="38">
        <f t="shared" si="10"/>
        <v>13.6</v>
      </c>
      <c r="C165" s="38">
        <v>13.6</v>
      </c>
      <c r="E165" s="42">
        <f t="shared" si="11"/>
        <v>-2.1318309176384359E-2</v>
      </c>
      <c r="F165" s="38">
        <f t="shared" si="12"/>
        <v>219.48327494526905</v>
      </c>
      <c r="J165" s="23"/>
    </row>
    <row r="166" spans="1:10" x14ac:dyDescent="0.35">
      <c r="A166" s="37">
        <v>30406</v>
      </c>
      <c r="B166" s="38">
        <f t="shared" si="10"/>
        <v>14.4</v>
      </c>
      <c r="C166" s="38">
        <v>14.4</v>
      </c>
      <c r="E166" s="42">
        <f t="shared" si="11"/>
        <v>-3.0230723021841793E-2</v>
      </c>
      <c r="F166" s="38">
        <f t="shared" si="12"/>
        <v>212.84813685247187</v>
      </c>
      <c r="J166" s="23"/>
    </row>
    <row r="167" spans="1:10" x14ac:dyDescent="0.35">
      <c r="A167" s="37">
        <v>30436</v>
      </c>
      <c r="B167" s="38">
        <f t="shared" si="10"/>
        <v>14.1</v>
      </c>
      <c r="C167" s="38">
        <v>14.1</v>
      </c>
      <c r="E167" s="42">
        <f t="shared" si="11"/>
        <v>2.776725261876244E-2</v>
      </c>
      <c r="F167" s="38">
        <f t="shared" si="12"/>
        <v>218.75834483788736</v>
      </c>
      <c r="J167" s="23"/>
    </row>
    <row r="168" spans="1:10" x14ac:dyDescent="0.35">
      <c r="A168" s="37">
        <v>30467</v>
      </c>
      <c r="B168" s="38">
        <f t="shared" si="10"/>
        <v>13.1</v>
      </c>
      <c r="C168" s="38">
        <v>13.1</v>
      </c>
      <c r="E168" s="42">
        <f t="shared" si="11"/>
        <v>6.639626173825415E-2</v>
      </c>
      <c r="F168" s="38">
        <f t="shared" si="12"/>
        <v>233.28308115917099</v>
      </c>
      <c r="J168" s="23"/>
    </row>
    <row r="169" spans="1:10" x14ac:dyDescent="0.35">
      <c r="A169" s="37">
        <v>30497</v>
      </c>
      <c r="B169" s="38">
        <f t="shared" si="10"/>
        <v>14.7</v>
      </c>
      <c r="C169" s="38">
        <v>14.7</v>
      </c>
      <c r="E169" s="42">
        <f t="shared" si="11"/>
        <v>-7.1264709707364218E-2</v>
      </c>
      <c r="F169" s="38">
        <f t="shared" si="12"/>
        <v>216.65823010072319</v>
      </c>
      <c r="J169" s="23"/>
    </row>
    <row r="170" spans="1:10" x14ac:dyDescent="0.35">
      <c r="A170" s="37">
        <v>30528</v>
      </c>
      <c r="B170" s="38">
        <f t="shared" si="10"/>
        <v>14.8</v>
      </c>
      <c r="C170" s="38">
        <v>14.8</v>
      </c>
      <c r="E170" s="42">
        <f t="shared" si="11"/>
        <v>7.1331533316084817E-3</v>
      </c>
      <c r="F170" s="38">
        <f t="shared" si="12"/>
        <v>218.20368647658657</v>
      </c>
      <c r="J170" s="23"/>
    </row>
    <row r="171" spans="1:10" x14ac:dyDescent="0.35">
      <c r="A171" s="37">
        <v>30559</v>
      </c>
      <c r="B171" s="38">
        <f t="shared" si="10"/>
        <v>14.7</v>
      </c>
      <c r="C171" s="38">
        <v>14.7</v>
      </c>
      <c r="E171" s="42">
        <f t="shared" si="11"/>
        <v>1.7469669356710266E-2</v>
      </c>
      <c r="F171" s="38">
        <f t="shared" si="12"/>
        <v>222.01563273174781</v>
      </c>
      <c r="J171" s="23"/>
    </row>
    <row r="172" spans="1:10" x14ac:dyDescent="0.35">
      <c r="A172" s="37">
        <v>30589</v>
      </c>
      <c r="B172" s="38">
        <f t="shared" si="10"/>
        <v>14.15</v>
      </c>
      <c r="C172" s="38">
        <v>14.15</v>
      </c>
      <c r="E172" s="42">
        <f t="shared" si="11"/>
        <v>4.1100990948699803E-2</v>
      </c>
      <c r="F172" s="38">
        <f t="shared" si="12"/>
        <v>231.14069524312526</v>
      </c>
      <c r="J172" s="23"/>
    </row>
    <row r="173" spans="1:10" x14ac:dyDescent="0.35">
      <c r="A173" s="37">
        <v>30620</v>
      </c>
      <c r="B173" s="38">
        <f t="shared" si="10"/>
        <v>13.4</v>
      </c>
      <c r="C173" s="38">
        <v>13.4</v>
      </c>
      <c r="E173" s="42">
        <f t="shared" si="11"/>
        <v>5.2296380691582621E-2</v>
      </c>
      <c r="F173" s="38">
        <f t="shared" si="12"/>
        <v>243.22851703487683</v>
      </c>
      <c r="J173" s="23"/>
    </row>
    <row r="174" spans="1:10" x14ac:dyDescent="0.35">
      <c r="A174" s="37">
        <v>30650</v>
      </c>
      <c r="B174" s="38">
        <f t="shared" si="10"/>
        <v>13.2</v>
      </c>
      <c r="C174" s="38">
        <v>13.2</v>
      </c>
      <c r="E174" s="42">
        <f t="shared" si="11"/>
        <v>2.2052993889200796E-2</v>
      </c>
      <c r="F174" s="38">
        <f t="shared" si="12"/>
        <v>248.59243403472635</v>
      </c>
      <c r="J174" s="23"/>
    </row>
    <row r="175" spans="1:10" x14ac:dyDescent="0.35">
      <c r="A175" s="37">
        <v>30681</v>
      </c>
      <c r="B175" s="38">
        <f t="shared" si="10"/>
        <v>13.5</v>
      </c>
      <c r="C175" s="38">
        <v>13.5</v>
      </c>
      <c r="E175" s="42">
        <f t="shared" si="11"/>
        <v>-5.138662261488524E-3</v>
      </c>
      <c r="F175" s="38">
        <f t="shared" si="12"/>
        <v>247.31500147546052</v>
      </c>
      <c r="J175" s="23"/>
    </row>
    <row r="176" spans="1:10" x14ac:dyDescent="0.35">
      <c r="A176" s="37">
        <v>30712</v>
      </c>
      <c r="B176" s="38">
        <f t="shared" si="10"/>
        <v>13.5</v>
      </c>
      <c r="C176" s="38">
        <v>13.5</v>
      </c>
      <c r="E176" s="42">
        <f t="shared" si="11"/>
        <v>1.125E-2</v>
      </c>
      <c r="F176" s="38">
        <f t="shared" si="12"/>
        <v>250.09729524205946</v>
      </c>
      <c r="J176" s="23"/>
    </row>
    <row r="177" spans="1:10" x14ac:dyDescent="0.35">
      <c r="A177" s="37">
        <v>30741</v>
      </c>
      <c r="B177" s="38">
        <f t="shared" si="10"/>
        <v>14</v>
      </c>
      <c r="C177" s="38">
        <v>14</v>
      </c>
      <c r="E177" s="42">
        <f t="shared" si="11"/>
        <v>-1.5130373516801115E-2</v>
      </c>
      <c r="F177" s="38">
        <f t="shared" si="12"/>
        <v>246.31322974950541</v>
      </c>
      <c r="J177" s="23"/>
    </row>
    <row r="178" spans="1:10" x14ac:dyDescent="0.35">
      <c r="A178" s="37">
        <v>30772</v>
      </c>
      <c r="B178" s="38">
        <f t="shared" si="10"/>
        <v>14.1</v>
      </c>
      <c r="C178" s="38">
        <v>14.1</v>
      </c>
      <c r="E178" s="42">
        <f t="shared" si="11"/>
        <v>6.410915793745817E-3</v>
      </c>
      <c r="F178" s="38">
        <f t="shared" si="12"/>
        <v>247.89232312431503</v>
      </c>
      <c r="J178" s="23"/>
    </row>
    <row r="179" spans="1:10" x14ac:dyDescent="0.35">
      <c r="A179" s="37">
        <v>30802</v>
      </c>
      <c r="B179" s="38">
        <f t="shared" si="10"/>
        <v>13.9</v>
      </c>
      <c r="C179" s="38">
        <v>13.9</v>
      </c>
      <c r="E179" s="42">
        <f t="shared" si="11"/>
        <v>2.2343042638572081E-2</v>
      </c>
      <c r="F179" s="38">
        <f t="shared" si="12"/>
        <v>253.43099186965625</v>
      </c>
      <c r="J179" s="23"/>
    </row>
    <row r="180" spans="1:10" x14ac:dyDescent="0.35">
      <c r="A180" s="37">
        <v>30833</v>
      </c>
      <c r="B180" s="38">
        <f t="shared" si="10"/>
        <v>14.15</v>
      </c>
      <c r="C180" s="38">
        <v>14.15</v>
      </c>
      <c r="E180" s="42">
        <f t="shared" si="11"/>
        <v>-1.5307534615302543E-3</v>
      </c>
      <c r="F180" s="38">
        <f t="shared" si="12"/>
        <v>253.04305150159271</v>
      </c>
      <c r="J180" s="23"/>
    </row>
    <row r="181" spans="1:10" x14ac:dyDescent="0.35">
      <c r="A181" s="37">
        <v>30863</v>
      </c>
      <c r="B181" s="38">
        <f t="shared" si="10"/>
        <v>13.75</v>
      </c>
      <c r="C181" s="38">
        <v>13.75</v>
      </c>
      <c r="E181" s="42">
        <f t="shared" si="11"/>
        <v>3.3101360559149716E-2</v>
      </c>
      <c r="F181" s="38">
        <f t="shared" si="12"/>
        <v>261.41912078633442</v>
      </c>
      <c r="J181" s="23"/>
    </row>
    <row r="182" spans="1:10" x14ac:dyDescent="0.35">
      <c r="A182" s="37">
        <v>30894</v>
      </c>
      <c r="B182" s="38">
        <f t="shared" si="10"/>
        <v>13.15</v>
      </c>
      <c r="C182" s="38">
        <v>13.15</v>
      </c>
      <c r="E182" s="42">
        <f t="shared" si="11"/>
        <v>4.4181604566001273E-2</v>
      </c>
      <c r="F182" s="38">
        <f t="shared" si="12"/>
        <v>272.96903700690797</v>
      </c>
    </row>
    <row r="183" spans="1:10" x14ac:dyDescent="0.35">
      <c r="A183" s="37">
        <v>30925</v>
      </c>
      <c r="B183" s="38">
        <f t="shared" si="10"/>
        <v>12.8</v>
      </c>
      <c r="C183" s="38">
        <v>12.8</v>
      </c>
      <c r="D183" s="38"/>
      <c r="E183" s="42">
        <f t="shared" si="11"/>
        <v>3.0312653501676376E-2</v>
      </c>
      <c r="F183" s="38">
        <f t="shared" si="12"/>
        <v>281.24345284238467</v>
      </c>
    </row>
    <row r="184" spans="1:10" x14ac:dyDescent="0.35">
      <c r="A184" s="37">
        <v>30955</v>
      </c>
      <c r="B184" s="38">
        <f t="shared" si="10"/>
        <v>13.1</v>
      </c>
      <c r="C184" s="38">
        <v>13.1</v>
      </c>
      <c r="D184" s="38"/>
      <c r="E184" s="42">
        <f t="shared" si="11"/>
        <v>-5.7272118548095559E-3</v>
      </c>
      <c r="F184" s="38">
        <f t="shared" si="12"/>
        <v>279.63271200517818</v>
      </c>
    </row>
    <row r="185" spans="1:10" x14ac:dyDescent="0.35">
      <c r="A185" s="37">
        <v>30986</v>
      </c>
      <c r="B185" s="38">
        <f t="shared" si="10"/>
        <v>13.2</v>
      </c>
      <c r="C185" s="38">
        <v>13.2</v>
      </c>
      <c r="D185" s="38"/>
      <c r="E185" s="42">
        <f t="shared" si="11"/>
        <v>5.4735030553996009E-3</v>
      </c>
      <c r="F185" s="38">
        <f t="shared" si="12"/>
        <v>281.16328250872823</v>
      </c>
    </row>
    <row r="186" spans="1:10" x14ac:dyDescent="0.35">
      <c r="A186" s="37">
        <v>31016</v>
      </c>
      <c r="B186" s="38">
        <f t="shared" si="10"/>
        <v>13.25</v>
      </c>
      <c r="C186" s="38">
        <v>13.25</v>
      </c>
      <c r="D186" s="38"/>
      <c r="E186" s="42">
        <f t="shared" si="11"/>
        <v>8.2837593655471393E-3</v>
      </c>
      <c r="F186" s="38">
        <f t="shared" si="12"/>
        <v>283.49237148345787</v>
      </c>
    </row>
    <row r="187" spans="1:10" x14ac:dyDescent="0.35">
      <c r="A187" s="37">
        <v>31047</v>
      </c>
      <c r="B187" s="38">
        <f t="shared" si="10"/>
        <v>13.4</v>
      </c>
      <c r="C187" s="38">
        <v>13.4</v>
      </c>
      <c r="D187" s="38"/>
      <c r="E187" s="42">
        <f t="shared" si="11"/>
        <v>2.9407238616834756E-3</v>
      </c>
      <c r="F187" s="38">
        <f t="shared" si="12"/>
        <v>284.3260442648845</v>
      </c>
    </row>
    <row r="188" spans="1:10" x14ac:dyDescent="0.35">
      <c r="A188" s="37">
        <v>31078</v>
      </c>
      <c r="B188" s="38">
        <f t="shared" si="10"/>
        <v>13.1</v>
      </c>
      <c r="C188" s="38">
        <v>13.1</v>
      </c>
      <c r="D188" s="38"/>
      <c r="E188" s="42">
        <f t="shared" si="11"/>
        <v>2.7560545188143E-2</v>
      </c>
      <c r="F188" s="38">
        <f t="shared" si="12"/>
        <v>292.1622250560128</v>
      </c>
    </row>
    <row r="189" spans="1:10" x14ac:dyDescent="0.35">
      <c r="A189" s="37">
        <v>31106</v>
      </c>
      <c r="B189" s="38">
        <f t="shared" si="10"/>
        <v>13.7</v>
      </c>
      <c r="C189" s="38">
        <v>13.7</v>
      </c>
      <c r="D189" s="38"/>
      <c r="E189" s="42">
        <f t="shared" si="11"/>
        <v>-2.1110052823781332E-2</v>
      </c>
      <c r="F189" s="38">
        <f t="shared" si="12"/>
        <v>285.99466505196688</v>
      </c>
    </row>
    <row r="190" spans="1:10" x14ac:dyDescent="0.35">
      <c r="A190" s="37">
        <v>31137</v>
      </c>
      <c r="B190" s="38">
        <f t="shared" si="10"/>
        <v>13.8</v>
      </c>
      <c r="C190" s="38">
        <v>13.8</v>
      </c>
      <c r="D190" s="38"/>
      <c r="E190" s="42">
        <f t="shared" si="11"/>
        <v>6.0995750293857745E-3</v>
      </c>
      <c r="F190" s="38">
        <f t="shared" si="12"/>
        <v>287.7391109694554</v>
      </c>
    </row>
    <row r="191" spans="1:10" x14ac:dyDescent="0.35">
      <c r="A191" s="37">
        <v>31167</v>
      </c>
      <c r="B191" s="38">
        <f t="shared" si="10"/>
        <v>13.95</v>
      </c>
      <c r="C191" s="38">
        <v>13.95</v>
      </c>
      <c r="D191" s="38"/>
      <c r="E191" s="42">
        <f t="shared" si="11"/>
        <v>3.5705760909502844E-3</v>
      </c>
      <c r="F191" s="38">
        <f t="shared" si="12"/>
        <v>288.76650535951427</v>
      </c>
    </row>
    <row r="192" spans="1:10" x14ac:dyDescent="0.35">
      <c r="A192" s="37">
        <v>31198</v>
      </c>
      <c r="B192" s="38">
        <f t="shared" si="10"/>
        <v>13.8</v>
      </c>
      <c r="C192" s="38">
        <v>13.8</v>
      </c>
      <c r="D192" s="38"/>
      <c r="E192" s="42">
        <f t="shared" si="11"/>
        <v>1.9600637455921003E-2</v>
      </c>
      <c r="F192" s="38">
        <f t="shared" si="12"/>
        <v>294.42651294047937</v>
      </c>
    </row>
    <row r="193" spans="1:6" x14ac:dyDescent="0.35">
      <c r="A193" s="37">
        <v>31228</v>
      </c>
      <c r="B193" s="38">
        <f t="shared" si="10"/>
        <v>13.5</v>
      </c>
      <c r="C193" s="38">
        <v>13.5</v>
      </c>
      <c r="D193" s="38"/>
      <c r="E193" s="42">
        <f t="shared" si="11"/>
        <v>2.7638662261488523E-2</v>
      </c>
      <c r="F193" s="38">
        <f t="shared" si="12"/>
        <v>302.5640678924691</v>
      </c>
    </row>
    <row r="194" spans="1:6" x14ac:dyDescent="0.35">
      <c r="A194" s="37">
        <v>31259</v>
      </c>
      <c r="B194" s="38">
        <f t="shared" ref="B194:B257" si="13">C194</f>
        <v>13.4</v>
      </c>
      <c r="C194" s="38">
        <v>13.4</v>
      </c>
      <c r="D194" s="38"/>
      <c r="E194" s="42">
        <f t="shared" si="11"/>
        <v>1.6650628536655238E-2</v>
      </c>
      <c r="F194" s="38">
        <f t="shared" si="12"/>
        <v>307.60194979548595</v>
      </c>
    </row>
    <row r="195" spans="1:6" x14ac:dyDescent="0.35">
      <c r="A195" s="37">
        <v>31290</v>
      </c>
      <c r="B195" s="38">
        <f t="shared" si="13"/>
        <v>13.95</v>
      </c>
      <c r="C195" s="38">
        <v>13.95</v>
      </c>
      <c r="D195" s="38"/>
      <c r="E195" s="42">
        <f t="shared" ref="E195:E258" si="14">B194/1200+((B194/B195)*(1-(1+B195/200)^(-2*(10-(1/12))))+(1+B195/200)^(-2*(10-(1/12)))-1)</f>
        <v>-1.7907887666516069E-2</v>
      </c>
      <c r="F195" s="38">
        <f t="shared" ref="F195:F258" si="15">F194*(1+E195)</f>
        <v>302.09344863254705</v>
      </c>
    </row>
    <row r="196" spans="1:6" x14ac:dyDescent="0.35">
      <c r="A196" s="37">
        <v>31320</v>
      </c>
      <c r="B196" s="38">
        <f t="shared" si="13"/>
        <v>13.8</v>
      </c>
      <c r="C196" s="38">
        <v>13.8</v>
      </c>
      <c r="D196" s="38"/>
      <c r="E196" s="42">
        <f t="shared" si="14"/>
        <v>1.9600637455921003E-2</v>
      </c>
      <c r="F196" s="38">
        <f t="shared" si="15"/>
        <v>308.0146727970025</v>
      </c>
    </row>
    <row r="197" spans="1:6" x14ac:dyDescent="0.35">
      <c r="A197" s="37">
        <v>31351</v>
      </c>
      <c r="B197" s="38">
        <f t="shared" si="13"/>
        <v>14.55</v>
      </c>
      <c r="C197" s="38">
        <v>14.55</v>
      </c>
      <c r="D197" s="38"/>
      <c r="E197" s="42">
        <f t="shared" si="14"/>
        <v>-2.7243416878775694E-2</v>
      </c>
      <c r="F197" s="38">
        <f t="shared" si="15"/>
        <v>299.62330066121405</v>
      </c>
    </row>
    <row r="198" spans="1:6" x14ac:dyDescent="0.35">
      <c r="A198" s="37">
        <v>31381</v>
      </c>
      <c r="B198" s="38">
        <f t="shared" si="13"/>
        <v>15.05</v>
      </c>
      <c r="C198" s="38">
        <v>15.05</v>
      </c>
      <c r="D198" s="38"/>
      <c r="E198" s="42">
        <f t="shared" si="14"/>
        <v>-1.3218138620913419E-2</v>
      </c>
      <c r="F198" s="38">
        <f t="shared" si="15"/>
        <v>295.66283833901849</v>
      </c>
    </row>
    <row r="199" spans="1:6" x14ac:dyDescent="0.35">
      <c r="A199" s="37">
        <v>31412</v>
      </c>
      <c r="B199" s="38">
        <f t="shared" si="13"/>
        <v>14.85</v>
      </c>
      <c r="C199" s="38">
        <v>14.85</v>
      </c>
      <c r="D199" s="38"/>
      <c r="E199" s="42">
        <f t="shared" si="14"/>
        <v>2.2755957549169363E-2</v>
      </c>
      <c r="F199" s="38">
        <f t="shared" si="15"/>
        <v>302.39092933712811</v>
      </c>
    </row>
    <row r="200" spans="1:6" x14ac:dyDescent="0.35">
      <c r="A200" s="37">
        <v>31443</v>
      </c>
      <c r="B200" s="38">
        <f t="shared" si="13"/>
        <v>14.1</v>
      </c>
      <c r="C200" s="38">
        <v>14.1</v>
      </c>
      <c r="D200" s="38"/>
      <c r="E200" s="42">
        <f t="shared" si="14"/>
        <v>5.1793131546905763E-2</v>
      </c>
      <c r="F200" s="38">
        <f t="shared" si="15"/>
        <v>318.05270251887708</v>
      </c>
    </row>
    <row r="201" spans="1:6" x14ac:dyDescent="0.35">
      <c r="A201" s="37">
        <v>31471</v>
      </c>
      <c r="B201" s="38">
        <f t="shared" si="13"/>
        <v>13.7</v>
      </c>
      <c r="C201" s="38">
        <v>13.7</v>
      </c>
      <c r="D201" s="38"/>
      <c r="E201" s="42">
        <f t="shared" si="14"/>
        <v>3.310114632696555E-2</v>
      </c>
      <c r="F201" s="38">
        <f t="shared" si="15"/>
        <v>328.58061156464123</v>
      </c>
    </row>
    <row r="202" spans="1:6" x14ac:dyDescent="0.35">
      <c r="A202" s="37">
        <v>31502</v>
      </c>
      <c r="B202" s="38">
        <f t="shared" si="13"/>
        <v>12.6</v>
      </c>
      <c r="C202" s="38">
        <v>12.6</v>
      </c>
      <c r="D202" s="38"/>
      <c r="E202" s="42">
        <f t="shared" si="14"/>
        <v>7.2729882826440911E-2</v>
      </c>
      <c r="F202" s="38">
        <f t="shared" si="15"/>
        <v>352.47824094277786</v>
      </c>
    </row>
    <row r="203" spans="1:6" x14ac:dyDescent="0.35">
      <c r="A203" s="37">
        <v>31532</v>
      </c>
      <c r="B203" s="38">
        <f t="shared" si="13"/>
        <v>12.25</v>
      </c>
      <c r="C203" s="38">
        <v>12.25</v>
      </c>
      <c r="D203" s="38"/>
      <c r="E203" s="42">
        <f t="shared" si="14"/>
        <v>3.028361487614455E-2</v>
      </c>
      <c r="F203" s="38">
        <f t="shared" si="15"/>
        <v>363.1525562437098</v>
      </c>
    </row>
    <row r="204" spans="1:6" x14ac:dyDescent="0.35">
      <c r="A204" s="37">
        <v>31563</v>
      </c>
      <c r="B204" s="38">
        <f t="shared" si="13"/>
        <v>12.65</v>
      </c>
      <c r="C204" s="38">
        <v>12.65</v>
      </c>
      <c r="D204" s="38"/>
      <c r="E204" s="42">
        <f t="shared" si="14"/>
        <v>-1.2043055401032052E-2</v>
      </c>
      <c r="F204" s="38">
        <f t="shared" si="15"/>
        <v>358.77908988984041</v>
      </c>
    </row>
    <row r="205" spans="1:6" x14ac:dyDescent="0.35">
      <c r="A205" s="37">
        <v>31593</v>
      </c>
      <c r="B205" s="38">
        <f t="shared" si="13"/>
        <v>12.95</v>
      </c>
      <c r="C205" s="38">
        <v>12.95</v>
      </c>
      <c r="D205" s="38"/>
      <c r="E205" s="42">
        <f t="shared" si="14"/>
        <v>-5.9495330011276656E-3</v>
      </c>
      <c r="F205" s="38">
        <f t="shared" si="15"/>
        <v>356.64452185442627</v>
      </c>
    </row>
    <row r="206" spans="1:6" x14ac:dyDescent="0.35">
      <c r="A206" s="37">
        <v>31624</v>
      </c>
      <c r="B206" s="38">
        <f t="shared" si="13"/>
        <v>14.2</v>
      </c>
      <c r="C206" s="38">
        <v>14.2</v>
      </c>
      <c r="D206" s="38"/>
      <c r="E206" s="42">
        <f t="shared" si="14"/>
        <v>-5.465269482242683E-2</v>
      </c>
      <c r="F206" s="38">
        <f t="shared" si="15"/>
        <v>337.15293764142598</v>
      </c>
    </row>
    <row r="207" spans="1:6" x14ac:dyDescent="0.35">
      <c r="A207" s="37">
        <v>31655</v>
      </c>
      <c r="B207" s="38">
        <f t="shared" si="13"/>
        <v>14.1</v>
      </c>
      <c r="C207" s="38">
        <v>14.1</v>
      </c>
      <c r="D207" s="38"/>
      <c r="E207" s="42">
        <f t="shared" si="14"/>
        <v>1.7089084206254074E-2</v>
      </c>
      <c r="F207" s="38">
        <f t="shared" si="15"/>
        <v>342.91457258316626</v>
      </c>
    </row>
    <row r="208" spans="1:6" x14ac:dyDescent="0.35">
      <c r="A208" s="37">
        <v>31685</v>
      </c>
      <c r="B208" s="38">
        <f t="shared" si="13"/>
        <v>13.85</v>
      </c>
      <c r="C208" s="38">
        <v>13.85</v>
      </c>
      <c r="D208" s="38"/>
      <c r="E208" s="42">
        <f t="shared" si="14"/>
        <v>2.5016977394835067E-2</v>
      </c>
      <c r="F208" s="38">
        <f t="shared" si="15"/>
        <v>351.49325869383881</v>
      </c>
    </row>
    <row r="209" spans="1:6" x14ac:dyDescent="0.35">
      <c r="A209" s="37">
        <v>31716</v>
      </c>
      <c r="B209" s="38">
        <f t="shared" si="13"/>
        <v>13.6</v>
      </c>
      <c r="C209" s="38">
        <v>13.6</v>
      </c>
      <c r="D209" s="38"/>
      <c r="E209" s="42">
        <f t="shared" si="14"/>
        <v>2.4938184379048926E-2</v>
      </c>
      <c r="F209" s="38">
        <f t="shared" si="15"/>
        <v>360.25886238713849</v>
      </c>
    </row>
    <row r="210" spans="1:6" x14ac:dyDescent="0.35">
      <c r="A210" s="37">
        <v>31746</v>
      </c>
      <c r="B210" s="38">
        <f t="shared" si="13"/>
        <v>13.6</v>
      </c>
      <c r="C210" s="38">
        <v>13.6</v>
      </c>
      <c r="D210" s="38"/>
      <c r="E210" s="42">
        <f t="shared" si="14"/>
        <v>1.1333333333333332E-2</v>
      </c>
      <c r="F210" s="38">
        <f t="shared" si="15"/>
        <v>364.34179616085942</v>
      </c>
    </row>
    <row r="211" spans="1:6" x14ac:dyDescent="0.35">
      <c r="A211" s="37">
        <v>31777</v>
      </c>
      <c r="B211" s="38">
        <f t="shared" si="13"/>
        <v>13.4</v>
      </c>
      <c r="C211" s="38">
        <v>13.4</v>
      </c>
      <c r="D211" s="38"/>
      <c r="E211" s="42">
        <f t="shared" si="14"/>
        <v>2.2134590406644256E-2</v>
      </c>
      <c r="F211" s="38">
        <f t="shared" si="15"/>
        <v>372.40635258690116</v>
      </c>
    </row>
    <row r="212" spans="1:6" x14ac:dyDescent="0.35">
      <c r="A212" s="37">
        <v>31808</v>
      </c>
      <c r="B212" s="38">
        <f t="shared" si="13"/>
        <v>13.8</v>
      </c>
      <c r="C212" s="38">
        <v>13.8</v>
      </c>
      <c r="D212" s="38"/>
      <c r="E212" s="42">
        <f t="shared" si="14"/>
        <v>-1.0101699882456452E-2</v>
      </c>
      <c r="F212" s="38">
        <f t="shared" si="15"/>
        <v>368.64441537874802</v>
      </c>
    </row>
    <row r="213" spans="1:6" x14ac:dyDescent="0.35">
      <c r="A213" s="37">
        <v>31836</v>
      </c>
      <c r="B213" s="38">
        <f t="shared" si="13"/>
        <v>14</v>
      </c>
      <c r="C213" s="38">
        <v>14</v>
      </c>
      <c r="D213" s="38"/>
      <c r="E213" s="42">
        <f t="shared" si="14"/>
        <v>9.4785059327955404E-4</v>
      </c>
      <c r="F213" s="38">
        <f t="shared" si="15"/>
        <v>368.99383520657398</v>
      </c>
    </row>
    <row r="214" spans="1:6" x14ac:dyDescent="0.35">
      <c r="A214" s="37">
        <v>31867</v>
      </c>
      <c r="B214" s="38">
        <f t="shared" si="13"/>
        <v>13.45</v>
      </c>
      <c r="C214" s="38">
        <v>13.45</v>
      </c>
      <c r="D214" s="38"/>
      <c r="E214" s="42">
        <f t="shared" si="14"/>
        <v>4.1312080934449109E-2</v>
      </c>
      <c r="F214" s="38">
        <f t="shared" si="15"/>
        <v>384.23773839094076</v>
      </c>
    </row>
    <row r="215" spans="1:6" x14ac:dyDescent="0.35">
      <c r="A215" s="37">
        <v>31897</v>
      </c>
      <c r="B215" s="38">
        <f t="shared" si="13"/>
        <v>13.05</v>
      </c>
      <c r="C215" s="38">
        <v>13.05</v>
      </c>
      <c r="D215" s="38"/>
      <c r="E215" s="42">
        <f t="shared" si="14"/>
        <v>3.3109959890614452E-2</v>
      </c>
      <c r="F215" s="38">
        <f t="shared" si="15"/>
        <v>396.95983449752521</v>
      </c>
    </row>
    <row r="216" spans="1:6" x14ac:dyDescent="0.35">
      <c r="A216" s="37">
        <v>31928</v>
      </c>
      <c r="B216" s="38">
        <f t="shared" si="13"/>
        <v>13</v>
      </c>
      <c r="C216" s="38">
        <v>13</v>
      </c>
      <c r="D216" s="38"/>
      <c r="E216" s="42">
        <f t="shared" si="14"/>
        <v>1.3618110029350238E-2</v>
      </c>
      <c r="F216" s="38">
        <f t="shared" si="15"/>
        <v>402.36567720094513</v>
      </c>
    </row>
    <row r="217" spans="1:6" x14ac:dyDescent="0.35">
      <c r="A217" s="37">
        <v>31958</v>
      </c>
      <c r="B217" s="38">
        <f t="shared" si="13"/>
        <v>12.8</v>
      </c>
      <c r="C217" s="38">
        <v>12.8</v>
      </c>
      <c r="D217" s="38"/>
      <c r="E217" s="42">
        <f t="shared" si="14"/>
        <v>2.1892944858100755E-2</v>
      </c>
      <c r="F217" s="38">
        <f t="shared" si="15"/>
        <v>411.17464678469776</v>
      </c>
    </row>
    <row r="218" spans="1:6" x14ac:dyDescent="0.35">
      <c r="A218" s="37">
        <v>31989</v>
      </c>
      <c r="B218" s="38">
        <f t="shared" si="13"/>
        <v>12.95</v>
      </c>
      <c r="C218" s="38">
        <v>12.95</v>
      </c>
      <c r="D218" s="38"/>
      <c r="E218" s="42">
        <f t="shared" si="14"/>
        <v>2.4210668327696132E-3</v>
      </c>
      <c r="F218" s="38">
        <f t="shared" si="15"/>
        <v>412.17012808450392</v>
      </c>
    </row>
    <row r="219" spans="1:6" x14ac:dyDescent="0.35">
      <c r="A219" s="37">
        <v>32020</v>
      </c>
      <c r="B219" s="38">
        <f t="shared" si="13"/>
        <v>12.95</v>
      </c>
      <c r="C219" s="38">
        <v>12.95</v>
      </c>
      <c r="D219" s="38"/>
      <c r="E219" s="42">
        <f t="shared" si="14"/>
        <v>1.0791666666666666E-2</v>
      </c>
      <c r="F219" s="38">
        <f t="shared" si="15"/>
        <v>416.61813071674925</v>
      </c>
    </row>
    <row r="220" spans="1:6" x14ac:dyDescent="0.35">
      <c r="A220" s="37">
        <v>32050</v>
      </c>
      <c r="B220" s="38">
        <f t="shared" si="13"/>
        <v>12.5</v>
      </c>
      <c r="C220" s="38">
        <v>12.5</v>
      </c>
      <c r="D220" s="38"/>
      <c r="E220" s="42">
        <f t="shared" si="14"/>
        <v>3.5974540808891974E-2</v>
      </c>
      <c r="F220" s="38">
        <f t="shared" si="15"/>
        <v>431.60577666194325</v>
      </c>
    </row>
    <row r="221" spans="1:6" x14ac:dyDescent="0.35">
      <c r="A221" s="37">
        <v>32081</v>
      </c>
      <c r="B221" s="38">
        <f t="shared" si="13"/>
        <v>13.65</v>
      </c>
      <c r="C221" s="38">
        <v>13.65</v>
      </c>
      <c r="D221" s="38"/>
      <c r="E221" s="42">
        <f t="shared" si="14"/>
        <v>-5.1087415752474184E-2</v>
      </c>
      <c r="F221" s="38">
        <f t="shared" si="15"/>
        <v>409.55615290844503</v>
      </c>
    </row>
    <row r="222" spans="1:6" x14ac:dyDescent="0.35">
      <c r="A222" s="37">
        <v>32111</v>
      </c>
      <c r="B222" s="38">
        <f t="shared" si="13"/>
        <v>13.3</v>
      </c>
      <c r="C222" s="38">
        <v>13.3</v>
      </c>
      <c r="D222" s="38"/>
      <c r="E222" s="42">
        <f t="shared" si="14"/>
        <v>3.0351409864398302E-2</v>
      </c>
      <c r="F222" s="38">
        <f t="shared" si="15"/>
        <v>421.98675956785542</v>
      </c>
    </row>
    <row r="223" spans="1:6" x14ac:dyDescent="0.35">
      <c r="A223" s="37">
        <v>32142</v>
      </c>
      <c r="B223" s="38">
        <f t="shared" si="13"/>
        <v>12.85</v>
      </c>
      <c r="C223" s="38">
        <v>12.85</v>
      </c>
      <c r="D223" s="38"/>
      <c r="E223" s="42">
        <f t="shared" si="14"/>
        <v>3.5918200104462894E-2</v>
      </c>
      <c r="F223" s="38">
        <f t="shared" si="15"/>
        <v>437.14376443944752</v>
      </c>
    </row>
    <row r="224" spans="1:6" x14ac:dyDescent="0.35">
      <c r="A224" s="37">
        <v>32173</v>
      </c>
      <c r="B224" s="38">
        <f t="shared" si="13"/>
        <v>12.4</v>
      </c>
      <c r="C224" s="38">
        <v>12.4</v>
      </c>
      <c r="D224" s="38"/>
      <c r="E224" s="42">
        <f t="shared" si="14"/>
        <v>3.5992020531099303E-2</v>
      </c>
      <c r="F224" s="38">
        <f t="shared" si="15"/>
        <v>452.87745178419414</v>
      </c>
    </row>
    <row r="225" spans="1:6" x14ac:dyDescent="0.35">
      <c r="A225" s="37">
        <v>32202</v>
      </c>
      <c r="B225" s="38">
        <f t="shared" si="13"/>
        <v>12.3</v>
      </c>
      <c r="C225" s="38">
        <v>12.3</v>
      </c>
      <c r="D225" s="38"/>
      <c r="E225" s="42">
        <f t="shared" si="14"/>
        <v>1.5974471820684483E-2</v>
      </c>
      <c r="F225" s="38">
        <f t="shared" si="15"/>
        <v>460.11192987594416</v>
      </c>
    </row>
    <row r="226" spans="1:6" x14ac:dyDescent="0.35">
      <c r="A226" s="37">
        <v>32233</v>
      </c>
      <c r="B226" s="38">
        <f t="shared" si="13"/>
        <v>11.9</v>
      </c>
      <c r="C226" s="38">
        <v>11.9</v>
      </c>
      <c r="D226" s="38"/>
      <c r="E226" s="42">
        <f t="shared" si="14"/>
        <v>3.3180837124162109E-2</v>
      </c>
      <c r="F226" s="38">
        <f t="shared" si="15"/>
        <v>475.37882888004179</v>
      </c>
    </row>
    <row r="227" spans="1:6" x14ac:dyDescent="0.35">
      <c r="A227" s="37">
        <v>32263</v>
      </c>
      <c r="B227" s="38">
        <f t="shared" si="13"/>
        <v>11.5</v>
      </c>
      <c r="C227" s="38">
        <v>11.5</v>
      </c>
      <c r="D227" s="38"/>
      <c r="E227" s="42">
        <f t="shared" si="14"/>
        <v>3.3222989451315063E-2</v>
      </c>
      <c r="F227" s="38">
        <f t="shared" si="15"/>
        <v>491.17233469730189</v>
      </c>
    </row>
    <row r="228" spans="1:6" x14ac:dyDescent="0.35">
      <c r="A228" s="37">
        <v>32294</v>
      </c>
      <c r="B228" s="38">
        <f t="shared" si="13"/>
        <v>12.3</v>
      </c>
      <c r="C228" s="38">
        <v>12.3</v>
      </c>
      <c r="D228" s="38"/>
      <c r="E228" s="42">
        <f t="shared" si="14"/>
        <v>-3.5545774565476529E-2</v>
      </c>
      <c r="F228" s="38">
        <f t="shared" si="15"/>
        <v>473.71323361535281</v>
      </c>
    </row>
    <row r="229" spans="1:6" x14ac:dyDescent="0.35">
      <c r="A229" s="37">
        <v>32324</v>
      </c>
      <c r="B229" s="38">
        <f t="shared" si="13"/>
        <v>11.95</v>
      </c>
      <c r="C229" s="38">
        <v>11.95</v>
      </c>
      <c r="D229" s="38"/>
      <c r="E229" s="42">
        <f t="shared" si="14"/>
        <v>3.0273984921238693E-2</v>
      </c>
      <c r="F229" s="38">
        <f t="shared" si="15"/>
        <v>488.05442090681527</v>
      </c>
    </row>
    <row r="230" spans="1:6" x14ac:dyDescent="0.35">
      <c r="A230" s="37">
        <v>32355</v>
      </c>
      <c r="B230" s="38">
        <f t="shared" si="13"/>
        <v>11.95</v>
      </c>
      <c r="C230" s="38">
        <v>11.95</v>
      </c>
      <c r="D230" s="38"/>
      <c r="E230" s="42">
        <f t="shared" si="14"/>
        <v>9.9583333333333329E-3</v>
      </c>
      <c r="F230" s="38">
        <f t="shared" si="15"/>
        <v>492.91462951501228</v>
      </c>
    </row>
    <row r="231" spans="1:6" x14ac:dyDescent="0.35">
      <c r="A231" s="37">
        <v>32386</v>
      </c>
      <c r="B231" s="38">
        <f t="shared" si="13"/>
        <v>11.8</v>
      </c>
      <c r="C231" s="38">
        <v>11.8</v>
      </c>
      <c r="D231" s="38"/>
      <c r="E231" s="42">
        <f t="shared" si="14"/>
        <v>1.8592271405023328E-2</v>
      </c>
      <c r="F231" s="38">
        <f t="shared" si="15"/>
        <v>502.07903208646189</v>
      </c>
    </row>
    <row r="232" spans="1:6" x14ac:dyDescent="0.35">
      <c r="A232" s="37">
        <v>32416</v>
      </c>
      <c r="B232" s="38">
        <f t="shared" si="13"/>
        <v>11.95</v>
      </c>
      <c r="C232" s="38">
        <v>11.95</v>
      </c>
      <c r="D232" s="38"/>
      <c r="E232" s="42">
        <f t="shared" si="14"/>
        <v>1.2516255099452606E-3</v>
      </c>
      <c r="F232" s="38">
        <f t="shared" si="15"/>
        <v>502.70744701102996</v>
      </c>
    </row>
    <row r="233" spans="1:6" x14ac:dyDescent="0.35">
      <c r="A233" s="37">
        <v>32447</v>
      </c>
      <c r="B233" s="38">
        <f t="shared" si="13"/>
        <v>11.9</v>
      </c>
      <c r="C233" s="38">
        <v>11.9</v>
      </c>
      <c r="D233" s="38"/>
      <c r="E233" s="42">
        <f t="shared" si="14"/>
        <v>1.282468797385343E-2</v>
      </c>
      <c r="F233" s="38">
        <f t="shared" si="15"/>
        <v>509.15451316107885</v>
      </c>
    </row>
    <row r="234" spans="1:6" x14ac:dyDescent="0.35">
      <c r="A234" s="37">
        <v>32477</v>
      </c>
      <c r="B234" s="38">
        <f t="shared" si="13"/>
        <v>12.35</v>
      </c>
      <c r="C234" s="38">
        <v>12.35</v>
      </c>
      <c r="D234" s="38"/>
      <c r="E234" s="42">
        <f t="shared" si="14"/>
        <v>-1.5417660366684811E-2</v>
      </c>
      <c r="F234" s="38">
        <f t="shared" si="15"/>
        <v>501.3045418029966</v>
      </c>
    </row>
    <row r="235" spans="1:6" x14ac:dyDescent="0.35">
      <c r="A235" s="37">
        <v>32508</v>
      </c>
      <c r="B235" s="38">
        <f t="shared" si="13"/>
        <v>12.95</v>
      </c>
      <c r="C235" s="38">
        <v>12.95</v>
      </c>
      <c r="D235" s="38"/>
      <c r="E235" s="42">
        <f t="shared" si="14"/>
        <v>-2.2690732668921999E-2</v>
      </c>
      <c r="F235" s="38">
        <f t="shared" si="15"/>
        <v>489.92957445922838</v>
      </c>
    </row>
    <row r="236" spans="1:6" x14ac:dyDescent="0.35">
      <c r="A236" s="37">
        <v>32539</v>
      </c>
      <c r="B236" s="38">
        <f t="shared" si="13"/>
        <v>13.3</v>
      </c>
      <c r="C236" s="38">
        <v>13.3</v>
      </c>
      <c r="D236" s="38"/>
      <c r="E236" s="42">
        <f t="shared" si="14"/>
        <v>-8.1847431977316362E-3</v>
      </c>
      <c r="F236" s="38">
        <f t="shared" si="15"/>
        <v>485.91962670730567</v>
      </c>
    </row>
    <row r="237" spans="1:6" x14ac:dyDescent="0.35">
      <c r="A237" s="37">
        <v>32567</v>
      </c>
      <c r="B237" s="38">
        <f t="shared" si="13"/>
        <v>13.65</v>
      </c>
      <c r="C237" s="38">
        <v>13.65</v>
      </c>
      <c r="D237" s="38"/>
      <c r="E237" s="42">
        <f t="shared" si="14"/>
        <v>-7.6353004464051466E-3</v>
      </c>
      <c r="F237" s="38">
        <f t="shared" si="15"/>
        <v>482.20948436459037</v>
      </c>
    </row>
    <row r="238" spans="1:6" x14ac:dyDescent="0.35">
      <c r="A238" s="37">
        <v>32598</v>
      </c>
      <c r="B238" s="38">
        <f t="shared" si="13"/>
        <v>13.65</v>
      </c>
      <c r="C238" s="38">
        <v>13.65</v>
      </c>
      <c r="D238" s="38"/>
      <c r="E238" s="42">
        <f t="shared" si="14"/>
        <v>1.1375E-2</v>
      </c>
      <c r="F238" s="38">
        <f t="shared" si="15"/>
        <v>487.69461724923752</v>
      </c>
    </row>
    <row r="239" spans="1:6" x14ac:dyDescent="0.35">
      <c r="A239" s="37">
        <v>32628</v>
      </c>
      <c r="B239" s="38">
        <f t="shared" si="13"/>
        <v>13.4</v>
      </c>
      <c r="C239" s="38">
        <v>13.4</v>
      </c>
      <c r="D239" s="38"/>
      <c r="E239" s="42">
        <f t="shared" si="14"/>
        <v>2.4876571341638651E-2</v>
      </c>
      <c r="F239" s="38">
        <f t="shared" si="15"/>
        <v>499.82678718817129</v>
      </c>
    </row>
    <row r="240" spans="1:6" x14ac:dyDescent="0.35">
      <c r="A240" s="37">
        <v>32659</v>
      </c>
      <c r="B240" s="38">
        <f t="shared" si="13"/>
        <v>13.9</v>
      </c>
      <c r="C240" s="38">
        <v>13.9</v>
      </c>
      <c r="D240" s="38"/>
      <c r="E240" s="42">
        <f t="shared" si="14"/>
        <v>-1.5315939929763758E-2</v>
      </c>
      <c r="F240" s="38">
        <f t="shared" si="15"/>
        <v>492.17147014031042</v>
      </c>
    </row>
    <row r="241" spans="1:10" x14ac:dyDescent="0.35">
      <c r="A241" s="37">
        <v>32689</v>
      </c>
      <c r="B241" s="38">
        <f t="shared" si="13"/>
        <v>13.5</v>
      </c>
      <c r="C241" s="38">
        <v>13.5</v>
      </c>
      <c r="D241" s="38"/>
      <c r="E241" s="42">
        <f t="shared" si="14"/>
        <v>3.3101549681984477E-2</v>
      </c>
      <c r="F241" s="38">
        <f t="shared" si="15"/>
        <v>508.46310851121524</v>
      </c>
      <c r="J241" s="49"/>
    </row>
    <row r="242" spans="1:10" x14ac:dyDescent="0.35">
      <c r="A242" s="37">
        <v>32720</v>
      </c>
      <c r="B242" s="38">
        <f t="shared" si="13"/>
        <v>13.35</v>
      </c>
      <c r="C242" s="38">
        <v>13.35</v>
      </c>
      <c r="D242" s="38"/>
      <c r="E242" s="42">
        <f t="shared" si="14"/>
        <v>1.9366820779032085E-2</v>
      </c>
      <c r="F242" s="38">
        <f t="shared" si="15"/>
        <v>518.31042240650152</v>
      </c>
      <c r="J242" s="49"/>
    </row>
    <row r="243" spans="1:10" x14ac:dyDescent="0.35">
      <c r="A243" s="37">
        <v>32751</v>
      </c>
      <c r="B243" s="38">
        <f t="shared" si="13"/>
        <v>12.95</v>
      </c>
      <c r="C243" s="38">
        <v>12.95</v>
      </c>
      <c r="D243" s="38"/>
      <c r="E243" s="42">
        <f t="shared" si="14"/>
        <v>3.3113266223725846E-2</v>
      </c>
      <c r="F243" s="38">
        <f t="shared" si="15"/>
        <v>535.47337341017987</v>
      </c>
      <c r="J243" s="49"/>
    </row>
    <row r="244" spans="1:10" x14ac:dyDescent="0.35">
      <c r="A244" s="37">
        <v>32781</v>
      </c>
      <c r="B244" s="38">
        <f t="shared" si="13"/>
        <v>13.65</v>
      </c>
      <c r="C244" s="38">
        <v>13.65</v>
      </c>
      <c r="D244" s="38"/>
      <c r="E244" s="42">
        <f t="shared" si="14"/>
        <v>-2.6645600892810296E-2</v>
      </c>
      <c r="F244" s="38">
        <f t="shared" si="15"/>
        <v>521.2053636135654</v>
      </c>
      <c r="J244" s="49"/>
    </row>
    <row r="245" spans="1:10" x14ac:dyDescent="0.35">
      <c r="A245" s="37">
        <v>32812</v>
      </c>
      <c r="B245" s="38">
        <f t="shared" si="13"/>
        <v>13.55</v>
      </c>
      <c r="C245" s="38">
        <v>13.55</v>
      </c>
      <c r="D245" s="38"/>
      <c r="E245" s="42">
        <f t="shared" si="14"/>
        <v>1.6744064714604521E-2</v>
      </c>
      <c r="F245" s="38">
        <f t="shared" si="15"/>
        <v>529.93245995150983</v>
      </c>
      <c r="J245" s="49"/>
    </row>
    <row r="246" spans="1:10" x14ac:dyDescent="0.35">
      <c r="A246" s="37">
        <v>32842</v>
      </c>
      <c r="B246" s="38">
        <f t="shared" si="13"/>
        <v>13.1</v>
      </c>
      <c r="C246" s="38">
        <v>13.1</v>
      </c>
      <c r="D246" s="38"/>
      <c r="E246" s="42">
        <f t="shared" si="14"/>
        <v>3.5882484448880946E-2</v>
      </c>
      <c r="F246" s="38">
        <f t="shared" si="15"/>
        <v>548.94775320467716</v>
      </c>
      <c r="J246" s="49"/>
    </row>
    <row r="247" spans="1:10" x14ac:dyDescent="0.35">
      <c r="A247" s="37">
        <v>32873</v>
      </c>
      <c r="B247" s="38">
        <f t="shared" si="13"/>
        <v>12.9</v>
      </c>
      <c r="C247" s="38">
        <v>12.9</v>
      </c>
      <c r="D247" s="38"/>
      <c r="E247" s="42">
        <f t="shared" si="14"/>
        <v>2.1932559177690415E-2</v>
      </c>
      <c r="F247" s="38">
        <f t="shared" si="15"/>
        <v>560.98758228729889</v>
      </c>
      <c r="J247" s="49"/>
    </row>
    <row r="248" spans="1:10" x14ac:dyDescent="0.35">
      <c r="A248" s="37">
        <v>32904</v>
      </c>
      <c r="B248" s="38">
        <f t="shared" si="13"/>
        <v>12.8</v>
      </c>
      <c r="C248" s="38">
        <v>12.8</v>
      </c>
      <c r="D248" s="38"/>
      <c r="E248" s="42">
        <f t="shared" si="14"/>
        <v>1.6279805762383602E-2</v>
      </c>
      <c r="F248" s="38">
        <f t="shared" si="15"/>
        <v>570.12035116204538</v>
      </c>
      <c r="J248" s="49"/>
    </row>
    <row r="249" spans="1:10" x14ac:dyDescent="0.35">
      <c r="A249" s="37">
        <v>32932</v>
      </c>
      <c r="B249" s="38">
        <f t="shared" si="13"/>
        <v>13.3</v>
      </c>
      <c r="C249" s="38">
        <v>13.3</v>
      </c>
      <c r="D249" s="38"/>
      <c r="E249" s="42">
        <f t="shared" si="14"/>
        <v>-1.6442490282473732E-2</v>
      </c>
      <c r="F249" s="38">
        <f t="shared" si="15"/>
        <v>560.74615282822299</v>
      </c>
      <c r="J249" s="49"/>
    </row>
    <row r="250" spans="1:10" x14ac:dyDescent="0.35">
      <c r="A250" s="37">
        <v>32963</v>
      </c>
      <c r="B250" s="38">
        <f t="shared" si="13"/>
        <v>13.44</v>
      </c>
      <c r="C250" s="38">
        <v>13.44</v>
      </c>
      <c r="D250" s="38"/>
      <c r="E250" s="42">
        <f t="shared" si="14"/>
        <v>3.5342765703125778E-3</v>
      </c>
      <c r="F250" s="38">
        <f t="shared" si="15"/>
        <v>562.72798481805671</v>
      </c>
      <c r="J250" s="49"/>
    </row>
    <row r="251" spans="1:10" x14ac:dyDescent="0.35">
      <c r="A251" s="37">
        <v>32993</v>
      </c>
      <c r="B251" s="38">
        <f t="shared" si="13"/>
        <v>13.78</v>
      </c>
      <c r="C251" s="38">
        <v>13.78</v>
      </c>
      <c r="D251" s="38"/>
      <c r="E251" s="42">
        <f t="shared" si="14"/>
        <v>-6.8921501295443489E-3</v>
      </c>
      <c r="F251" s="38">
        <f t="shared" si="15"/>
        <v>558.84957906459465</v>
      </c>
      <c r="J251" s="49"/>
    </row>
    <row r="252" spans="1:10" x14ac:dyDescent="0.35">
      <c r="A252" s="37">
        <v>33024</v>
      </c>
      <c r="B252" s="38">
        <f t="shared" si="13"/>
        <v>13.51</v>
      </c>
      <c r="C252" s="38">
        <v>13.51</v>
      </c>
      <c r="D252" s="38"/>
      <c r="E252" s="42">
        <f t="shared" si="14"/>
        <v>2.6002458235648437E-2</v>
      </c>
      <c r="F252" s="38">
        <f t="shared" si="15"/>
        <v>573.38104190423144</v>
      </c>
      <c r="J252" s="49"/>
    </row>
    <row r="253" spans="1:10" x14ac:dyDescent="0.35">
      <c r="A253" s="37">
        <v>33054</v>
      </c>
      <c r="B253" s="38">
        <f t="shared" si="13"/>
        <v>13.4</v>
      </c>
      <c r="C253" s="38">
        <v>13.4</v>
      </c>
      <c r="D253" s="38"/>
      <c r="E253" s="42">
        <f t="shared" si="14"/>
        <v>1.7199024723654387E-2</v>
      </c>
      <c r="F253" s="38">
        <f t="shared" si="15"/>
        <v>583.24263662001704</v>
      </c>
      <c r="J253" s="49"/>
    </row>
    <row r="254" spans="1:10" x14ac:dyDescent="0.35">
      <c r="A254" s="37">
        <v>33085</v>
      </c>
      <c r="B254" s="38">
        <f t="shared" si="13"/>
        <v>13.16</v>
      </c>
      <c r="C254" s="38">
        <v>13.16</v>
      </c>
      <c r="D254" s="38"/>
      <c r="E254" s="42">
        <f t="shared" si="14"/>
        <v>2.4250825724099097E-2</v>
      </c>
      <c r="F254" s="38">
        <f t="shared" si="15"/>
        <v>597.38675215555315</v>
      </c>
      <c r="J254" s="49"/>
    </row>
    <row r="255" spans="1:10" x14ac:dyDescent="0.35">
      <c r="A255" s="37">
        <v>33116</v>
      </c>
      <c r="B255" s="38">
        <f t="shared" si="13"/>
        <v>13.49</v>
      </c>
      <c r="C255" s="38">
        <v>13.49</v>
      </c>
      <c r="D255" s="38"/>
      <c r="E255" s="42">
        <f t="shared" si="14"/>
        <v>-6.7927974115166295E-3</v>
      </c>
      <c r="F255" s="38">
        <f t="shared" si="15"/>
        <v>593.32882497183664</v>
      </c>
      <c r="J255" s="49"/>
    </row>
    <row r="256" spans="1:10" x14ac:dyDescent="0.35">
      <c r="A256" s="37">
        <v>33146</v>
      </c>
      <c r="B256" s="38">
        <f t="shared" si="13"/>
        <v>13.63</v>
      </c>
      <c r="C256" s="38">
        <v>13.63</v>
      </c>
      <c r="D256" s="38"/>
      <c r="E256" s="42">
        <f t="shared" si="14"/>
        <v>3.7483798943237119E-3</v>
      </c>
      <c r="F256" s="38">
        <f t="shared" si="15"/>
        <v>595.55284681008379</v>
      </c>
      <c r="J256" s="49"/>
    </row>
    <row r="257" spans="1:10" x14ac:dyDescent="0.35">
      <c r="A257" s="37">
        <v>33177</v>
      </c>
      <c r="B257" s="38">
        <f t="shared" si="13"/>
        <v>13.35</v>
      </c>
      <c r="C257" s="38">
        <v>13.35</v>
      </c>
      <c r="D257" s="38"/>
      <c r="E257" s="42">
        <f t="shared" si="14"/>
        <v>2.6509732120859802E-2</v>
      </c>
      <c r="F257" s="38">
        <f t="shared" si="15"/>
        <v>611.34079324283459</v>
      </c>
      <c r="J257" s="49"/>
    </row>
    <row r="258" spans="1:10" x14ac:dyDescent="0.35">
      <c r="A258" s="37">
        <v>33207</v>
      </c>
      <c r="B258" s="38">
        <f t="shared" ref="B258:B307" si="16">C258</f>
        <v>12.23</v>
      </c>
      <c r="C258" s="38">
        <v>12.23</v>
      </c>
      <c r="D258" s="38"/>
      <c r="E258" s="42">
        <f t="shared" si="14"/>
        <v>7.4483403906639045E-2</v>
      </c>
      <c r="F258" s="38">
        <f t="shared" si="15"/>
        <v>656.87553647054574</v>
      </c>
      <c r="J258" s="49"/>
    </row>
    <row r="259" spans="1:10" x14ac:dyDescent="0.35">
      <c r="A259" s="37">
        <v>33238</v>
      </c>
      <c r="B259" s="38">
        <f t="shared" si="16"/>
        <v>12.07</v>
      </c>
      <c r="C259" s="38">
        <v>12.07</v>
      </c>
      <c r="D259" s="38"/>
      <c r="E259" s="42">
        <f t="shared" ref="E259:E322" si="17">B258/1200+((B258/B259)*(1-(1+B259/200)^(-2*(10-(1/12))))+(1+B259/200)^(-2*(10-(1/12)))-1)</f>
        <v>1.9301290074193192E-2</v>
      </c>
      <c r="F259" s="38">
        <f t="shared" ref="F259:F322" si="18">F258*(1+E259)</f>
        <v>669.55408174260492</v>
      </c>
      <c r="J259" s="49"/>
    </row>
    <row r="260" spans="1:10" x14ac:dyDescent="0.35">
      <c r="A260" s="37">
        <v>33269</v>
      </c>
      <c r="B260" s="38">
        <f t="shared" si="16"/>
        <v>11.52</v>
      </c>
      <c r="C260" s="38">
        <v>11.52</v>
      </c>
      <c r="D260" s="38"/>
      <c r="E260" s="42">
        <f t="shared" si="17"/>
        <v>4.2078406018813352E-2</v>
      </c>
      <c r="F260" s="38">
        <f t="shared" si="18"/>
        <v>697.72785024572397</v>
      </c>
      <c r="J260" s="49"/>
    </row>
    <row r="261" spans="1:10" x14ac:dyDescent="0.35">
      <c r="A261" s="37">
        <v>33297</v>
      </c>
      <c r="B261" s="38">
        <f t="shared" si="16"/>
        <v>11.53</v>
      </c>
      <c r="C261" s="38">
        <v>11.53</v>
      </c>
      <c r="D261" s="38"/>
      <c r="E261" s="42">
        <f t="shared" si="17"/>
        <v>9.0180541031530965E-3</v>
      </c>
      <c r="F261" s="38">
        <f t="shared" si="18"/>
        <v>704.01999774851652</v>
      </c>
      <c r="J261" s="49"/>
    </row>
    <row r="262" spans="1:10" x14ac:dyDescent="0.35">
      <c r="A262" s="37">
        <v>33328</v>
      </c>
      <c r="B262" s="38">
        <f t="shared" si="16"/>
        <v>11.38</v>
      </c>
      <c r="C262" s="38">
        <v>11.38</v>
      </c>
      <c r="D262" s="38"/>
      <c r="E262" s="42">
        <f t="shared" si="17"/>
        <v>1.8391135303159948E-2</v>
      </c>
      <c r="F262" s="38">
        <f t="shared" si="18"/>
        <v>716.96772478323987</v>
      </c>
      <c r="J262" s="49"/>
    </row>
    <row r="263" spans="1:10" x14ac:dyDescent="0.35">
      <c r="A263" s="37">
        <v>33358</v>
      </c>
      <c r="B263" s="38">
        <f t="shared" si="16"/>
        <v>10.98</v>
      </c>
      <c r="C263" s="38">
        <v>10.98</v>
      </c>
      <c r="D263" s="38"/>
      <c r="E263" s="42">
        <f t="shared" si="17"/>
        <v>3.3292014414021451E-2</v>
      </c>
      <c r="F263" s="38">
        <f t="shared" si="18"/>
        <v>740.83702461111159</v>
      </c>
      <c r="J263" s="49"/>
    </row>
    <row r="264" spans="1:10" x14ac:dyDescent="0.35">
      <c r="A264" s="37">
        <v>33389</v>
      </c>
      <c r="B264" s="38">
        <f t="shared" si="16"/>
        <v>10.75</v>
      </c>
      <c r="C264" s="38">
        <v>10.75</v>
      </c>
      <c r="D264" s="38"/>
      <c r="E264" s="42">
        <f t="shared" si="17"/>
        <v>2.2970792204149777E-2</v>
      </c>
      <c r="F264" s="38">
        <f t="shared" si="18"/>
        <v>757.854637960594</v>
      </c>
      <c r="J264" s="49"/>
    </row>
    <row r="265" spans="1:10" x14ac:dyDescent="0.35">
      <c r="A265" s="37">
        <v>33419</v>
      </c>
      <c r="B265" s="38">
        <f t="shared" si="16"/>
        <v>11.17</v>
      </c>
      <c r="C265" s="38">
        <v>11.17</v>
      </c>
      <c r="D265" s="38"/>
      <c r="E265" s="42">
        <f t="shared" si="17"/>
        <v>-1.5846055678041274E-2</v>
      </c>
      <c r="F265" s="38">
        <f t="shared" si="18"/>
        <v>745.8456311716086</v>
      </c>
      <c r="J265" s="49"/>
    </row>
    <row r="266" spans="1:10" x14ac:dyDescent="0.35">
      <c r="A266" s="37">
        <v>33450</v>
      </c>
      <c r="B266" s="38">
        <f t="shared" si="16"/>
        <v>10.99</v>
      </c>
      <c r="C266" s="38">
        <v>10.99</v>
      </c>
      <c r="D266" s="38"/>
      <c r="E266" s="42">
        <f t="shared" si="17"/>
        <v>2.0017822641840238E-2</v>
      </c>
      <c r="F266" s="38">
        <f t="shared" si="18"/>
        <v>760.77583673459321</v>
      </c>
      <c r="J266" s="49"/>
    </row>
    <row r="267" spans="1:10" x14ac:dyDescent="0.35">
      <c r="A267" s="37">
        <v>33481</v>
      </c>
      <c r="B267" s="38">
        <f t="shared" si="16"/>
        <v>10.67</v>
      </c>
      <c r="C267" s="38">
        <v>10.67</v>
      </c>
      <c r="D267" s="38"/>
      <c r="E267" s="42">
        <f t="shared" si="17"/>
        <v>2.8451180738282743E-2</v>
      </c>
      <c r="F267" s="38">
        <f t="shared" si="18"/>
        <v>782.42080756684743</v>
      </c>
      <c r="J267" s="49"/>
    </row>
    <row r="268" spans="1:10" x14ac:dyDescent="0.35">
      <c r="A268" s="37">
        <v>33511</v>
      </c>
      <c r="B268" s="38">
        <f t="shared" si="16"/>
        <v>10.31</v>
      </c>
      <c r="C268" s="38">
        <v>10.31</v>
      </c>
      <c r="D268" s="38"/>
      <c r="E268" s="42">
        <f t="shared" si="17"/>
        <v>3.0924246781062349E-2</v>
      </c>
      <c r="F268" s="38">
        <f t="shared" si="18"/>
        <v>806.61658170668272</v>
      </c>
      <c r="J268" s="49"/>
    </row>
    <row r="269" spans="1:10" x14ac:dyDescent="0.35">
      <c r="A269" s="37">
        <v>33542</v>
      </c>
      <c r="B269" s="38">
        <f t="shared" si="16"/>
        <v>9.82</v>
      </c>
      <c r="C269" s="38">
        <v>9.82</v>
      </c>
      <c r="D269" s="38"/>
      <c r="E269" s="42">
        <f t="shared" si="17"/>
        <v>3.9204980670240253E-2</v>
      </c>
      <c r="F269" s="38">
        <f t="shared" si="18"/>
        <v>838.23996920078855</v>
      </c>
      <c r="J269" s="49"/>
    </row>
    <row r="270" spans="1:10" x14ac:dyDescent="0.35">
      <c r="A270" s="37">
        <v>33572</v>
      </c>
      <c r="B270" s="38">
        <f t="shared" si="16"/>
        <v>9.7799999999999994</v>
      </c>
      <c r="C270" s="38">
        <v>9.7799999999999994</v>
      </c>
      <c r="D270" s="38"/>
      <c r="E270" s="42">
        <f t="shared" si="17"/>
        <v>1.0686611833148021E-2</v>
      </c>
      <c r="F270" s="38">
        <f t="shared" si="18"/>
        <v>847.19791437466745</v>
      </c>
      <c r="J270" s="49"/>
    </row>
    <row r="271" spans="1:10" x14ac:dyDescent="0.35">
      <c r="A271" s="37">
        <v>33603</v>
      </c>
      <c r="B271" s="38">
        <f t="shared" si="16"/>
        <v>9.39</v>
      </c>
      <c r="C271" s="38">
        <v>9.39</v>
      </c>
      <c r="D271" s="38"/>
      <c r="E271" s="42">
        <f t="shared" si="17"/>
        <v>3.2964897319760829E-2</v>
      </c>
      <c r="F271" s="38">
        <f t="shared" si="18"/>
        <v>875.12570663154395</v>
      </c>
      <c r="J271" s="49"/>
    </row>
    <row r="272" spans="1:10" x14ac:dyDescent="0.35">
      <c r="A272" s="37">
        <v>33634</v>
      </c>
      <c r="B272" s="38">
        <f t="shared" si="16"/>
        <v>10.11</v>
      </c>
      <c r="C272" s="38">
        <v>10.11</v>
      </c>
      <c r="D272" s="38"/>
      <c r="E272" s="42">
        <f t="shared" si="17"/>
        <v>-3.6611266914875457E-2</v>
      </c>
      <c r="F272" s="38">
        <f t="shared" si="18"/>
        <v>843.0862458019875</v>
      </c>
      <c r="J272" s="49"/>
    </row>
    <row r="273" spans="1:10" x14ac:dyDescent="0.35">
      <c r="A273" s="37">
        <v>33663</v>
      </c>
      <c r="B273" s="38">
        <f t="shared" si="16"/>
        <v>10.039999999999999</v>
      </c>
      <c r="C273" s="38">
        <v>10.039999999999999</v>
      </c>
      <c r="D273" s="38"/>
      <c r="E273" s="42">
        <f t="shared" si="17"/>
        <v>1.2757929290579601E-2</v>
      </c>
      <c r="F273" s="38">
        <f t="shared" si="18"/>
        <v>853.84228051178934</v>
      </c>
      <c r="J273" s="49"/>
    </row>
    <row r="274" spans="1:10" x14ac:dyDescent="0.35">
      <c r="A274" s="37">
        <v>33694</v>
      </c>
      <c r="B274" s="38">
        <f t="shared" si="16"/>
        <v>9.89</v>
      </c>
      <c r="C274" s="38">
        <v>9.89</v>
      </c>
      <c r="D274" s="38"/>
      <c r="E274" s="42">
        <f t="shared" si="17"/>
        <v>1.7710411148233386E-2</v>
      </c>
      <c r="F274" s="38">
        <f t="shared" si="18"/>
        <v>868.9641783553983</v>
      </c>
      <c r="J274" s="49"/>
    </row>
    <row r="275" spans="1:10" x14ac:dyDescent="0.35">
      <c r="A275" s="37">
        <v>33724</v>
      </c>
      <c r="B275" s="38">
        <f t="shared" si="16"/>
        <v>9.43</v>
      </c>
      <c r="C275" s="38">
        <v>9.43</v>
      </c>
      <c r="D275" s="38"/>
      <c r="E275" s="42">
        <f t="shared" si="17"/>
        <v>3.7460615739262036E-2</v>
      </c>
      <c r="F275" s="38">
        <f t="shared" si="18"/>
        <v>901.51611153195347</v>
      </c>
      <c r="J275" s="49"/>
    </row>
    <row r="276" spans="1:10" x14ac:dyDescent="0.35">
      <c r="A276" s="37">
        <v>33755</v>
      </c>
      <c r="B276" s="38">
        <f t="shared" si="16"/>
        <v>9.1199999999999992</v>
      </c>
      <c r="C276" s="38">
        <v>9.1199999999999992</v>
      </c>
      <c r="D276" s="38"/>
      <c r="E276" s="42">
        <f t="shared" si="17"/>
        <v>2.7812281500534421E-2</v>
      </c>
      <c r="F276" s="38">
        <f t="shared" si="18"/>
        <v>926.5893314031473</v>
      </c>
      <c r="J276" s="49"/>
    </row>
    <row r="277" spans="1:10" x14ac:dyDescent="0.35">
      <c r="A277" s="37">
        <v>33785</v>
      </c>
      <c r="B277" s="38">
        <f t="shared" si="16"/>
        <v>8.9</v>
      </c>
      <c r="C277" s="38">
        <v>8.9</v>
      </c>
      <c r="D277" s="38"/>
      <c r="E277" s="42">
        <f t="shared" si="17"/>
        <v>2.1895562133864958E-2</v>
      </c>
      <c r="F277" s="38">
        <f t="shared" si="18"/>
        <v>946.87752568146129</v>
      </c>
      <c r="J277" s="49"/>
    </row>
    <row r="278" spans="1:10" x14ac:dyDescent="0.35">
      <c r="A278" s="37">
        <v>33816</v>
      </c>
      <c r="B278" s="38">
        <f t="shared" si="16"/>
        <v>8.3000000000000007</v>
      </c>
      <c r="C278" s="38">
        <v>8.3000000000000007</v>
      </c>
      <c r="D278" s="38"/>
      <c r="E278" s="42">
        <f t="shared" si="17"/>
        <v>4.7433451460240403E-2</v>
      </c>
      <c r="F278" s="38">
        <f t="shared" si="18"/>
        <v>991.79119483466536</v>
      </c>
      <c r="J278" s="49"/>
    </row>
    <row r="279" spans="1:10" x14ac:dyDescent="0.35">
      <c r="A279" s="37">
        <v>33847</v>
      </c>
      <c r="B279" s="38">
        <f t="shared" si="16"/>
        <v>8.9700000000000006</v>
      </c>
      <c r="C279" s="38">
        <v>8.9700000000000006</v>
      </c>
      <c r="D279" s="38"/>
      <c r="E279" s="42">
        <f t="shared" si="17"/>
        <v>-3.6488664104120563E-2</v>
      </c>
      <c r="F279" s="38">
        <f t="shared" si="18"/>
        <v>955.60205906491888</v>
      </c>
      <c r="J279" s="49"/>
    </row>
    <row r="280" spans="1:10" x14ac:dyDescent="0.35">
      <c r="A280" s="37">
        <v>33877</v>
      </c>
      <c r="B280" s="38">
        <f t="shared" si="16"/>
        <v>8.94</v>
      </c>
      <c r="C280" s="38">
        <v>8.94</v>
      </c>
      <c r="D280" s="38"/>
      <c r="E280" s="42">
        <f t="shared" si="17"/>
        <v>9.4210358333120994E-3</v>
      </c>
      <c r="F280" s="38">
        <f t="shared" si="18"/>
        <v>964.60482030575622</v>
      </c>
      <c r="J280" s="49"/>
    </row>
    <row r="281" spans="1:10" x14ac:dyDescent="0.35">
      <c r="A281" s="37">
        <v>33908</v>
      </c>
      <c r="B281" s="38">
        <f t="shared" si="16"/>
        <v>8.86</v>
      </c>
      <c r="C281" s="38">
        <v>8.86</v>
      </c>
      <c r="D281" s="38"/>
      <c r="E281" s="42">
        <f t="shared" si="17"/>
        <v>1.2657366769528486E-2</v>
      </c>
      <c r="F281" s="38">
        <f t="shared" si="18"/>
        <v>976.8141773040212</v>
      </c>
      <c r="J281" s="49"/>
    </row>
    <row r="282" spans="1:10" x14ac:dyDescent="0.35">
      <c r="A282" s="37">
        <v>33938</v>
      </c>
      <c r="B282" s="38">
        <f t="shared" si="16"/>
        <v>9.14</v>
      </c>
      <c r="C282" s="38">
        <v>9.14</v>
      </c>
      <c r="D282" s="38"/>
      <c r="E282" s="42">
        <f t="shared" si="17"/>
        <v>-1.0624123300144027E-2</v>
      </c>
      <c r="F282" s="38">
        <f t="shared" si="18"/>
        <v>966.43638304301453</v>
      </c>
      <c r="J282" s="49"/>
    </row>
    <row r="283" spans="1:10" x14ac:dyDescent="0.35">
      <c r="A283" s="37">
        <v>33969</v>
      </c>
      <c r="B283" s="38">
        <f t="shared" si="16"/>
        <v>8.94</v>
      </c>
      <c r="C283" s="38">
        <v>8.94</v>
      </c>
      <c r="D283" s="38"/>
      <c r="E283" s="42">
        <f t="shared" si="17"/>
        <v>2.0590238888747177E-2</v>
      </c>
      <c r="F283" s="38">
        <f t="shared" si="18"/>
        <v>986.33553904064695</v>
      </c>
      <c r="J283" s="49"/>
    </row>
    <row r="284" spans="1:10" x14ac:dyDescent="0.35">
      <c r="A284" s="37">
        <v>34000</v>
      </c>
      <c r="B284" s="38">
        <f t="shared" si="16"/>
        <v>8.6</v>
      </c>
      <c r="C284" s="38">
        <v>8.6</v>
      </c>
      <c r="D284" s="38"/>
      <c r="E284" s="42">
        <f t="shared" si="17"/>
        <v>2.983182074837569E-2</v>
      </c>
      <c r="F284" s="38">
        <f t="shared" si="18"/>
        <v>1015.75972403906</v>
      </c>
      <c r="J284" s="49"/>
    </row>
    <row r="285" spans="1:10" x14ac:dyDescent="0.35">
      <c r="A285" s="37">
        <v>34028</v>
      </c>
      <c r="B285" s="38">
        <f t="shared" si="16"/>
        <v>7.98</v>
      </c>
      <c r="C285" s="38">
        <v>7.98</v>
      </c>
      <c r="D285" s="38"/>
      <c r="E285" s="42">
        <f t="shared" si="17"/>
        <v>4.9101589495260348E-2</v>
      </c>
      <c r="F285" s="38">
        <f t="shared" si="18"/>
        <v>1065.6351410346449</v>
      </c>
      <c r="J285" s="49"/>
    </row>
    <row r="286" spans="1:10" x14ac:dyDescent="0.35">
      <c r="A286" s="37">
        <v>34059</v>
      </c>
      <c r="B286" s="38">
        <f t="shared" si="16"/>
        <v>7.82</v>
      </c>
      <c r="C286" s="38">
        <v>7.82</v>
      </c>
      <c r="D286" s="38"/>
      <c r="E286" s="42">
        <f t="shared" si="17"/>
        <v>1.7548494167917771E-2</v>
      </c>
      <c r="F286" s="38">
        <f t="shared" si="18"/>
        <v>1084.3354330922195</v>
      </c>
      <c r="J286" s="49"/>
    </row>
    <row r="287" spans="1:10" x14ac:dyDescent="0.35">
      <c r="A287" s="37">
        <v>34089</v>
      </c>
      <c r="B287" s="38">
        <f t="shared" si="16"/>
        <v>7.55</v>
      </c>
      <c r="C287" s="38">
        <v>7.55</v>
      </c>
      <c r="D287" s="38"/>
      <c r="E287" s="42">
        <f t="shared" si="17"/>
        <v>2.512904699158652E-2</v>
      </c>
      <c r="F287" s="38">
        <f t="shared" si="18"/>
        <v>1111.5837491450363</v>
      </c>
      <c r="J287" s="49"/>
    </row>
    <row r="288" spans="1:10" x14ac:dyDescent="0.35">
      <c r="A288" s="37">
        <v>34120</v>
      </c>
      <c r="B288" s="38">
        <f t="shared" si="16"/>
        <v>7.71</v>
      </c>
      <c r="C288" s="38">
        <v>7.71</v>
      </c>
      <c r="D288" s="38"/>
      <c r="E288" s="42">
        <f t="shared" si="17"/>
        <v>-4.6599435234745698E-3</v>
      </c>
      <c r="F288" s="38">
        <f t="shared" si="18"/>
        <v>1106.4038316524084</v>
      </c>
      <c r="J288" s="49"/>
    </row>
    <row r="289" spans="1:10" x14ac:dyDescent="0.35">
      <c r="A289" s="37">
        <v>34150</v>
      </c>
      <c r="B289" s="38">
        <f t="shared" si="16"/>
        <v>7.37</v>
      </c>
      <c r="C289" s="38">
        <v>7.37</v>
      </c>
      <c r="D289" s="38"/>
      <c r="E289" s="42">
        <f t="shared" si="17"/>
        <v>3.0051256532231604E-2</v>
      </c>
      <c r="F289" s="38">
        <f t="shared" si="18"/>
        <v>1139.6526570256387</v>
      </c>
      <c r="J289" s="49"/>
    </row>
    <row r="290" spans="1:10" x14ac:dyDescent="0.35">
      <c r="A290" s="37">
        <v>34181</v>
      </c>
      <c r="B290" s="38">
        <f t="shared" si="16"/>
        <v>6.88</v>
      </c>
      <c r="C290" s="38">
        <v>6.88</v>
      </c>
      <c r="D290" s="38"/>
      <c r="E290" s="42">
        <f t="shared" si="17"/>
        <v>4.0947162949089358E-2</v>
      </c>
      <c r="F290" s="38">
        <f t="shared" si="18"/>
        <v>1186.3182000782303</v>
      </c>
      <c r="J290" s="49"/>
    </row>
    <row r="291" spans="1:10" x14ac:dyDescent="0.35">
      <c r="A291" s="37">
        <v>34212</v>
      </c>
      <c r="B291" s="38">
        <f t="shared" si="16"/>
        <v>6.64</v>
      </c>
      <c r="C291" s="38">
        <v>6.64</v>
      </c>
      <c r="D291" s="38"/>
      <c r="E291" s="42">
        <f t="shared" si="17"/>
        <v>2.2966703332753156E-2</v>
      </c>
      <c r="F291" s="38">
        <f t="shared" si="18"/>
        <v>1213.5640182376728</v>
      </c>
      <c r="J291" s="49"/>
    </row>
    <row r="292" spans="1:10" x14ac:dyDescent="0.35">
      <c r="A292" s="37">
        <v>34242</v>
      </c>
      <c r="B292" s="38">
        <f t="shared" si="16"/>
        <v>6.84</v>
      </c>
      <c r="C292" s="38">
        <v>6.84</v>
      </c>
      <c r="D292" s="38"/>
      <c r="E292" s="42">
        <f t="shared" si="17"/>
        <v>-8.6986230505721757E-3</v>
      </c>
      <c r="F292" s="38">
        <f t="shared" si="18"/>
        <v>1203.0076822952856</v>
      </c>
      <c r="J292" s="49"/>
    </row>
    <row r="293" spans="1:10" x14ac:dyDescent="0.35">
      <c r="A293" s="37">
        <v>34273</v>
      </c>
      <c r="B293" s="38">
        <f t="shared" si="16"/>
        <v>6.49</v>
      </c>
      <c r="C293" s="38">
        <v>6.49</v>
      </c>
      <c r="D293" s="38"/>
      <c r="E293" s="42">
        <f t="shared" si="17"/>
        <v>3.1003542701738069E-2</v>
      </c>
      <c r="F293" s="38">
        <f t="shared" si="18"/>
        <v>1240.3051823438464</v>
      </c>
      <c r="J293" s="49"/>
    </row>
    <row r="294" spans="1:10" x14ac:dyDescent="0.35">
      <c r="A294" s="37">
        <v>34303</v>
      </c>
      <c r="B294" s="38">
        <f t="shared" si="16"/>
        <v>6.81</v>
      </c>
      <c r="C294" s="38">
        <v>6.81</v>
      </c>
      <c r="D294" s="38"/>
      <c r="E294" s="42">
        <f t="shared" si="17"/>
        <v>-1.739362618931152E-2</v>
      </c>
      <c r="F294" s="38">
        <f t="shared" si="18"/>
        <v>1218.7317776414916</v>
      </c>
      <c r="J294" s="49"/>
    </row>
    <row r="295" spans="1:10" x14ac:dyDescent="0.35">
      <c r="A295" s="37">
        <v>34334</v>
      </c>
      <c r="B295" s="38">
        <f t="shared" si="16"/>
        <v>6.68</v>
      </c>
      <c r="C295" s="38">
        <v>6.68</v>
      </c>
      <c r="D295" s="38"/>
      <c r="E295" s="42">
        <f t="shared" si="17"/>
        <v>1.499285838894239E-2</v>
      </c>
      <c r="F295" s="38">
        <f t="shared" si="18"/>
        <v>1237.0040505977747</v>
      </c>
      <c r="J295" s="49"/>
    </row>
    <row r="296" spans="1:10" x14ac:dyDescent="0.35">
      <c r="A296" s="37">
        <v>34365</v>
      </c>
      <c r="B296" s="38">
        <f t="shared" si="16"/>
        <v>6.36</v>
      </c>
      <c r="C296" s="38">
        <v>6.36</v>
      </c>
      <c r="D296" s="38"/>
      <c r="E296" s="42">
        <f t="shared" si="17"/>
        <v>2.8838540284347351E-2</v>
      </c>
      <c r="F296" s="38">
        <f t="shared" si="18"/>
        <v>1272.6774417428396</v>
      </c>
      <c r="J296" s="49"/>
    </row>
    <row r="297" spans="1:10" x14ac:dyDescent="0.35">
      <c r="A297" s="37">
        <v>34393</v>
      </c>
      <c r="B297" s="38">
        <f t="shared" si="16"/>
        <v>7.05</v>
      </c>
      <c r="C297" s="38">
        <v>7.05</v>
      </c>
      <c r="D297" s="38"/>
      <c r="E297" s="42">
        <f t="shared" si="17"/>
        <v>-4.3338611504007168E-2</v>
      </c>
      <c r="F297" s="38">
        <f t="shared" si="18"/>
        <v>1217.5213685252329</v>
      </c>
      <c r="J297" s="49"/>
    </row>
    <row r="298" spans="1:10" x14ac:dyDescent="0.35">
      <c r="A298" s="37">
        <v>34424</v>
      </c>
      <c r="B298" s="38">
        <f t="shared" si="16"/>
        <v>7.95</v>
      </c>
      <c r="C298" s="38">
        <v>7.95</v>
      </c>
      <c r="D298" s="38"/>
      <c r="E298" s="42">
        <f t="shared" si="17"/>
        <v>-5.507869789581029E-2</v>
      </c>
      <c r="F298" s="38">
        <f t="shared" si="18"/>
        <v>1150.461876886538</v>
      </c>
      <c r="J298" s="49"/>
    </row>
    <row r="299" spans="1:10" x14ac:dyDescent="0.35">
      <c r="A299" s="37">
        <v>34454</v>
      </c>
      <c r="B299" s="38">
        <f t="shared" si="16"/>
        <v>8.44</v>
      </c>
      <c r="C299" s="38">
        <v>8.44</v>
      </c>
      <c r="D299" s="38"/>
      <c r="E299" s="42">
        <f t="shared" si="17"/>
        <v>-2.5856373881975363E-2</v>
      </c>
      <c r="F299" s="38">
        <f t="shared" si="18"/>
        <v>1120.7151044608006</v>
      </c>
      <c r="J299" s="49"/>
    </row>
    <row r="300" spans="1:10" x14ac:dyDescent="0.35">
      <c r="A300" s="37">
        <v>34485</v>
      </c>
      <c r="B300" s="38">
        <f t="shared" si="16"/>
        <v>8.7899999999999991</v>
      </c>
      <c r="C300" s="38">
        <v>8.7899999999999991</v>
      </c>
      <c r="D300" s="38"/>
      <c r="E300" s="42">
        <f t="shared" si="17"/>
        <v>-1.5817898701154246E-2</v>
      </c>
      <c r="F300" s="38">
        <f t="shared" si="18"/>
        <v>1102.9877464655863</v>
      </c>
      <c r="J300" s="49"/>
    </row>
    <row r="301" spans="1:10" x14ac:dyDescent="0.35">
      <c r="A301" s="37">
        <v>34515</v>
      </c>
      <c r="B301" s="38">
        <f t="shared" si="16"/>
        <v>9.6300000000000008</v>
      </c>
      <c r="C301" s="38">
        <v>9.6300000000000008</v>
      </c>
      <c r="D301" s="38"/>
      <c r="E301" s="42">
        <f t="shared" si="17"/>
        <v>-4.5579185795827343E-2</v>
      </c>
      <c r="F301" s="38">
        <f t="shared" si="18"/>
        <v>1052.7144630389105</v>
      </c>
      <c r="J301" s="49"/>
    </row>
    <row r="302" spans="1:10" x14ac:dyDescent="0.35">
      <c r="A302" s="37">
        <v>34546</v>
      </c>
      <c r="B302" s="38">
        <f t="shared" si="16"/>
        <v>9.57</v>
      </c>
      <c r="C302" s="38">
        <v>9.57</v>
      </c>
      <c r="D302" s="38"/>
      <c r="E302" s="42">
        <f t="shared" si="17"/>
        <v>1.1813516038963464E-2</v>
      </c>
      <c r="F302" s="38">
        <f t="shared" si="18"/>
        <v>1065.1507222324694</v>
      </c>
      <c r="J302" s="49"/>
    </row>
    <row r="303" spans="1:10" x14ac:dyDescent="0.35">
      <c r="A303" s="37">
        <v>34577</v>
      </c>
      <c r="B303" s="38">
        <f t="shared" si="16"/>
        <v>9.36</v>
      </c>
      <c r="C303" s="38">
        <v>9.36</v>
      </c>
      <c r="D303" s="38"/>
      <c r="E303" s="42">
        <f t="shared" si="17"/>
        <v>2.1353992993049454E-2</v>
      </c>
      <c r="F303" s="38">
        <f t="shared" si="18"/>
        <v>1087.8959432915633</v>
      </c>
      <c r="J303" s="49"/>
    </row>
    <row r="304" spans="1:10" x14ac:dyDescent="0.35">
      <c r="A304" s="37">
        <v>34607</v>
      </c>
      <c r="B304" s="38">
        <f t="shared" si="16"/>
        <v>10.33</v>
      </c>
      <c r="C304" s="38">
        <v>10.33</v>
      </c>
      <c r="D304" s="38"/>
      <c r="E304" s="42">
        <f t="shared" si="17"/>
        <v>-5.1515914944349844E-2</v>
      </c>
      <c r="F304" s="38">
        <f t="shared" si="18"/>
        <v>1031.851988408652</v>
      </c>
      <c r="J304" s="49"/>
    </row>
    <row r="305" spans="1:10" x14ac:dyDescent="0.35">
      <c r="A305" s="37">
        <v>34638</v>
      </c>
      <c r="B305" s="38">
        <f t="shared" si="16"/>
        <v>10.51</v>
      </c>
      <c r="C305" s="38">
        <v>10.51</v>
      </c>
      <c r="D305" s="38"/>
      <c r="E305" s="42">
        <f t="shared" si="17"/>
        <v>-2.3163493619409118E-3</v>
      </c>
      <c r="F305" s="38">
        <f t="shared" si="18"/>
        <v>1029.4618587136843</v>
      </c>
      <c r="J305" s="49"/>
    </row>
    <row r="306" spans="1:10" x14ac:dyDescent="0.35">
      <c r="A306" s="37">
        <v>34668</v>
      </c>
      <c r="B306" s="38">
        <f t="shared" si="16"/>
        <v>10.47</v>
      </c>
      <c r="C306" s="38">
        <v>10.47</v>
      </c>
      <c r="D306" s="38"/>
      <c r="E306" s="42">
        <f t="shared" si="17"/>
        <v>1.1190091441530735E-2</v>
      </c>
      <c r="F306" s="38">
        <f t="shared" si="18"/>
        <v>1040.9816310482586</v>
      </c>
      <c r="J306" s="49"/>
    </row>
    <row r="307" spans="1:10" x14ac:dyDescent="0.35">
      <c r="A307" s="37">
        <v>34699</v>
      </c>
      <c r="B307" s="51">
        <f t="shared" si="16"/>
        <v>10.039999999999999</v>
      </c>
      <c r="C307" s="38">
        <v>10.039999999999999</v>
      </c>
      <c r="D307" s="38"/>
      <c r="E307" s="42">
        <f t="shared" si="17"/>
        <v>3.5341565642131992E-2</v>
      </c>
      <c r="F307" s="38">
        <f t="shared" si="18"/>
        <v>1077.7715516942044</v>
      </c>
      <c r="J307" s="49"/>
    </row>
    <row r="308" spans="1:10" x14ac:dyDescent="0.35">
      <c r="A308" s="37">
        <v>34730</v>
      </c>
      <c r="B308" s="38">
        <f t="shared" ref="B308:B371" si="19">D308</f>
        <v>10.4</v>
      </c>
      <c r="C308" s="38">
        <v>10.3345</v>
      </c>
      <c r="D308" s="38">
        <v>10.4</v>
      </c>
      <c r="E308" s="42">
        <f t="shared" si="17"/>
        <v>-1.3583179574408544E-2</v>
      </c>
      <c r="F308" s="38">
        <f t="shared" si="18"/>
        <v>1063.1319871673531</v>
      </c>
      <c r="J308" s="49"/>
    </row>
    <row r="309" spans="1:10" x14ac:dyDescent="0.35">
      <c r="A309" s="37">
        <v>34758</v>
      </c>
      <c r="B309" s="38">
        <f t="shared" si="19"/>
        <v>9.85</v>
      </c>
      <c r="C309" s="38">
        <v>10.146500000000001</v>
      </c>
      <c r="D309" s="38">
        <v>9.85</v>
      </c>
      <c r="E309" s="42">
        <f t="shared" si="17"/>
        <v>4.2984999939857785E-2</v>
      </c>
      <c r="F309" s="38">
        <f t="shared" si="18"/>
        <v>1108.8307155718026</v>
      </c>
      <c r="J309" s="49"/>
    </row>
    <row r="310" spans="1:10" x14ac:dyDescent="0.35">
      <c r="A310" s="37">
        <v>34789</v>
      </c>
      <c r="B310" s="38">
        <f t="shared" si="19"/>
        <v>9.83</v>
      </c>
      <c r="C310" s="38">
        <v>10.137826086956521</v>
      </c>
      <c r="D310" s="38">
        <v>9.83</v>
      </c>
      <c r="E310" s="42">
        <f t="shared" si="17"/>
        <v>9.4573281406075838E-3</v>
      </c>
      <c r="F310" s="38">
        <f t="shared" si="18"/>
        <v>1119.3172915013499</v>
      </c>
      <c r="J310" s="49"/>
    </row>
    <row r="311" spans="1:10" x14ac:dyDescent="0.35">
      <c r="A311" s="37">
        <v>34819</v>
      </c>
      <c r="B311" s="38">
        <f t="shared" si="19"/>
        <v>9.69</v>
      </c>
      <c r="C311" s="38">
        <v>9.7988235294117629</v>
      </c>
      <c r="D311" s="38">
        <v>9.69</v>
      </c>
      <c r="E311" s="42">
        <f t="shared" si="17"/>
        <v>1.6986610787381576E-2</v>
      </c>
      <c r="F311" s="38">
        <f t="shared" si="18"/>
        <v>1138.3306986796695</v>
      </c>
      <c r="J311" s="49"/>
    </row>
    <row r="312" spans="1:10" x14ac:dyDescent="0.35">
      <c r="A312" s="37">
        <v>34850</v>
      </c>
      <c r="B312" s="38">
        <f t="shared" si="19"/>
        <v>8.94</v>
      </c>
      <c r="C312" s="38">
        <v>9.1060869565217395</v>
      </c>
      <c r="D312" s="38">
        <v>8.94</v>
      </c>
      <c r="E312" s="42">
        <f t="shared" si="17"/>
        <v>5.6725895832801576E-2</v>
      </c>
      <c r="F312" s="38">
        <f t="shared" si="18"/>
        <v>1202.9035273162526</v>
      </c>
      <c r="J312" s="49"/>
    </row>
    <row r="313" spans="1:10" x14ac:dyDescent="0.35">
      <c r="A313" s="37">
        <v>34880</v>
      </c>
      <c r="B313" s="38">
        <f t="shared" si="19"/>
        <v>9.2100000000000009</v>
      </c>
      <c r="C313" s="38">
        <v>8.8561904761904771</v>
      </c>
      <c r="D313" s="38">
        <v>9.2100000000000009</v>
      </c>
      <c r="E313" s="42">
        <f t="shared" si="17"/>
        <v>-9.8622922681688846E-3</v>
      </c>
      <c r="F313" s="38">
        <f t="shared" si="18"/>
        <v>1191.0401411594485</v>
      </c>
      <c r="J313" s="49"/>
    </row>
    <row r="314" spans="1:10" x14ac:dyDescent="0.35">
      <c r="A314" s="37">
        <v>34911</v>
      </c>
      <c r="B314" s="38">
        <f t="shared" si="19"/>
        <v>9.42</v>
      </c>
      <c r="C314" s="38">
        <v>9.0819047619047613</v>
      </c>
      <c r="D314" s="38">
        <v>9.42</v>
      </c>
      <c r="E314" s="42">
        <f t="shared" si="17"/>
        <v>-5.6697755473108383E-3</v>
      </c>
      <c r="F314" s="38">
        <f t="shared" si="18"/>
        <v>1184.287210891237</v>
      </c>
      <c r="J314" s="49"/>
    </row>
    <row r="315" spans="1:10" x14ac:dyDescent="0.35">
      <c r="A315" s="37">
        <v>34942</v>
      </c>
      <c r="B315" s="38">
        <f t="shared" si="19"/>
        <v>8.98</v>
      </c>
      <c r="C315" s="38">
        <v>9.1243478260869555</v>
      </c>
      <c r="D315" s="38">
        <v>8.98</v>
      </c>
      <c r="E315" s="42">
        <f t="shared" si="17"/>
        <v>3.6342720695738157E-2</v>
      </c>
      <c r="F315" s="38">
        <f t="shared" si="18"/>
        <v>1227.3274302201919</v>
      </c>
      <c r="J315" s="49"/>
    </row>
    <row r="316" spans="1:10" x14ac:dyDescent="0.35">
      <c r="A316" s="37">
        <v>34972</v>
      </c>
      <c r="B316" s="38">
        <f t="shared" si="19"/>
        <v>8.57</v>
      </c>
      <c r="C316" s="38">
        <v>8.6861904761904771</v>
      </c>
      <c r="D316" s="38">
        <v>8.57</v>
      </c>
      <c r="E316" s="42">
        <f t="shared" si="17"/>
        <v>3.4508361245426493E-2</v>
      </c>
      <c r="F316" s="38">
        <f t="shared" si="18"/>
        <v>1269.6804885486513</v>
      </c>
      <c r="J316" s="49"/>
    </row>
    <row r="317" spans="1:10" x14ac:dyDescent="0.35">
      <c r="A317" s="37">
        <v>35003</v>
      </c>
      <c r="B317" s="38">
        <f t="shared" si="19"/>
        <v>8.7799999999999994</v>
      </c>
      <c r="C317" s="38">
        <v>8.5086363636363647</v>
      </c>
      <c r="D317" s="38">
        <v>8.7799999999999994</v>
      </c>
      <c r="E317" s="42">
        <f t="shared" si="17"/>
        <v>-6.5750023780490234E-3</v>
      </c>
      <c r="F317" s="38">
        <f t="shared" si="18"/>
        <v>1261.3323363170816</v>
      </c>
      <c r="J317" s="49"/>
    </row>
    <row r="318" spans="1:10" x14ac:dyDescent="0.35">
      <c r="A318" s="37">
        <v>35033</v>
      </c>
      <c r="B318" s="38">
        <f t="shared" si="19"/>
        <v>8.17</v>
      </c>
      <c r="C318" s="38">
        <v>8.4949999999999992</v>
      </c>
      <c r="D318" s="38">
        <v>8.17</v>
      </c>
      <c r="E318" s="42">
        <f t="shared" si="17"/>
        <v>4.8232470985252213E-2</v>
      </c>
      <c r="F318" s="38">
        <f t="shared" si="18"/>
        <v>1322.1695116312555</v>
      </c>
      <c r="J318" s="49"/>
    </row>
    <row r="319" spans="1:10" x14ac:dyDescent="0.35">
      <c r="A319" s="37">
        <v>35064</v>
      </c>
      <c r="B319" s="38">
        <f t="shared" si="19"/>
        <v>8.18</v>
      </c>
      <c r="C319" s="38">
        <v>8.2547368421052632</v>
      </c>
      <c r="D319" s="38">
        <v>8.18</v>
      </c>
      <c r="E319" s="42">
        <f t="shared" si="17"/>
        <v>6.1378762423678623E-3</v>
      </c>
      <c r="F319" s="38">
        <f t="shared" si="18"/>
        <v>1330.2848244650802</v>
      </c>
      <c r="J319" s="49"/>
    </row>
    <row r="320" spans="1:10" x14ac:dyDescent="0.35">
      <c r="A320" s="37">
        <v>35095</v>
      </c>
      <c r="B320" s="38">
        <f t="shared" si="19"/>
        <v>8.01</v>
      </c>
      <c r="C320" s="38">
        <v>8.1123809523809509</v>
      </c>
      <c r="D320" s="38">
        <v>8.01</v>
      </c>
      <c r="E320" s="42">
        <f t="shared" si="17"/>
        <v>1.829979079191954E-2</v>
      </c>
      <c r="F320" s="38">
        <f t="shared" si="18"/>
        <v>1354.6287584464567</v>
      </c>
      <c r="J320" s="49"/>
    </row>
    <row r="321" spans="1:10" x14ac:dyDescent="0.35">
      <c r="A321" s="37">
        <v>35124</v>
      </c>
      <c r="B321" s="38">
        <f t="shared" si="19"/>
        <v>8.59</v>
      </c>
      <c r="C321" s="38">
        <v>8.2485714285714291</v>
      </c>
      <c r="D321" s="38">
        <v>8.59</v>
      </c>
      <c r="E321" s="42">
        <f t="shared" si="17"/>
        <v>-3.1522333684649947E-2</v>
      </c>
      <c r="F321" s="38">
        <f t="shared" si="18"/>
        <v>1311.9276987038843</v>
      </c>
      <c r="J321" s="49"/>
    </row>
    <row r="322" spans="1:10" x14ac:dyDescent="0.35">
      <c r="A322" s="37">
        <v>35155</v>
      </c>
      <c r="B322" s="38">
        <f t="shared" si="19"/>
        <v>8.8800000000000008</v>
      </c>
      <c r="C322" s="38">
        <v>8.8080952380952375</v>
      </c>
      <c r="D322" s="38">
        <v>8.8800000000000008</v>
      </c>
      <c r="E322" s="42">
        <f t="shared" si="17"/>
        <v>-1.1702083451423251E-2</v>
      </c>
      <c r="F322" s="38">
        <f t="shared" si="18"/>
        <v>1296.5754112914178</v>
      </c>
      <c r="J322" s="49"/>
    </row>
    <row r="323" spans="1:10" x14ac:dyDescent="0.35">
      <c r="A323" s="37">
        <v>35185</v>
      </c>
      <c r="B323" s="38">
        <f t="shared" si="19"/>
        <v>8.7200000000000006</v>
      </c>
      <c r="C323" s="38">
        <v>8.8736842105263154</v>
      </c>
      <c r="D323" s="38">
        <v>8.7200000000000006</v>
      </c>
      <c r="E323" s="42">
        <f t="shared" ref="E323:E386" si="20">B322/1200+((B322/B323)*(1-(1+B323/200)^(-2*(10-(1/12))))+(1+B323/200)^(-2*(10-(1/12)))-1)</f>
        <v>1.7877964778790927E-2</v>
      </c>
      <c r="F323" s="38">
        <f t="shared" ref="F323:F386" si="21">F322*(1+E323)</f>
        <v>1319.7555408275323</v>
      </c>
      <c r="J323" s="49"/>
    </row>
    <row r="324" spans="1:10" x14ac:dyDescent="0.35">
      <c r="A324" s="37">
        <v>35216</v>
      </c>
      <c r="B324" s="38">
        <f t="shared" si="19"/>
        <v>8.85</v>
      </c>
      <c r="C324" s="38">
        <v>8.83217391304348</v>
      </c>
      <c r="D324" s="38">
        <v>8.85</v>
      </c>
      <c r="E324" s="42">
        <f t="shared" si="20"/>
        <v>-1.1989585816175362E-3</v>
      </c>
      <c r="F324" s="38">
        <f t="shared" si="21"/>
        <v>1318.1732085962199</v>
      </c>
      <c r="J324" s="49"/>
    </row>
    <row r="325" spans="1:10" x14ac:dyDescent="0.35">
      <c r="A325" s="37">
        <v>35246</v>
      </c>
      <c r="B325" s="38">
        <f t="shared" si="19"/>
        <v>8.8800000000000008</v>
      </c>
      <c r="C325" s="38">
        <v>8.9315789473684237</v>
      </c>
      <c r="D325" s="38">
        <v>8.8800000000000008</v>
      </c>
      <c r="E325" s="42">
        <f t="shared" si="20"/>
        <v>5.423922401576721E-3</v>
      </c>
      <c r="F325" s="38">
        <f t="shared" si="21"/>
        <v>1325.3228777914831</v>
      </c>
      <c r="J325" s="49"/>
    </row>
    <row r="326" spans="1:10" x14ac:dyDescent="0.35">
      <c r="A326" s="37">
        <v>35277</v>
      </c>
      <c r="B326" s="38">
        <f t="shared" si="19"/>
        <v>8.3000000000000007</v>
      </c>
      <c r="C326" s="38">
        <v>8.6295652173913027</v>
      </c>
      <c r="D326" s="38">
        <v>8.3000000000000007</v>
      </c>
      <c r="E326" s="42">
        <f t="shared" si="20"/>
        <v>4.6082891967121162E-2</v>
      </c>
      <c r="F326" s="38">
        <f t="shared" si="21"/>
        <v>1386.3975887903023</v>
      </c>
      <c r="J326" s="49"/>
    </row>
    <row r="327" spans="1:10" x14ac:dyDescent="0.35">
      <c r="A327" s="37">
        <v>35308</v>
      </c>
      <c r="B327" s="38">
        <f t="shared" si="19"/>
        <v>8.07</v>
      </c>
      <c r="C327" s="38">
        <v>8.0399999999999991</v>
      </c>
      <c r="D327" s="38">
        <v>8.07</v>
      </c>
      <c r="E327" s="42">
        <f t="shared" si="20"/>
        <v>2.2411754413149673E-2</v>
      </c>
      <c r="F327" s="38">
        <f t="shared" si="21"/>
        <v>1417.4691910692534</v>
      </c>
      <c r="J327" s="49"/>
    </row>
    <row r="328" spans="1:10" x14ac:dyDescent="0.35">
      <c r="A328" s="37">
        <v>35338</v>
      </c>
      <c r="B328" s="38">
        <f t="shared" si="19"/>
        <v>7.79</v>
      </c>
      <c r="C328" s="38">
        <v>8.0033333333333339</v>
      </c>
      <c r="D328" s="38">
        <v>7.79</v>
      </c>
      <c r="E328" s="42">
        <f t="shared" si="20"/>
        <v>2.5822649075014768E-2</v>
      </c>
      <c r="F328" s="38">
        <f t="shared" si="21"/>
        <v>1454.07200056488</v>
      </c>
      <c r="J328" s="49"/>
    </row>
    <row r="329" spans="1:10" x14ac:dyDescent="0.35">
      <c r="A329" s="37">
        <v>35369</v>
      </c>
      <c r="B329" s="38">
        <f t="shared" si="19"/>
        <v>7.38</v>
      </c>
      <c r="C329" s="38">
        <v>7.5504347826086953</v>
      </c>
      <c r="D329" s="38">
        <v>7.38</v>
      </c>
      <c r="E329" s="42">
        <f t="shared" si="20"/>
        <v>3.4969457037969158E-2</v>
      </c>
      <c r="F329" s="38">
        <f t="shared" si="21"/>
        <v>1504.9201089187472</v>
      </c>
      <c r="J329" s="49"/>
    </row>
    <row r="330" spans="1:10" x14ac:dyDescent="0.35">
      <c r="A330" s="37">
        <v>35399</v>
      </c>
      <c r="B330" s="38">
        <f t="shared" si="19"/>
        <v>7.17</v>
      </c>
      <c r="C330" s="38">
        <v>7.1566666666666663</v>
      </c>
      <c r="D330" s="38">
        <v>7.17</v>
      </c>
      <c r="E330" s="42">
        <f t="shared" si="20"/>
        <v>2.087364521565761E-2</v>
      </c>
      <c r="F330" s="38">
        <f t="shared" si="21"/>
        <v>1536.3332773502261</v>
      </c>
      <c r="J330" s="49"/>
    </row>
    <row r="331" spans="1:10" x14ac:dyDescent="0.35">
      <c r="A331" s="37">
        <v>35430</v>
      </c>
      <c r="B331" s="38">
        <f t="shared" si="19"/>
        <v>7.37</v>
      </c>
      <c r="C331" s="38">
        <v>7.3239999999999998</v>
      </c>
      <c r="D331" s="38">
        <v>7.37</v>
      </c>
      <c r="E331" s="42">
        <f t="shared" si="20"/>
        <v>-7.9227979601362367E-3</v>
      </c>
      <c r="F331" s="38">
        <f t="shared" si="21"/>
        <v>1524.1612191943464</v>
      </c>
      <c r="J331" s="49"/>
    </row>
    <row r="332" spans="1:10" x14ac:dyDescent="0.35">
      <c r="A332" s="37">
        <v>35461</v>
      </c>
      <c r="B332" s="38">
        <f t="shared" si="19"/>
        <v>7.41</v>
      </c>
      <c r="C332" s="38">
        <v>7.4590476190476185</v>
      </c>
      <c r="D332" s="38">
        <v>7.41</v>
      </c>
      <c r="E332" s="42">
        <f t="shared" si="20"/>
        <v>3.3670564937759544E-3</v>
      </c>
      <c r="F332" s="38">
        <f t="shared" si="21"/>
        <v>1529.2931561249961</v>
      </c>
      <c r="J332" s="49"/>
    </row>
    <row r="333" spans="1:10" x14ac:dyDescent="0.35">
      <c r="A333" s="37">
        <v>35489</v>
      </c>
      <c r="B333" s="38">
        <f t="shared" si="19"/>
        <v>7.68</v>
      </c>
      <c r="C333" s="38">
        <v>7.394000000000001</v>
      </c>
      <c r="D333" s="38">
        <v>7.68</v>
      </c>
      <c r="E333" s="42">
        <f t="shared" si="20"/>
        <v>-1.2330400264106964E-2</v>
      </c>
      <c r="F333" s="38">
        <f t="shared" si="21"/>
        <v>1510.4363593888156</v>
      </c>
      <c r="J333" s="49"/>
    </row>
    <row r="334" spans="1:10" x14ac:dyDescent="0.35">
      <c r="A334" s="37">
        <v>35520</v>
      </c>
      <c r="B334" s="38">
        <f t="shared" si="19"/>
        <v>8</v>
      </c>
      <c r="C334" s="38">
        <v>7.8994736842105269</v>
      </c>
      <c r="D334" s="38">
        <v>8</v>
      </c>
      <c r="E334" s="42">
        <f t="shared" si="20"/>
        <v>-1.5224799133049822E-2</v>
      </c>
      <c r="F334" s="38">
        <f t="shared" si="21"/>
        <v>1487.4402692138658</v>
      </c>
      <c r="J334" s="49"/>
    </row>
    <row r="335" spans="1:10" x14ac:dyDescent="0.35">
      <c r="A335" s="37">
        <v>35550</v>
      </c>
      <c r="B335" s="38">
        <f t="shared" si="19"/>
        <v>7.83</v>
      </c>
      <c r="C335" s="38">
        <v>7.9238095238095223</v>
      </c>
      <c r="D335" s="38">
        <v>7.83</v>
      </c>
      <c r="E335" s="42">
        <f t="shared" si="20"/>
        <v>1.8241206375840438E-2</v>
      </c>
      <c r="F335" s="38">
        <f t="shared" si="21"/>
        <v>1514.5729741363316</v>
      </c>
      <c r="J335" s="49"/>
    </row>
    <row r="336" spans="1:10" x14ac:dyDescent="0.35">
      <c r="A336" s="37">
        <v>35581</v>
      </c>
      <c r="B336" s="38">
        <f t="shared" si="19"/>
        <v>7.48</v>
      </c>
      <c r="C336" s="38">
        <v>7.6745454545454548</v>
      </c>
      <c r="D336" s="38">
        <v>7.48</v>
      </c>
      <c r="E336" s="42">
        <f t="shared" si="20"/>
        <v>3.072732551014978E-2</v>
      </c>
      <c r="F336" s="38">
        <f t="shared" si="21"/>
        <v>1561.1117509214941</v>
      </c>
      <c r="J336" s="49"/>
    </row>
    <row r="337" spans="1:10" x14ac:dyDescent="0.35">
      <c r="A337" s="37">
        <v>35611</v>
      </c>
      <c r="B337" s="38">
        <f t="shared" si="19"/>
        <v>7.05</v>
      </c>
      <c r="C337" s="38">
        <v>7.1510000000000016</v>
      </c>
      <c r="D337" s="38">
        <v>7.05</v>
      </c>
      <c r="E337" s="42">
        <f t="shared" si="20"/>
        <v>3.6544352096700171E-2</v>
      </c>
      <c r="F337" s="38">
        <f t="shared" si="21"/>
        <v>1618.1615684094652</v>
      </c>
      <c r="J337" s="49"/>
    </row>
    <row r="338" spans="1:10" x14ac:dyDescent="0.35">
      <c r="A338" s="37">
        <v>35642</v>
      </c>
      <c r="B338" s="38">
        <f t="shared" si="19"/>
        <v>6.37</v>
      </c>
      <c r="C338" s="38">
        <v>6.6426086956521742</v>
      </c>
      <c r="D338" s="38">
        <v>6.37</v>
      </c>
      <c r="E338" s="42">
        <f t="shared" si="20"/>
        <v>5.5305213411476796E-2</v>
      </c>
      <c r="F338" s="38">
        <f t="shared" si="21"/>
        <v>1707.6543392846008</v>
      </c>
      <c r="J338" s="49"/>
    </row>
    <row r="339" spans="1:10" x14ac:dyDescent="0.35">
      <c r="A339" s="37">
        <v>35673</v>
      </c>
      <c r="B339" s="38">
        <f t="shared" si="19"/>
        <v>6.56</v>
      </c>
      <c r="C339" s="38">
        <v>6.6509523809523818</v>
      </c>
      <c r="D339" s="38">
        <v>6.56</v>
      </c>
      <c r="E339" s="42">
        <f t="shared" si="20"/>
        <v>-8.3843015072603538E-3</v>
      </c>
      <c r="F339" s="38">
        <f t="shared" si="21"/>
        <v>1693.3368504338573</v>
      </c>
      <c r="J339" s="49"/>
    </row>
    <row r="340" spans="1:10" x14ac:dyDescent="0.35">
      <c r="A340" s="37">
        <v>35703</v>
      </c>
      <c r="B340" s="38">
        <f t="shared" si="19"/>
        <v>6.13</v>
      </c>
      <c r="C340" s="38">
        <v>6.3113636363636374</v>
      </c>
      <c r="D340" s="38">
        <v>6.13</v>
      </c>
      <c r="E340" s="42">
        <f t="shared" si="20"/>
        <v>3.706839857734872E-2</v>
      </c>
      <c r="F340" s="38">
        <f t="shared" si="21"/>
        <v>1756.106135731452</v>
      </c>
      <c r="J340" s="49"/>
    </row>
    <row r="341" spans="1:10" x14ac:dyDescent="0.35">
      <c r="A341" s="37">
        <v>35734</v>
      </c>
      <c r="B341" s="38">
        <f t="shared" si="19"/>
        <v>5.96</v>
      </c>
      <c r="C341" s="38">
        <v>6.1821739130434779</v>
      </c>
      <c r="D341" s="38">
        <v>5.96</v>
      </c>
      <c r="E341" s="42">
        <f t="shared" si="20"/>
        <v>1.7699819769242904E-2</v>
      </c>
      <c r="F341" s="38">
        <f t="shared" si="21"/>
        <v>1787.1888978295601</v>
      </c>
      <c r="J341" s="49"/>
    </row>
    <row r="342" spans="1:10" x14ac:dyDescent="0.35">
      <c r="A342" s="37">
        <v>35764</v>
      </c>
      <c r="B342" s="38">
        <f t="shared" si="19"/>
        <v>6.2</v>
      </c>
      <c r="C342" s="38">
        <v>6.0310000000000006</v>
      </c>
      <c r="D342" s="38">
        <v>6.2</v>
      </c>
      <c r="E342" s="42">
        <f t="shared" si="20"/>
        <v>-1.2615125763936315E-2</v>
      </c>
      <c r="F342" s="38">
        <f t="shared" si="21"/>
        <v>1764.6432851195295</v>
      </c>
      <c r="J342" s="49"/>
    </row>
    <row r="343" spans="1:10" x14ac:dyDescent="0.35">
      <c r="A343" s="37">
        <v>35795</v>
      </c>
      <c r="B343" s="38">
        <f t="shared" si="19"/>
        <v>6.05</v>
      </c>
      <c r="C343" s="38">
        <v>6.13904761904762</v>
      </c>
      <c r="D343" s="38">
        <v>6.05</v>
      </c>
      <c r="E343" s="42">
        <f t="shared" si="20"/>
        <v>1.6231003906259103E-2</v>
      </c>
      <c r="F343" s="38">
        <f t="shared" si="21"/>
        <v>1793.2852171734587</v>
      </c>
      <c r="J343" s="49"/>
    </row>
    <row r="344" spans="1:10" x14ac:dyDescent="0.35">
      <c r="A344" s="37">
        <v>35826</v>
      </c>
      <c r="B344" s="38">
        <f t="shared" si="19"/>
        <v>5.9</v>
      </c>
      <c r="C344" s="38">
        <v>5.8060000000000009</v>
      </c>
      <c r="D344" s="38">
        <v>5.9</v>
      </c>
      <c r="E344" s="42">
        <f t="shared" si="20"/>
        <v>1.6182488093217817E-2</v>
      </c>
      <c r="F344" s="38">
        <f t="shared" si="21"/>
        <v>1822.3050338481116</v>
      </c>
      <c r="J344" s="49"/>
    </row>
    <row r="345" spans="1:10" x14ac:dyDescent="0.35">
      <c r="A345" s="37">
        <v>35854</v>
      </c>
      <c r="B345" s="38">
        <f t="shared" si="19"/>
        <v>5.98</v>
      </c>
      <c r="C345" s="38">
        <v>5.8870000000000005</v>
      </c>
      <c r="D345" s="38">
        <v>5.98</v>
      </c>
      <c r="E345" s="42">
        <f t="shared" si="20"/>
        <v>-1.0032980366487939E-3</v>
      </c>
      <c r="F345" s="38">
        <f t="shared" si="21"/>
        <v>1820.4767187854766</v>
      </c>
      <c r="J345" s="49"/>
    </row>
    <row r="346" spans="1:10" x14ac:dyDescent="0.35">
      <c r="A346" s="37">
        <v>35885</v>
      </c>
      <c r="B346" s="38">
        <f t="shared" si="19"/>
        <v>5.75</v>
      </c>
      <c r="C346" s="38">
        <v>5.8650000000000002</v>
      </c>
      <c r="D346" s="38">
        <v>5.75</v>
      </c>
      <c r="E346" s="42">
        <f t="shared" si="20"/>
        <v>2.2184392669556623E-2</v>
      </c>
      <c r="F346" s="38">
        <f t="shared" si="21"/>
        <v>1860.8628891607996</v>
      </c>
      <c r="J346" s="49"/>
    </row>
    <row r="347" spans="1:10" x14ac:dyDescent="0.35">
      <c r="A347" s="37">
        <v>35915</v>
      </c>
      <c r="B347" s="38">
        <f t="shared" si="19"/>
        <v>5.89</v>
      </c>
      <c r="C347" s="38">
        <v>5.6849999999999996</v>
      </c>
      <c r="D347" s="38">
        <v>5.89</v>
      </c>
      <c r="E347" s="42">
        <f t="shared" si="20"/>
        <v>-5.6112180207200379E-3</v>
      </c>
      <c r="F347" s="38">
        <f t="shared" si="21"/>
        <v>1850.4211817830512</v>
      </c>
      <c r="J347" s="49"/>
    </row>
    <row r="348" spans="1:10" x14ac:dyDescent="0.35">
      <c r="A348" s="37">
        <v>35946</v>
      </c>
      <c r="B348" s="38">
        <f t="shared" si="19"/>
        <v>5.38</v>
      </c>
      <c r="C348" s="38">
        <v>5.6390476190476191</v>
      </c>
      <c r="D348" s="38">
        <v>5.38</v>
      </c>
      <c r="E348" s="42">
        <f t="shared" si="20"/>
        <v>4.3709267768218971E-2</v>
      </c>
      <c r="F348" s="38">
        <f t="shared" si="21"/>
        <v>1931.3017367015907</v>
      </c>
      <c r="J348" s="49"/>
    </row>
    <row r="349" spans="1:10" x14ac:dyDescent="0.35">
      <c r="A349" s="37">
        <v>35976</v>
      </c>
      <c r="B349" s="38">
        <f t="shared" si="19"/>
        <v>5.58</v>
      </c>
      <c r="C349" s="38">
        <v>5.5761904761904759</v>
      </c>
      <c r="D349" s="38">
        <v>5.58</v>
      </c>
      <c r="E349" s="42">
        <f t="shared" si="20"/>
        <v>-1.059212680436767E-2</v>
      </c>
      <c r="F349" s="38">
        <f t="shared" si="21"/>
        <v>1910.8451438089519</v>
      </c>
      <c r="J349" s="49"/>
    </row>
    <row r="350" spans="1:10" x14ac:dyDescent="0.35">
      <c r="A350" s="37">
        <v>36007</v>
      </c>
      <c r="B350" s="38">
        <f t="shared" si="19"/>
        <v>5.53</v>
      </c>
      <c r="C350" s="38">
        <v>5.5213043478260877</v>
      </c>
      <c r="D350" s="38">
        <v>5.53</v>
      </c>
      <c r="E350" s="42">
        <f t="shared" si="20"/>
        <v>8.4276074970437015E-3</v>
      </c>
      <c r="F350" s="38">
        <f t="shared" si="21"/>
        <v>1926.9489966686058</v>
      </c>
      <c r="J350" s="49"/>
    </row>
    <row r="351" spans="1:10" x14ac:dyDescent="0.35">
      <c r="A351" s="37">
        <v>36038</v>
      </c>
      <c r="B351" s="38">
        <f t="shared" si="19"/>
        <v>5.91</v>
      </c>
      <c r="C351" s="38">
        <v>5.6385714285714288</v>
      </c>
      <c r="D351" s="38">
        <v>5.91</v>
      </c>
      <c r="E351" s="42">
        <f t="shared" si="20"/>
        <v>-2.3602102676919971E-2</v>
      </c>
      <c r="F351" s="38">
        <f t="shared" si="21"/>
        <v>1881.4689485960455</v>
      </c>
      <c r="J351" s="49"/>
    </row>
    <row r="352" spans="1:10" x14ac:dyDescent="0.35">
      <c r="A352" s="37">
        <v>36068</v>
      </c>
      <c r="B352" s="38">
        <f t="shared" si="19"/>
        <v>5.08</v>
      </c>
      <c r="C352" s="38">
        <v>5.3459090909090907</v>
      </c>
      <c r="D352" s="38">
        <v>5.08</v>
      </c>
      <c r="E352" s="42">
        <f t="shared" si="20"/>
        <v>6.8961787854292009E-2</v>
      </c>
      <c r="F352" s="38">
        <f t="shared" si="21"/>
        <v>2011.218411083564</v>
      </c>
      <c r="J352" s="49"/>
    </row>
    <row r="353" spans="1:10" x14ac:dyDescent="0.35">
      <c r="A353" s="37">
        <v>36099</v>
      </c>
      <c r="B353" s="38">
        <f t="shared" si="19"/>
        <v>4.9400000000000004</v>
      </c>
      <c r="C353" s="38">
        <v>4.9659090909090917</v>
      </c>
      <c r="D353" s="38">
        <v>4.9400000000000004</v>
      </c>
      <c r="E353" s="42">
        <f t="shared" si="20"/>
        <v>1.5105844586852402E-2</v>
      </c>
      <c r="F353" s="38">
        <f t="shared" si="21"/>
        <v>2041.5995638316085</v>
      </c>
      <c r="J353" s="49"/>
    </row>
    <row r="354" spans="1:10" x14ac:dyDescent="0.35">
      <c r="A354" s="37">
        <v>36129</v>
      </c>
      <c r="B354" s="38">
        <f t="shared" si="19"/>
        <v>5.03</v>
      </c>
      <c r="C354" s="38">
        <v>5.1309523809523805</v>
      </c>
      <c r="D354" s="38">
        <v>5.03</v>
      </c>
      <c r="E354" s="42">
        <f t="shared" si="20"/>
        <v>-2.8433611584960288E-3</v>
      </c>
      <c r="F354" s="38">
        <f t="shared" si="21"/>
        <v>2035.7945589306073</v>
      </c>
      <c r="J354" s="49"/>
    </row>
    <row r="355" spans="1:10" x14ac:dyDescent="0.35">
      <c r="A355" s="37">
        <v>36160</v>
      </c>
      <c r="B355" s="38">
        <f t="shared" si="19"/>
        <v>5.01</v>
      </c>
      <c r="C355" s="38">
        <v>4.8547619047619053</v>
      </c>
      <c r="D355" s="38">
        <v>5.01</v>
      </c>
      <c r="E355" s="42">
        <f t="shared" si="20"/>
        <v>5.7397900591383451E-3</v>
      </c>
      <c r="F355" s="38">
        <f t="shared" si="21"/>
        <v>2047.4795923024051</v>
      </c>
      <c r="J355" s="49"/>
    </row>
    <row r="356" spans="1:10" x14ac:dyDescent="0.35">
      <c r="A356" s="37">
        <v>36191</v>
      </c>
      <c r="B356" s="38">
        <f t="shared" si="19"/>
        <v>5.0199999999999996</v>
      </c>
      <c r="C356" s="38">
        <v>5.1278947368421059</v>
      </c>
      <c r="D356" s="38">
        <v>5.0199999999999996</v>
      </c>
      <c r="E356" s="42">
        <f t="shared" si="20"/>
        <v>3.4013010629323093E-3</v>
      </c>
      <c r="F356" s="38">
        <f t="shared" si="21"/>
        <v>2054.4436868160356</v>
      </c>
      <c r="J356" s="49"/>
    </row>
    <row r="357" spans="1:10" x14ac:dyDescent="0.35">
      <c r="A357" s="37">
        <v>36219</v>
      </c>
      <c r="B357" s="38">
        <f t="shared" si="19"/>
        <v>5.55</v>
      </c>
      <c r="C357" s="38">
        <v>5.3</v>
      </c>
      <c r="D357" s="38">
        <v>5.55</v>
      </c>
      <c r="E357" s="42">
        <f t="shared" si="20"/>
        <v>-3.5822200468802454E-2</v>
      </c>
      <c r="F357" s="38">
        <f t="shared" si="21"/>
        <v>1980.848993215046</v>
      </c>
      <c r="J357" s="49"/>
    </row>
    <row r="358" spans="1:10" x14ac:dyDescent="0.35">
      <c r="A358" s="37">
        <v>36250</v>
      </c>
      <c r="B358" s="38">
        <f t="shared" si="19"/>
        <v>5.49</v>
      </c>
      <c r="C358" s="38">
        <v>5.5265217391304349</v>
      </c>
      <c r="D358" s="38">
        <v>5.49</v>
      </c>
      <c r="E358" s="42">
        <f t="shared" si="20"/>
        <v>9.1665473586796213E-3</v>
      </c>
      <c r="F358" s="38">
        <f t="shared" si="21"/>
        <v>1999.0065393217449</v>
      </c>
      <c r="J358" s="49"/>
    </row>
    <row r="359" spans="1:10" x14ac:dyDescent="0.35">
      <c r="A359" s="37">
        <v>36280</v>
      </c>
      <c r="B359" s="38">
        <f t="shared" si="19"/>
        <v>5.51</v>
      </c>
      <c r="C359" s="38">
        <v>5.3574999999999999</v>
      </c>
      <c r="D359" s="38">
        <v>5.51</v>
      </c>
      <c r="E359" s="42">
        <f t="shared" si="20"/>
        <v>3.0625548906841925E-3</v>
      </c>
      <c r="F359" s="38">
        <f t="shared" si="21"/>
        <v>2005.1286065752543</v>
      </c>
      <c r="J359" s="49"/>
    </row>
    <row r="360" spans="1:10" x14ac:dyDescent="0.35">
      <c r="A360" s="37">
        <v>36311</v>
      </c>
      <c r="B360" s="38">
        <f t="shared" si="19"/>
        <v>6</v>
      </c>
      <c r="C360" s="38">
        <v>5.8757142857142854</v>
      </c>
      <c r="D360" s="38">
        <v>6</v>
      </c>
      <c r="E360" s="42">
        <f t="shared" si="20"/>
        <v>-3.1634837793765296E-2</v>
      </c>
      <c r="F360" s="38">
        <f t="shared" si="21"/>
        <v>1941.6966883506075</v>
      </c>
      <c r="J360" s="49"/>
    </row>
    <row r="361" spans="1:10" x14ac:dyDescent="0.35">
      <c r="A361" s="37">
        <v>36341</v>
      </c>
      <c r="B361" s="38">
        <f t="shared" si="19"/>
        <v>6.27</v>
      </c>
      <c r="C361" s="38">
        <v>6.206666666666667</v>
      </c>
      <c r="D361" s="38">
        <v>6.27</v>
      </c>
      <c r="E361" s="42">
        <f t="shared" si="20"/>
        <v>-1.4716382156583333E-2</v>
      </c>
      <c r="F361" s="38">
        <f t="shared" si="21"/>
        <v>1913.1219378526675</v>
      </c>
      <c r="J361" s="49"/>
    </row>
    <row r="362" spans="1:10" x14ac:dyDescent="0.35">
      <c r="A362" s="37">
        <v>36372</v>
      </c>
      <c r="B362" s="38">
        <f t="shared" si="19"/>
        <v>6.24</v>
      </c>
      <c r="C362" s="38">
        <v>6.1359090909090916</v>
      </c>
      <c r="D362" s="38">
        <v>6.24</v>
      </c>
      <c r="E362" s="42">
        <f t="shared" si="20"/>
        <v>7.4187114943928467E-3</v>
      </c>
      <c r="F362" s="38">
        <f t="shared" si="21"/>
        <v>1927.3148375631904</v>
      </c>
      <c r="J362" s="49"/>
    </row>
    <row r="363" spans="1:10" x14ac:dyDescent="0.35">
      <c r="A363" s="37">
        <v>36403</v>
      </c>
      <c r="B363" s="38">
        <f t="shared" si="19"/>
        <v>6.35</v>
      </c>
      <c r="C363" s="38">
        <v>6.34</v>
      </c>
      <c r="D363" s="38">
        <v>6.35</v>
      </c>
      <c r="E363" s="42">
        <f t="shared" si="20"/>
        <v>-2.8033516168165344E-3</v>
      </c>
      <c r="F363" s="38">
        <f t="shared" si="21"/>
        <v>1921.911896397193</v>
      </c>
      <c r="J363" s="49"/>
    </row>
    <row r="364" spans="1:10" x14ac:dyDescent="0.35">
      <c r="A364" s="37">
        <v>36433</v>
      </c>
      <c r="B364" s="38">
        <f t="shared" si="19"/>
        <v>6.3</v>
      </c>
      <c r="C364" s="38">
        <v>6.3413636363636376</v>
      </c>
      <c r="D364" s="38">
        <v>6.3</v>
      </c>
      <c r="E364" s="42">
        <f t="shared" si="20"/>
        <v>8.9378546540743453E-3</v>
      </c>
      <c r="F364" s="38">
        <f t="shared" si="21"/>
        <v>1939.0896655851275</v>
      </c>
      <c r="J364" s="49"/>
    </row>
    <row r="365" spans="1:10" x14ac:dyDescent="0.35">
      <c r="A365" s="37">
        <v>36464</v>
      </c>
      <c r="B365" s="38">
        <f t="shared" si="19"/>
        <v>6.63</v>
      </c>
      <c r="C365" s="38">
        <v>6.6066666666666674</v>
      </c>
      <c r="D365" s="38">
        <v>6.63</v>
      </c>
      <c r="E365" s="42">
        <f t="shared" si="20"/>
        <v>-1.8456616271769179E-2</v>
      </c>
      <c r="F365" s="38">
        <f t="shared" si="21"/>
        <v>1903.3006317108695</v>
      </c>
      <c r="J365" s="49"/>
    </row>
    <row r="366" spans="1:10" x14ac:dyDescent="0.35">
      <c r="A366" s="37">
        <v>36494</v>
      </c>
      <c r="B366" s="38">
        <f t="shared" si="19"/>
        <v>6.64</v>
      </c>
      <c r="C366" s="38">
        <v>6.5563636363636366</v>
      </c>
      <c r="D366" s="38">
        <v>6.64</v>
      </c>
      <c r="E366" s="42">
        <f t="shared" si="20"/>
        <v>4.8069429166908125E-3</v>
      </c>
      <c r="F366" s="38">
        <f t="shared" si="21"/>
        <v>1912.4496892008053</v>
      </c>
      <c r="J366" s="49"/>
    </row>
    <row r="367" spans="1:10" x14ac:dyDescent="0.35">
      <c r="A367" s="37">
        <v>36525</v>
      </c>
      <c r="B367" s="38">
        <f t="shared" si="19"/>
        <v>6.96</v>
      </c>
      <c r="C367" s="38">
        <v>6.7371428571428584</v>
      </c>
      <c r="D367" s="38">
        <v>6.96</v>
      </c>
      <c r="E367" s="42">
        <f t="shared" si="20"/>
        <v>-1.7115092599431281E-2</v>
      </c>
      <c r="F367" s="38">
        <f t="shared" si="21"/>
        <v>1879.7179356783802</v>
      </c>
      <c r="J367" s="49"/>
    </row>
    <row r="368" spans="1:10" x14ac:dyDescent="0.35">
      <c r="A368" s="37">
        <v>36556</v>
      </c>
      <c r="B368" s="38">
        <f t="shared" si="19"/>
        <v>7.16</v>
      </c>
      <c r="C368" s="38">
        <v>7.1778947368421049</v>
      </c>
      <c r="D368" s="38">
        <v>7.16</v>
      </c>
      <c r="E368" s="42">
        <f t="shared" si="20"/>
        <v>-8.2287987342559987E-3</v>
      </c>
      <c r="F368" s="38">
        <f t="shared" si="21"/>
        <v>1864.2501151085116</v>
      </c>
      <c r="J368" s="49"/>
    </row>
    <row r="369" spans="1:10" x14ac:dyDescent="0.35">
      <c r="A369" s="37">
        <v>36585</v>
      </c>
      <c r="B369" s="38">
        <f t="shared" si="19"/>
        <v>6.65</v>
      </c>
      <c r="C369" s="38">
        <v>6.9576190476190485</v>
      </c>
      <c r="D369" s="38">
        <v>6.65</v>
      </c>
      <c r="E369" s="42">
        <f t="shared" si="20"/>
        <v>4.2571002345758606E-2</v>
      </c>
      <c r="F369" s="38">
        <f t="shared" si="21"/>
        <v>1943.6131111318768</v>
      </c>
      <c r="J369" s="49"/>
    </row>
    <row r="370" spans="1:10" x14ac:dyDescent="0.35">
      <c r="A370" s="37">
        <v>36616</v>
      </c>
      <c r="B370" s="38">
        <f t="shared" si="19"/>
        <v>6.36</v>
      </c>
      <c r="C370" s="38">
        <v>6.5704347826086957</v>
      </c>
      <c r="D370" s="38">
        <v>6.36</v>
      </c>
      <c r="E370" s="42">
        <f t="shared" si="20"/>
        <v>2.6631802132689786E-2</v>
      </c>
      <c r="F370" s="38">
        <f t="shared" si="21"/>
        <v>1995.3750309300424</v>
      </c>
      <c r="J370" s="49"/>
    </row>
    <row r="371" spans="1:10" x14ac:dyDescent="0.35">
      <c r="A371" s="37">
        <v>36646</v>
      </c>
      <c r="B371" s="38">
        <f t="shared" si="19"/>
        <v>6.39</v>
      </c>
      <c r="C371" s="38">
        <v>6.2647058823529411</v>
      </c>
      <c r="D371" s="38">
        <v>6.39</v>
      </c>
      <c r="E371" s="42">
        <f t="shared" si="20"/>
        <v>3.1212401820238942E-3</v>
      </c>
      <c r="F371" s="38">
        <f t="shared" si="21"/>
        <v>2001.6030756547887</v>
      </c>
      <c r="J371" s="49"/>
    </row>
    <row r="372" spans="1:10" x14ac:dyDescent="0.35">
      <c r="A372" s="37">
        <v>36677</v>
      </c>
      <c r="B372" s="38">
        <f t="shared" ref="B372:B435" si="22">D372</f>
        <v>6.27</v>
      </c>
      <c r="C372" s="38">
        <v>6.4656521739130435</v>
      </c>
      <c r="D372" s="38">
        <v>6.27</v>
      </c>
      <c r="E372" s="42">
        <f t="shared" si="20"/>
        <v>1.4087836514037087E-2</v>
      </c>
      <c r="F372" s="38">
        <f t="shared" si="21"/>
        <v>2029.8013325506072</v>
      </c>
      <c r="J372" s="49"/>
    </row>
    <row r="373" spans="1:10" x14ac:dyDescent="0.35">
      <c r="A373" s="37">
        <v>36707</v>
      </c>
      <c r="B373" s="38">
        <f t="shared" si="22"/>
        <v>6.16</v>
      </c>
      <c r="C373" s="38">
        <v>6.1723809523809523</v>
      </c>
      <c r="D373" s="38">
        <v>6.16</v>
      </c>
      <c r="E373" s="42">
        <f t="shared" si="20"/>
        <v>1.3298073776249551E-2</v>
      </c>
      <c r="F373" s="38">
        <f t="shared" si="21"/>
        <v>2056.7937804219951</v>
      </c>
      <c r="J373" s="49"/>
    </row>
    <row r="374" spans="1:10" x14ac:dyDescent="0.35">
      <c r="A374" s="37">
        <v>36738</v>
      </c>
      <c r="B374" s="38">
        <f t="shared" si="22"/>
        <v>6.25</v>
      </c>
      <c r="C374" s="38">
        <v>6.1619047619047631</v>
      </c>
      <c r="D374" s="38">
        <v>6.25</v>
      </c>
      <c r="E374" s="42">
        <f t="shared" si="20"/>
        <v>-1.4447967713247974E-3</v>
      </c>
      <c r="F374" s="38">
        <f t="shared" si="21"/>
        <v>2053.8221314087605</v>
      </c>
      <c r="J374" s="49"/>
    </row>
    <row r="375" spans="1:10" x14ac:dyDescent="0.35">
      <c r="A375" s="37">
        <v>36769</v>
      </c>
      <c r="B375" s="38">
        <f t="shared" si="22"/>
        <v>6.28</v>
      </c>
      <c r="C375" s="38">
        <v>6.227391304347826</v>
      </c>
      <c r="D375" s="38">
        <v>6.28</v>
      </c>
      <c r="E375" s="42">
        <f t="shared" si="20"/>
        <v>3.0186236527733517E-3</v>
      </c>
      <c r="F375" s="38">
        <f t="shared" si="21"/>
        <v>2060.0218474732205</v>
      </c>
      <c r="J375" s="49"/>
    </row>
    <row r="376" spans="1:10" x14ac:dyDescent="0.35">
      <c r="A376" s="37">
        <v>36799</v>
      </c>
      <c r="B376" s="38">
        <f t="shared" si="22"/>
        <v>6.2</v>
      </c>
      <c r="C376" s="38">
        <v>6.1361904761904755</v>
      </c>
      <c r="D376" s="38">
        <v>6.2</v>
      </c>
      <c r="E376" s="42">
        <f t="shared" si="20"/>
        <v>1.1093930810201068E-2</v>
      </c>
      <c r="F376" s="38">
        <f t="shared" si="21"/>
        <v>2082.875587316591</v>
      </c>
      <c r="J376" s="49"/>
    </row>
    <row r="377" spans="1:10" x14ac:dyDescent="0.35">
      <c r="A377" s="37">
        <v>36830</v>
      </c>
      <c r="B377" s="38">
        <f t="shared" si="22"/>
        <v>6.1749999999999998</v>
      </c>
      <c r="C377" s="38">
        <v>6.1079545454545459</v>
      </c>
      <c r="D377" s="38">
        <v>6.1749999999999998</v>
      </c>
      <c r="E377" s="42">
        <f t="shared" si="20"/>
        <v>7.0001978130153214E-3</v>
      </c>
      <c r="F377" s="38">
        <f t="shared" si="21"/>
        <v>2097.4561284477077</v>
      </c>
      <c r="J377" s="49"/>
    </row>
    <row r="378" spans="1:10" x14ac:dyDescent="0.35">
      <c r="A378" s="37">
        <v>36860</v>
      </c>
      <c r="B378" s="38">
        <f t="shared" si="22"/>
        <v>5.7649999999999997</v>
      </c>
      <c r="C378" s="38">
        <v>5.9895454545454534</v>
      </c>
      <c r="D378" s="38">
        <v>5.7649999999999997</v>
      </c>
      <c r="E378" s="42">
        <f t="shared" si="20"/>
        <v>3.5787377089971859E-2</v>
      </c>
      <c r="F378" s="38">
        <f t="shared" si="21"/>
        <v>2172.5185818461382</v>
      </c>
      <c r="J378" s="49"/>
    </row>
    <row r="379" spans="1:10" x14ac:dyDescent="0.35">
      <c r="A379" s="37">
        <v>36891</v>
      </c>
      <c r="B379" s="38">
        <f t="shared" si="22"/>
        <v>5.46</v>
      </c>
      <c r="C379" s="38">
        <v>5.5431578947368418</v>
      </c>
      <c r="D379" s="38">
        <v>5.46</v>
      </c>
      <c r="E379" s="42">
        <f t="shared" si="20"/>
        <v>2.7922536898043304E-2</v>
      </c>
      <c r="F379" s="38">
        <f t="shared" si="21"/>
        <v>2233.1808121094218</v>
      </c>
      <c r="J379" s="49"/>
    </row>
    <row r="380" spans="1:10" x14ac:dyDescent="0.35">
      <c r="A380" s="37">
        <v>36922</v>
      </c>
      <c r="B380" s="38">
        <f t="shared" si="22"/>
        <v>5.3250000000000002</v>
      </c>
      <c r="C380" s="38">
        <v>5.4054761904761905</v>
      </c>
      <c r="D380" s="38">
        <v>5.3250000000000002</v>
      </c>
      <c r="E380" s="42">
        <f t="shared" si="20"/>
        <v>1.4847159388769961E-2</v>
      </c>
      <c r="F380" s="38">
        <f t="shared" si="21"/>
        <v>2266.3372035707534</v>
      </c>
      <c r="J380" s="49"/>
    </row>
    <row r="381" spans="1:10" x14ac:dyDescent="0.35">
      <c r="A381" s="37">
        <v>36950</v>
      </c>
      <c r="B381" s="38">
        <f t="shared" si="22"/>
        <v>5.2249999999999996</v>
      </c>
      <c r="C381" s="38">
        <v>5.32125</v>
      </c>
      <c r="D381" s="38">
        <v>5.2249999999999996</v>
      </c>
      <c r="E381" s="42">
        <f t="shared" si="20"/>
        <v>1.2100665457434174E-2</v>
      </c>
      <c r="F381" s="38">
        <f t="shared" si="21"/>
        <v>2293.7613918849001</v>
      </c>
      <c r="J381" s="49"/>
    </row>
    <row r="382" spans="1:10" x14ac:dyDescent="0.35">
      <c r="A382" s="37">
        <v>36981</v>
      </c>
      <c r="B382" s="38">
        <f t="shared" si="22"/>
        <v>5.2750000000000004</v>
      </c>
      <c r="C382" s="38">
        <v>5.1306818181818192</v>
      </c>
      <c r="D382" s="38">
        <v>5.2750000000000004</v>
      </c>
      <c r="E382" s="42">
        <f t="shared" si="20"/>
        <v>5.3150906169941673E-4</v>
      </c>
      <c r="F382" s="38">
        <f t="shared" si="21"/>
        <v>2294.9805468500635</v>
      </c>
      <c r="J382" s="49"/>
    </row>
    <row r="383" spans="1:10" x14ac:dyDescent="0.35">
      <c r="A383" s="37">
        <v>37011</v>
      </c>
      <c r="B383" s="38">
        <f t="shared" si="22"/>
        <v>5.78</v>
      </c>
      <c r="C383" s="38">
        <v>5.5772222222222227</v>
      </c>
      <c r="D383" s="38">
        <v>5.78</v>
      </c>
      <c r="E383" s="42">
        <f t="shared" si="20"/>
        <v>-3.3319477075187495E-2</v>
      </c>
      <c r="F383" s="38">
        <f t="shared" si="21"/>
        <v>2218.5129951312915</v>
      </c>
      <c r="J383" s="49"/>
    </row>
    <row r="384" spans="1:10" x14ac:dyDescent="0.35">
      <c r="A384" s="37">
        <v>37042</v>
      </c>
      <c r="B384" s="38">
        <f t="shared" si="22"/>
        <v>6.0250000000000004</v>
      </c>
      <c r="C384" s="38">
        <v>5.9434782608695658</v>
      </c>
      <c r="D384" s="38">
        <v>6.0250000000000004</v>
      </c>
      <c r="E384" s="42">
        <f t="shared" si="20"/>
        <v>-1.3275817421424276E-2</v>
      </c>
      <c r="F384" s="38">
        <f t="shared" si="21"/>
        <v>2189.0604216608713</v>
      </c>
      <c r="J384" s="49"/>
    </row>
    <row r="385" spans="1:10" x14ac:dyDescent="0.35">
      <c r="A385" s="37">
        <v>37072</v>
      </c>
      <c r="B385" s="38">
        <f t="shared" si="22"/>
        <v>6.04</v>
      </c>
      <c r="C385" s="38">
        <v>5.8967499999999999</v>
      </c>
      <c r="D385" s="38">
        <v>6.04</v>
      </c>
      <c r="E385" s="42">
        <f t="shared" si="20"/>
        <v>3.9138921119602193E-3</v>
      </c>
      <c r="F385" s="38">
        <f t="shared" si="21"/>
        <v>2197.628167977814</v>
      </c>
      <c r="J385" s="49"/>
    </row>
    <row r="386" spans="1:10" x14ac:dyDescent="0.35">
      <c r="A386" s="37">
        <v>37103</v>
      </c>
      <c r="B386" s="38">
        <f t="shared" si="22"/>
        <v>6.0750000000000002</v>
      </c>
      <c r="C386" s="38">
        <v>6.0863636363636351</v>
      </c>
      <c r="D386" s="38">
        <v>6.0750000000000002</v>
      </c>
      <c r="E386" s="42">
        <f t="shared" si="20"/>
        <v>2.4546115662368298E-3</v>
      </c>
      <c r="F386" s="38">
        <f t="shared" si="21"/>
        <v>2203.02249149722</v>
      </c>
      <c r="J386" s="49"/>
    </row>
    <row r="387" spans="1:10" x14ac:dyDescent="0.35">
      <c r="A387" s="37">
        <v>37134</v>
      </c>
      <c r="B387" s="38">
        <f t="shared" si="22"/>
        <v>5.5350000000000001</v>
      </c>
      <c r="C387" s="38">
        <v>5.7615217391304352</v>
      </c>
      <c r="D387" s="38">
        <v>5.5350000000000001</v>
      </c>
      <c r="E387" s="42">
        <f t="shared" ref="E387:E450" si="23">B386/1200+((B386/B387)*(1-(1+B387/200)^(-2*(10-(1/12))))+(1+B387/200)^(-2*(10-(1/12)))-1)</f>
        <v>4.5851204727015898E-2</v>
      </c>
      <c r="F387" s="38">
        <f t="shared" ref="F387:F450" si="24">F386*(1+E387)</f>
        <v>2304.0337267730797</v>
      </c>
      <c r="J387" s="49"/>
    </row>
    <row r="388" spans="1:10" x14ac:dyDescent="0.35">
      <c r="A388" s="37">
        <v>37164</v>
      </c>
      <c r="B388" s="38">
        <f t="shared" si="22"/>
        <v>5.5149999999999997</v>
      </c>
      <c r="C388" s="38">
        <v>5.5782500000000006</v>
      </c>
      <c r="D388" s="38">
        <v>5.5149999999999997</v>
      </c>
      <c r="E388" s="42">
        <f t="shared" si="23"/>
        <v>6.1245944037105846E-3</v>
      </c>
      <c r="F388" s="38">
        <f t="shared" si="24"/>
        <v>2318.1449988420345</v>
      </c>
      <c r="J388" s="49"/>
    </row>
    <row r="389" spans="1:10" x14ac:dyDescent="0.35">
      <c r="A389" s="37">
        <v>37195</v>
      </c>
      <c r="B389" s="38">
        <f t="shared" si="22"/>
        <v>5.2050000000000001</v>
      </c>
      <c r="C389" s="38">
        <v>5.4076086956521738</v>
      </c>
      <c r="D389" s="38">
        <v>5.2050000000000001</v>
      </c>
      <c r="E389" s="42">
        <f t="shared" si="23"/>
        <v>2.8373833252642401E-2</v>
      </c>
      <c r="F389" s="38">
        <f t="shared" si="24"/>
        <v>2383.9196584946253</v>
      </c>
      <c r="J389" s="49"/>
    </row>
    <row r="390" spans="1:10" x14ac:dyDescent="0.35">
      <c r="A390" s="37">
        <v>37225</v>
      </c>
      <c r="B390" s="38">
        <f t="shared" si="22"/>
        <v>5.6050000000000004</v>
      </c>
      <c r="C390" s="38">
        <v>5.457727272727273</v>
      </c>
      <c r="D390" s="38">
        <v>5.6050000000000004</v>
      </c>
      <c r="E390" s="42">
        <f t="shared" si="23"/>
        <v>-2.5778539031474972E-2</v>
      </c>
      <c r="F390" s="38">
        <f t="shared" si="24"/>
        <v>2322.4656925302211</v>
      </c>
      <c r="J390" s="49"/>
    </row>
    <row r="391" spans="1:10" x14ac:dyDescent="0.35">
      <c r="A391" s="37">
        <v>37256</v>
      </c>
      <c r="B391" s="38">
        <f t="shared" si="22"/>
        <v>6.0049999999999999</v>
      </c>
      <c r="C391" s="38">
        <v>5.8168421052631567</v>
      </c>
      <c r="D391" s="38">
        <v>6.0049999999999999</v>
      </c>
      <c r="E391" s="42">
        <f t="shared" si="23"/>
        <v>-2.4895037373795795E-2</v>
      </c>
      <c r="F391" s="38">
        <f t="shared" si="24"/>
        <v>2264.6478223153226</v>
      </c>
      <c r="J391" s="49"/>
    </row>
    <row r="392" spans="1:10" x14ac:dyDescent="0.35">
      <c r="A392" s="37">
        <v>37287</v>
      </c>
      <c r="B392" s="38">
        <f t="shared" si="22"/>
        <v>6.0049999999999999</v>
      </c>
      <c r="C392" s="38">
        <v>5.8583333333333325</v>
      </c>
      <c r="D392" s="38">
        <v>6.0049999999999999</v>
      </c>
      <c r="E392" s="42">
        <f t="shared" si="23"/>
        <v>5.0041666666666663E-3</v>
      </c>
      <c r="F392" s="38">
        <f t="shared" si="24"/>
        <v>2275.9804974594922</v>
      </c>
      <c r="J392" s="49"/>
    </row>
    <row r="393" spans="1:10" x14ac:dyDescent="0.35">
      <c r="A393" s="37">
        <v>37315</v>
      </c>
      <c r="B393" s="38">
        <f t="shared" si="22"/>
        <v>5.9450000000000003</v>
      </c>
      <c r="C393" s="38">
        <v>5.9457500000000012</v>
      </c>
      <c r="D393" s="38">
        <v>5.9450000000000003</v>
      </c>
      <c r="E393" s="42">
        <f t="shared" si="23"/>
        <v>9.4512846903140567E-3</v>
      </c>
      <c r="F393" s="38">
        <f t="shared" si="24"/>
        <v>2297.4914370905844</v>
      </c>
      <c r="J393" s="49"/>
    </row>
    <row r="394" spans="1:10" x14ac:dyDescent="0.35">
      <c r="A394" s="37">
        <v>37346</v>
      </c>
      <c r="B394" s="38">
        <f t="shared" si="22"/>
        <v>6.32</v>
      </c>
      <c r="C394" s="38">
        <v>6.3089999999999993</v>
      </c>
      <c r="D394" s="38">
        <v>6.32</v>
      </c>
      <c r="E394" s="42">
        <f t="shared" si="23"/>
        <v>-2.2367315555664662E-2</v>
      </c>
      <c r="F394" s="38">
        <f t="shared" si="24"/>
        <v>2246.1027211307419</v>
      </c>
      <c r="J394" s="49"/>
    </row>
    <row r="395" spans="1:10" x14ac:dyDescent="0.35">
      <c r="A395" s="37">
        <v>37376</v>
      </c>
      <c r="B395" s="38">
        <f t="shared" si="22"/>
        <v>6.0949999999999998</v>
      </c>
      <c r="C395" s="38">
        <v>6.2939999999999996</v>
      </c>
      <c r="D395" s="38">
        <v>6.0949999999999998</v>
      </c>
      <c r="E395" s="42">
        <f t="shared" si="23"/>
        <v>2.1828979685616947E-2</v>
      </c>
      <c r="F395" s="38">
        <f t="shared" si="24"/>
        <v>2295.1328518021141</v>
      </c>
      <c r="J395" s="49"/>
    </row>
    <row r="396" spans="1:10" x14ac:dyDescent="0.35">
      <c r="A396" s="37">
        <v>37407</v>
      </c>
      <c r="B396" s="38">
        <f t="shared" si="22"/>
        <v>6.1950000000000003</v>
      </c>
      <c r="C396" s="38">
        <v>6.2152173913043489</v>
      </c>
      <c r="D396" s="38">
        <v>6.1950000000000003</v>
      </c>
      <c r="E396" s="42">
        <f t="shared" si="23"/>
        <v>-2.2482546034317775E-3</v>
      </c>
      <c r="F396" s="38">
        <f t="shared" si="24"/>
        <v>2289.9728088025627</v>
      </c>
      <c r="J396" s="49"/>
    </row>
    <row r="397" spans="1:10" x14ac:dyDescent="0.35">
      <c r="A397" s="37">
        <v>37437</v>
      </c>
      <c r="B397" s="38">
        <f t="shared" si="22"/>
        <v>5.9850000000000003</v>
      </c>
      <c r="C397" s="38">
        <v>6.0076315789473691</v>
      </c>
      <c r="D397" s="38">
        <v>5.9850000000000003</v>
      </c>
      <c r="E397" s="42">
        <f t="shared" si="23"/>
        <v>2.0698839902764818E-2</v>
      </c>
      <c r="F397" s="38">
        <f t="shared" si="24"/>
        <v>2337.3725893536516</v>
      </c>
      <c r="J397" s="49"/>
    </row>
    <row r="398" spans="1:10" x14ac:dyDescent="0.35">
      <c r="A398" s="37">
        <v>37468</v>
      </c>
      <c r="B398" s="38">
        <f t="shared" si="22"/>
        <v>5.86</v>
      </c>
      <c r="C398" s="38">
        <v>5.8597826086956539</v>
      </c>
      <c r="D398" s="38">
        <v>5.86</v>
      </c>
      <c r="E398" s="42">
        <f t="shared" si="23"/>
        <v>1.4288623311389326E-2</v>
      </c>
      <c r="F398" s="38">
        <f t="shared" si="24"/>
        <v>2370.7704258212925</v>
      </c>
      <c r="J398" s="49"/>
    </row>
    <row r="399" spans="1:10" x14ac:dyDescent="0.35">
      <c r="A399" s="37">
        <v>37499</v>
      </c>
      <c r="B399" s="38">
        <f t="shared" si="22"/>
        <v>5.6849999999999996</v>
      </c>
      <c r="C399" s="38">
        <v>5.6484090909090909</v>
      </c>
      <c r="D399" s="38">
        <v>5.6849999999999996</v>
      </c>
      <c r="E399" s="42">
        <f t="shared" si="23"/>
        <v>1.8010439611593414E-2</v>
      </c>
      <c r="F399" s="38">
        <f t="shared" si="24"/>
        <v>2413.4690434084987</v>
      </c>
      <c r="J399" s="49"/>
    </row>
    <row r="400" spans="1:10" x14ac:dyDescent="0.35">
      <c r="A400" s="37">
        <v>37529</v>
      </c>
      <c r="B400" s="38">
        <f t="shared" si="22"/>
        <v>5.335</v>
      </c>
      <c r="C400" s="38">
        <v>5.4357142857142851</v>
      </c>
      <c r="D400" s="38">
        <v>5.335</v>
      </c>
      <c r="E400" s="42">
        <f t="shared" si="23"/>
        <v>3.142141167919104E-2</v>
      </c>
      <c r="F400" s="38">
        <f t="shared" si="24"/>
        <v>2489.3036477964206</v>
      </c>
      <c r="J400" s="49"/>
    </row>
    <row r="401" spans="1:10" x14ac:dyDescent="0.35">
      <c r="A401" s="37">
        <v>37560</v>
      </c>
      <c r="B401" s="38">
        <f t="shared" si="22"/>
        <v>5.5750000000000002</v>
      </c>
      <c r="C401" s="38">
        <v>5.6591304347826075</v>
      </c>
      <c r="D401" s="38">
        <v>5.5750000000000002</v>
      </c>
      <c r="E401" s="42">
        <f t="shared" si="23"/>
        <v>-1.3648908829123323E-2</v>
      </c>
      <c r="F401" s="38">
        <f t="shared" si="24"/>
        <v>2455.3273692596431</v>
      </c>
      <c r="J401" s="49"/>
    </row>
    <row r="402" spans="1:10" x14ac:dyDescent="0.35">
      <c r="A402" s="37">
        <v>37590</v>
      </c>
      <c r="B402" s="38">
        <f t="shared" si="22"/>
        <v>5.7</v>
      </c>
      <c r="C402" s="38">
        <v>5.4995238095238097</v>
      </c>
      <c r="D402" s="38">
        <v>5.7</v>
      </c>
      <c r="E402" s="42">
        <f t="shared" si="23"/>
        <v>-4.7241749683554369E-3</v>
      </c>
      <c r="F402" s="38">
        <f t="shared" si="24"/>
        <v>2443.7279731626686</v>
      </c>
      <c r="J402" s="49"/>
    </row>
    <row r="403" spans="1:10" x14ac:dyDescent="0.35">
      <c r="A403" s="37">
        <v>37621</v>
      </c>
      <c r="B403" s="38">
        <f t="shared" si="22"/>
        <v>5.16</v>
      </c>
      <c r="C403" s="38">
        <v>5.3949999999999996</v>
      </c>
      <c r="D403" s="38">
        <v>5.16</v>
      </c>
      <c r="E403" s="42">
        <f t="shared" si="23"/>
        <v>4.6256892900438294E-2</v>
      </c>
      <c r="F403" s="38">
        <f t="shared" si="24"/>
        <v>2556.7672362950593</v>
      </c>
      <c r="J403" s="49"/>
    </row>
    <row r="404" spans="1:10" x14ac:dyDescent="0.35">
      <c r="A404" s="37">
        <v>37652</v>
      </c>
      <c r="B404" s="38">
        <f t="shared" si="22"/>
        <v>5.1749999999999998</v>
      </c>
      <c r="C404" s="38">
        <v>5.2750000000000004</v>
      </c>
      <c r="D404" s="38">
        <v>5.1749999999999998</v>
      </c>
      <c r="E404" s="42">
        <f t="shared" si="23"/>
        <v>3.1478385306758245E-3</v>
      </c>
      <c r="F404" s="38">
        <f t="shared" si="24"/>
        <v>2564.8155267154384</v>
      </c>
      <c r="J404" s="49"/>
    </row>
    <row r="405" spans="1:10" x14ac:dyDescent="0.35">
      <c r="A405" s="37">
        <v>37680</v>
      </c>
      <c r="B405" s="38">
        <f t="shared" si="22"/>
        <v>5.0650000000000004</v>
      </c>
      <c r="C405" s="38">
        <v>5.1677500000000007</v>
      </c>
      <c r="D405" s="38">
        <v>5.0650000000000004</v>
      </c>
      <c r="E405" s="42">
        <f t="shared" si="23"/>
        <v>1.280526533598431E-2</v>
      </c>
      <c r="F405" s="38">
        <f t="shared" si="24"/>
        <v>2597.6586700728817</v>
      </c>
      <c r="J405" s="49"/>
    </row>
    <row r="406" spans="1:10" x14ac:dyDescent="0.35">
      <c r="A406" s="37">
        <v>37711</v>
      </c>
      <c r="B406" s="38">
        <f t="shared" si="22"/>
        <v>5.33</v>
      </c>
      <c r="C406" s="38">
        <v>5.2716666666666656</v>
      </c>
      <c r="D406" s="38">
        <v>5.33</v>
      </c>
      <c r="E406" s="42">
        <f t="shared" si="23"/>
        <v>-1.5987403684682329E-2</v>
      </c>
      <c r="F406" s="38">
        <f t="shared" si="24"/>
        <v>2556.1288522794116</v>
      </c>
      <c r="J406" s="49"/>
    </row>
    <row r="407" spans="1:10" x14ac:dyDescent="0.35">
      <c r="A407" s="37">
        <v>37741</v>
      </c>
      <c r="B407" s="38">
        <f t="shared" si="22"/>
        <v>5.28</v>
      </c>
      <c r="C407" s="38">
        <v>5.3460526315789467</v>
      </c>
      <c r="D407" s="38">
        <v>5.28</v>
      </c>
      <c r="E407" s="42">
        <f t="shared" si="23"/>
        <v>8.2634334253326343E-3</v>
      </c>
      <c r="F407" s="38">
        <f t="shared" si="24"/>
        <v>2577.2512528767943</v>
      </c>
      <c r="J407" s="49"/>
    </row>
    <row r="408" spans="1:10" x14ac:dyDescent="0.35">
      <c r="A408" s="37">
        <v>37772</v>
      </c>
      <c r="B408" s="38">
        <f t="shared" si="22"/>
        <v>4.8650000000000002</v>
      </c>
      <c r="C408" s="38">
        <v>5.0281818181818183</v>
      </c>
      <c r="D408" s="38">
        <v>4.8650000000000002</v>
      </c>
      <c r="E408" s="42">
        <f t="shared" si="23"/>
        <v>3.674300835993409E-2</v>
      </c>
      <c r="F408" s="38">
        <f t="shared" si="24"/>
        <v>2671.9472172068968</v>
      </c>
      <c r="J408" s="49"/>
    </row>
    <row r="409" spans="1:10" x14ac:dyDescent="0.35">
      <c r="A409" s="37">
        <v>37802</v>
      </c>
      <c r="B409" s="38">
        <f t="shared" si="22"/>
        <v>5.0049999999999999</v>
      </c>
      <c r="C409" s="38">
        <v>4.8027499999999987</v>
      </c>
      <c r="D409" s="38">
        <v>5.0049999999999999</v>
      </c>
      <c r="E409" s="42">
        <f t="shared" si="23"/>
        <v>-6.7852376930652965E-3</v>
      </c>
      <c r="F409" s="38">
        <f t="shared" si="24"/>
        <v>2653.8174202348237</v>
      </c>
      <c r="J409" s="49"/>
    </row>
    <row r="410" spans="1:10" x14ac:dyDescent="0.35">
      <c r="A410" s="37">
        <v>37833</v>
      </c>
      <c r="B410" s="38">
        <f t="shared" si="22"/>
        <v>5.4249999999999998</v>
      </c>
      <c r="C410" s="38">
        <v>5.2328260869565222</v>
      </c>
      <c r="D410" s="38">
        <v>5.4249999999999998</v>
      </c>
      <c r="E410" s="42">
        <f t="shared" si="23"/>
        <v>-2.7716098182607909E-2</v>
      </c>
      <c r="F410" s="38">
        <f t="shared" si="24"/>
        <v>2580.26395605688</v>
      </c>
      <c r="J410" s="49"/>
    </row>
    <row r="411" spans="1:10" x14ac:dyDescent="0.35">
      <c r="A411" s="37">
        <v>37864</v>
      </c>
      <c r="B411" s="38">
        <f t="shared" si="22"/>
        <v>5.4850000000000003</v>
      </c>
      <c r="C411" s="38">
        <v>5.5240476190476189</v>
      </c>
      <c r="D411" s="38">
        <v>5.4850000000000003</v>
      </c>
      <c r="E411" s="42">
        <f t="shared" si="23"/>
        <v>-2.1767924619027837E-5</v>
      </c>
      <c r="F411" s="38">
        <f t="shared" si="24"/>
        <v>2580.2077890655873</v>
      </c>
      <c r="J411" s="49"/>
    </row>
    <row r="412" spans="1:10" x14ac:dyDescent="0.35">
      <c r="A412" s="37">
        <v>37894</v>
      </c>
      <c r="B412" s="38">
        <f t="shared" si="22"/>
        <v>5.375</v>
      </c>
      <c r="C412" s="38">
        <v>5.5129545454545452</v>
      </c>
      <c r="D412" s="38">
        <v>5.375</v>
      </c>
      <c r="E412" s="42">
        <f t="shared" si="23"/>
        <v>1.2941608935250457E-2</v>
      </c>
      <c r="F412" s="38">
        <f t="shared" si="24"/>
        <v>2613.5998292433615</v>
      </c>
      <c r="J412" s="49"/>
    </row>
    <row r="413" spans="1:10" x14ac:dyDescent="0.35">
      <c r="A413" s="37">
        <v>37925</v>
      </c>
      <c r="B413" s="38">
        <f t="shared" si="22"/>
        <v>5.76</v>
      </c>
      <c r="C413" s="38">
        <v>5.6086956521739131</v>
      </c>
      <c r="D413" s="38">
        <v>5.76</v>
      </c>
      <c r="E413" s="42">
        <f t="shared" si="23"/>
        <v>-2.4300628249537749E-2</v>
      </c>
      <c r="F413" s="38">
        <f t="shared" si="24"/>
        <v>2550.0877113998631</v>
      </c>
      <c r="J413" s="49"/>
    </row>
    <row r="414" spans="1:10" x14ac:dyDescent="0.35">
      <c r="A414" s="37">
        <v>37955</v>
      </c>
      <c r="B414" s="38">
        <f t="shared" si="22"/>
        <v>5.9450000000000003</v>
      </c>
      <c r="C414" s="38">
        <v>5.8739999999999997</v>
      </c>
      <c r="D414" s="38">
        <v>5.9450000000000003</v>
      </c>
      <c r="E414" s="42">
        <f t="shared" si="23"/>
        <v>-8.9119472395799149E-3</v>
      </c>
      <c r="F414" s="38">
        <f t="shared" si="24"/>
        <v>2527.3614642595667</v>
      </c>
      <c r="J414" s="49"/>
    </row>
    <row r="415" spans="1:10" x14ac:dyDescent="0.35">
      <c r="A415" s="37">
        <v>37986</v>
      </c>
      <c r="B415" s="38">
        <f t="shared" si="22"/>
        <v>5.5949999999999998</v>
      </c>
      <c r="C415" s="38">
        <v>5.7573809523809523</v>
      </c>
      <c r="D415" s="38">
        <v>5.5949999999999998</v>
      </c>
      <c r="E415" s="42">
        <f t="shared" si="23"/>
        <v>3.1317903063009377E-2</v>
      </c>
      <c r="F415" s="38">
        <f t="shared" si="24"/>
        <v>2606.5131256024329</v>
      </c>
      <c r="J415" s="49"/>
    </row>
    <row r="416" spans="1:10" x14ac:dyDescent="0.35">
      <c r="A416" s="37">
        <v>38017</v>
      </c>
      <c r="B416" s="38">
        <f t="shared" si="22"/>
        <v>5.8250000000000002</v>
      </c>
      <c r="C416" s="38">
        <v>5.7004999999999999</v>
      </c>
      <c r="D416" s="38">
        <v>5.8250000000000002</v>
      </c>
      <c r="E416" s="42">
        <f t="shared" si="23"/>
        <v>-1.2479176350746704E-2</v>
      </c>
      <c r="F416" s="38">
        <f t="shared" si="24"/>
        <v>2573.9859886475042</v>
      </c>
      <c r="J416" s="49"/>
    </row>
    <row r="417" spans="1:10" x14ac:dyDescent="0.35">
      <c r="A417" s="37">
        <v>38046</v>
      </c>
      <c r="B417" s="38">
        <f t="shared" si="22"/>
        <v>5.5449999999999999</v>
      </c>
      <c r="C417" s="38">
        <v>5.6205000000000007</v>
      </c>
      <c r="D417" s="38">
        <v>5.5449999999999999</v>
      </c>
      <c r="E417" s="42">
        <f t="shared" si="23"/>
        <v>2.5994063917861805E-2</v>
      </c>
      <c r="F417" s="38">
        <f t="shared" si="24"/>
        <v>2640.8943449600879</v>
      </c>
      <c r="J417" s="49"/>
    </row>
    <row r="418" spans="1:10" x14ac:dyDescent="0.35">
      <c r="A418" s="37">
        <v>38077</v>
      </c>
      <c r="B418" s="38">
        <f t="shared" si="22"/>
        <v>5.49</v>
      </c>
      <c r="C418" s="38">
        <v>5.4154347826086964</v>
      </c>
      <c r="D418" s="38">
        <v>5.49</v>
      </c>
      <c r="E418" s="42">
        <f t="shared" si="23"/>
        <v>8.7839184121230422E-3</v>
      </c>
      <c r="F418" s="38">
        <f t="shared" si="24"/>
        <v>2664.0917454212545</v>
      </c>
      <c r="J418" s="49"/>
    </row>
    <row r="419" spans="1:10" x14ac:dyDescent="0.35">
      <c r="A419" s="37">
        <v>38107</v>
      </c>
      <c r="B419" s="38">
        <f t="shared" si="22"/>
        <v>5.94</v>
      </c>
      <c r="C419" s="38">
        <v>5.802999999999999</v>
      </c>
      <c r="D419" s="38">
        <v>5.94</v>
      </c>
      <c r="E419" s="42">
        <f t="shared" si="23"/>
        <v>-2.8786050302809226E-2</v>
      </c>
      <c r="F419" s="38">
        <f t="shared" si="24"/>
        <v>2587.4030664262596</v>
      </c>
      <c r="J419" s="49"/>
    </row>
    <row r="420" spans="1:10" x14ac:dyDescent="0.35">
      <c r="A420" s="37">
        <v>38138</v>
      </c>
      <c r="B420" s="38">
        <f t="shared" si="22"/>
        <v>5.85</v>
      </c>
      <c r="C420" s="38">
        <v>5.9580952380952379</v>
      </c>
      <c r="D420" s="38">
        <v>5.85</v>
      </c>
      <c r="E420" s="42">
        <f t="shared" si="23"/>
        <v>1.1649892955843722E-2</v>
      </c>
      <c r="F420" s="38">
        <f t="shared" si="24"/>
        <v>2617.5460351837473</v>
      </c>
      <c r="J420" s="49"/>
    </row>
    <row r="421" spans="1:10" x14ac:dyDescent="0.35">
      <c r="A421" s="37">
        <v>38168</v>
      </c>
      <c r="B421" s="38">
        <f t="shared" si="22"/>
        <v>5.8650000000000002</v>
      </c>
      <c r="C421" s="38">
        <v>5.8454761904761892</v>
      </c>
      <c r="D421" s="38">
        <v>5.8650000000000002</v>
      </c>
      <c r="E421" s="42">
        <f t="shared" si="23"/>
        <v>3.7591220870752213E-3</v>
      </c>
      <c r="F421" s="38">
        <f t="shared" si="24"/>
        <v>2627.3857102985426</v>
      </c>
      <c r="J421" s="49"/>
    </row>
    <row r="422" spans="1:10" x14ac:dyDescent="0.35">
      <c r="A422" s="37">
        <v>38199</v>
      </c>
      <c r="B422" s="38">
        <f t="shared" si="22"/>
        <v>5.8449999999999998</v>
      </c>
      <c r="C422" s="38">
        <v>5.7177272727272728</v>
      </c>
      <c r="D422" s="38">
        <v>5.8449999999999998</v>
      </c>
      <c r="E422" s="42">
        <f t="shared" si="23"/>
        <v>6.3767079602790712E-3</v>
      </c>
      <c r="F422" s="38">
        <f t="shared" si="24"/>
        <v>2644.1397816721264</v>
      </c>
      <c r="J422" s="49"/>
    </row>
    <row r="423" spans="1:10" x14ac:dyDescent="0.35">
      <c r="A423" s="37">
        <v>38230</v>
      </c>
      <c r="B423" s="38">
        <f t="shared" si="22"/>
        <v>5.5350000000000001</v>
      </c>
      <c r="C423" s="38">
        <v>5.5831818181818171</v>
      </c>
      <c r="D423" s="38">
        <v>5.5350000000000001</v>
      </c>
      <c r="E423" s="42">
        <f t="shared" si="23"/>
        <v>2.8286571232175768E-2</v>
      </c>
      <c r="F423" s="38">
        <f t="shared" si="24"/>
        <v>2718.9334299542247</v>
      </c>
      <c r="J423" s="49"/>
    </row>
    <row r="424" spans="1:10" x14ac:dyDescent="0.35">
      <c r="A424" s="37">
        <v>38260</v>
      </c>
      <c r="B424" s="38">
        <f t="shared" si="22"/>
        <v>5.47</v>
      </c>
      <c r="C424" s="38">
        <v>5.4120454545454555</v>
      </c>
      <c r="D424" s="38">
        <v>5.47</v>
      </c>
      <c r="E424" s="42">
        <f t="shared" si="23"/>
        <v>9.5370788560590145E-3</v>
      </c>
      <c r="F424" s="38">
        <f t="shared" si="24"/>
        <v>2744.8641124800729</v>
      </c>
      <c r="J424" s="49"/>
    </row>
    <row r="425" spans="1:10" x14ac:dyDescent="0.35">
      <c r="A425" s="37">
        <v>38291</v>
      </c>
      <c r="B425" s="38">
        <f t="shared" si="22"/>
        <v>5.3849999999999998</v>
      </c>
      <c r="C425" s="38">
        <v>5.4014285714285712</v>
      </c>
      <c r="D425" s="38">
        <v>5.3849999999999998</v>
      </c>
      <c r="E425" s="42">
        <f t="shared" si="23"/>
        <v>1.1023652053452019E-2</v>
      </c>
      <c r="F425" s="38">
        <f t="shared" si="24"/>
        <v>2775.1225393900609</v>
      </c>
      <c r="J425" s="49"/>
    </row>
    <row r="426" spans="1:10" x14ac:dyDescent="0.35">
      <c r="A426" s="37">
        <v>38321</v>
      </c>
      <c r="B426" s="38">
        <f t="shared" si="22"/>
        <v>5.2249999999999996</v>
      </c>
      <c r="C426" s="38">
        <v>5.4</v>
      </c>
      <c r="D426" s="38">
        <v>5.2249999999999996</v>
      </c>
      <c r="E426" s="42">
        <f t="shared" si="23"/>
        <v>1.6748564731894587E-2</v>
      </c>
      <c r="F426" s="38">
        <f t="shared" si="24"/>
        <v>2821.6018588799748</v>
      </c>
      <c r="J426" s="49"/>
    </row>
    <row r="427" spans="1:10" x14ac:dyDescent="0.35">
      <c r="A427" s="37">
        <v>38352</v>
      </c>
      <c r="B427" s="38">
        <f t="shared" si="22"/>
        <v>5.33</v>
      </c>
      <c r="C427" s="38">
        <v>5.2319047619047616</v>
      </c>
      <c r="D427" s="38">
        <v>5.33</v>
      </c>
      <c r="E427" s="42">
        <f t="shared" si="23"/>
        <v>-3.6528706423584112E-3</v>
      </c>
      <c r="F427" s="38">
        <f t="shared" si="24"/>
        <v>2811.2949122852483</v>
      </c>
      <c r="J427" s="49"/>
    </row>
    <row r="428" spans="1:10" x14ac:dyDescent="0.35">
      <c r="A428" s="37">
        <v>38383</v>
      </c>
      <c r="B428" s="38">
        <f t="shared" si="22"/>
        <v>5.4</v>
      </c>
      <c r="C428" s="38">
        <v>5.3518421052631568</v>
      </c>
      <c r="D428" s="38">
        <v>5.4</v>
      </c>
      <c r="E428" s="42">
        <f t="shared" si="23"/>
        <v>-8.7900098574890048E-4</v>
      </c>
      <c r="F428" s="38">
        <f t="shared" si="24"/>
        <v>2808.8237812861189</v>
      </c>
      <c r="J428" s="49"/>
    </row>
    <row r="429" spans="1:10" x14ac:dyDescent="0.35">
      <c r="A429" s="37">
        <v>38411</v>
      </c>
      <c r="B429" s="38">
        <f t="shared" si="22"/>
        <v>5.5650000000000004</v>
      </c>
      <c r="C429" s="38">
        <v>5.3977500000000003</v>
      </c>
      <c r="D429" s="38">
        <v>5.5650000000000004</v>
      </c>
      <c r="E429" s="42">
        <f t="shared" si="23"/>
        <v>-7.945899406478666E-3</v>
      </c>
      <c r="F429" s="38">
        <f t="shared" si="24"/>
        <v>2786.5051500694944</v>
      </c>
      <c r="J429" s="49"/>
    </row>
    <row r="430" spans="1:10" x14ac:dyDescent="0.35">
      <c r="A430" s="37">
        <v>38442</v>
      </c>
      <c r="B430" s="38">
        <f t="shared" si="22"/>
        <v>5.67</v>
      </c>
      <c r="C430" s="38">
        <v>5.6526190476190479</v>
      </c>
      <c r="D430" s="38">
        <v>5.67</v>
      </c>
      <c r="E430" s="42">
        <f t="shared" si="23"/>
        <v>-3.2442260916914654E-3</v>
      </c>
      <c r="F430" s="38">
        <f t="shared" si="24"/>
        <v>2777.465097357006</v>
      </c>
      <c r="J430" s="49"/>
    </row>
    <row r="431" spans="1:10" x14ac:dyDescent="0.35">
      <c r="A431" s="37">
        <v>38472</v>
      </c>
      <c r="B431" s="38">
        <f t="shared" si="22"/>
        <v>5.35</v>
      </c>
      <c r="C431" s="38">
        <v>5.4719999999999995</v>
      </c>
      <c r="D431" s="38">
        <v>5.35</v>
      </c>
      <c r="E431" s="42">
        <f t="shared" si="23"/>
        <v>2.9104690302644086E-2</v>
      </c>
      <c r="F431" s="38">
        <f t="shared" si="24"/>
        <v>2858.3023588419851</v>
      </c>
      <c r="J431" s="49"/>
    </row>
    <row r="432" spans="1:10" x14ac:dyDescent="0.35">
      <c r="A432" s="37">
        <v>38503</v>
      </c>
      <c r="B432" s="38">
        <f t="shared" si="22"/>
        <v>5.15</v>
      </c>
      <c r="C432" s="38">
        <v>5.2877272727272731</v>
      </c>
      <c r="D432" s="38">
        <v>5.15</v>
      </c>
      <c r="E432" s="42">
        <f t="shared" si="23"/>
        <v>1.9838442984981934E-2</v>
      </c>
      <c r="F432" s="38">
        <f t="shared" si="24"/>
        <v>2915.0066272217109</v>
      </c>
      <c r="J432" s="49"/>
    </row>
    <row r="433" spans="1:10" x14ac:dyDescent="0.35">
      <c r="A433" s="37">
        <v>38533</v>
      </c>
      <c r="B433" s="38">
        <f t="shared" si="22"/>
        <v>5.1050000000000004</v>
      </c>
      <c r="C433" s="38">
        <v>5.1404761904761909</v>
      </c>
      <c r="D433" s="38">
        <v>5.1050000000000004</v>
      </c>
      <c r="E433" s="42">
        <f t="shared" si="23"/>
        <v>7.7594811523454552E-3</v>
      </c>
      <c r="F433" s="38">
        <f t="shared" si="24"/>
        <v>2937.6255662045996</v>
      </c>
      <c r="J433" s="49"/>
    </row>
    <row r="434" spans="1:10" x14ac:dyDescent="0.35">
      <c r="A434" s="37">
        <v>38564</v>
      </c>
      <c r="B434" s="38">
        <f t="shared" si="22"/>
        <v>5.125</v>
      </c>
      <c r="C434" s="38">
        <v>5.1902380952380955</v>
      </c>
      <c r="D434" s="38">
        <v>5.125</v>
      </c>
      <c r="E434" s="42">
        <f t="shared" si="23"/>
        <v>2.7143569723180301E-3</v>
      </c>
      <c r="F434" s="38">
        <f t="shared" si="24"/>
        <v>2945.599330642287</v>
      </c>
      <c r="J434" s="49"/>
    </row>
    <row r="435" spans="1:10" x14ac:dyDescent="0.35">
      <c r="A435" s="37">
        <v>38595</v>
      </c>
      <c r="B435" s="38">
        <f t="shared" si="22"/>
        <v>5.0549999999999997</v>
      </c>
      <c r="C435" s="38">
        <v>5.2186956521739134</v>
      </c>
      <c r="D435" s="38">
        <v>5.0549999999999997</v>
      </c>
      <c r="E435" s="42">
        <f t="shared" si="23"/>
        <v>9.6778519063539497E-3</v>
      </c>
      <c r="F435" s="38">
        <f t="shared" si="24"/>
        <v>2974.1064047396981</v>
      </c>
      <c r="J435" s="49"/>
    </row>
    <row r="436" spans="1:10" x14ac:dyDescent="0.35">
      <c r="A436" s="37">
        <v>38625</v>
      </c>
      <c r="B436" s="38">
        <f t="shared" ref="B436:B499" si="25">D436</f>
        <v>5.36</v>
      </c>
      <c r="C436" s="38">
        <v>5.1863636363636365</v>
      </c>
      <c r="D436" s="38">
        <v>5.36</v>
      </c>
      <c r="E436" s="42">
        <f t="shared" si="23"/>
        <v>-1.9013581016078925E-2</v>
      </c>
      <c r="F436" s="38">
        <f t="shared" si="24"/>
        <v>2917.5579916627403</v>
      </c>
      <c r="J436" s="49"/>
    </row>
    <row r="437" spans="1:10" x14ac:dyDescent="0.35">
      <c r="A437" s="37">
        <v>38656</v>
      </c>
      <c r="B437" s="38">
        <f t="shared" si="25"/>
        <v>5.4749999999999996</v>
      </c>
      <c r="C437" s="38">
        <v>5.4002380952380955</v>
      </c>
      <c r="D437" s="38">
        <v>5.4749999999999996</v>
      </c>
      <c r="E437" s="42">
        <f t="shared" si="23"/>
        <v>-4.2440277442176788E-3</v>
      </c>
      <c r="F437" s="38">
        <f t="shared" si="24"/>
        <v>2905.1757946007597</v>
      </c>
      <c r="J437" s="49"/>
    </row>
    <row r="438" spans="1:10" x14ac:dyDescent="0.35">
      <c r="A438" s="37">
        <v>38686</v>
      </c>
      <c r="B438" s="38">
        <f t="shared" si="25"/>
        <v>5.375</v>
      </c>
      <c r="C438" s="38">
        <v>5.4352272727272721</v>
      </c>
      <c r="D438" s="38">
        <v>5.375</v>
      </c>
      <c r="E438" s="42">
        <f t="shared" si="23"/>
        <v>1.217229600174272E-2</v>
      </c>
      <c r="F438" s="38">
        <f t="shared" si="24"/>
        <v>2940.5384543097384</v>
      </c>
      <c r="J438" s="49"/>
    </row>
    <row r="439" spans="1:10" x14ac:dyDescent="0.35">
      <c r="A439" s="37">
        <v>38717</v>
      </c>
      <c r="B439" s="38">
        <f t="shared" si="25"/>
        <v>5.2</v>
      </c>
      <c r="C439" s="38">
        <v>5.3465000000000007</v>
      </c>
      <c r="D439" s="38">
        <v>5.2</v>
      </c>
      <c r="E439" s="42">
        <f t="shared" si="23"/>
        <v>1.7905365028631236E-2</v>
      </c>
      <c r="F439" s="38">
        <f t="shared" si="24"/>
        <v>2993.189868714881</v>
      </c>
      <c r="J439" s="49"/>
    </row>
    <row r="440" spans="1:10" x14ac:dyDescent="0.35">
      <c r="A440" s="37">
        <v>38748</v>
      </c>
      <c r="B440" s="38">
        <f t="shared" si="25"/>
        <v>5.35</v>
      </c>
      <c r="C440" s="38">
        <v>5.2035</v>
      </c>
      <c r="D440" s="38">
        <v>5.35</v>
      </c>
      <c r="E440" s="42">
        <f t="shared" si="23"/>
        <v>-7.0946464960310544E-3</v>
      </c>
      <c r="F440" s="38">
        <f t="shared" si="24"/>
        <v>2971.9542447008471</v>
      </c>
      <c r="J440" s="49"/>
    </row>
    <row r="441" spans="1:10" x14ac:dyDescent="0.35">
      <c r="A441" s="37">
        <v>38776</v>
      </c>
      <c r="B441" s="38">
        <f t="shared" si="25"/>
        <v>5.29</v>
      </c>
      <c r="C441" s="38">
        <v>5.2720000000000011</v>
      </c>
      <c r="D441" s="38">
        <v>5.29</v>
      </c>
      <c r="E441" s="42">
        <f t="shared" si="23"/>
        <v>9.0423165012108921E-3</v>
      </c>
      <c r="F441" s="38">
        <f t="shared" si="24"/>
        <v>2998.827595608549</v>
      </c>
      <c r="J441" s="49"/>
    </row>
    <row r="442" spans="1:10" x14ac:dyDescent="0.35">
      <c r="A442" s="37">
        <v>38807</v>
      </c>
      <c r="B442" s="38">
        <f t="shared" si="25"/>
        <v>5.41</v>
      </c>
      <c r="C442" s="38">
        <v>5.341304347826088</v>
      </c>
      <c r="D442" s="38">
        <v>5.41</v>
      </c>
      <c r="E442" s="42">
        <f t="shared" si="23"/>
        <v>-4.7085719852113656E-3</v>
      </c>
      <c r="F442" s="38">
        <f t="shared" si="24"/>
        <v>2984.7074000033881</v>
      </c>
      <c r="J442" s="49"/>
    </row>
    <row r="443" spans="1:10" x14ac:dyDescent="0.35">
      <c r="A443" s="37">
        <v>38837</v>
      </c>
      <c r="B443" s="38">
        <f t="shared" si="25"/>
        <v>5.7</v>
      </c>
      <c r="C443" s="38">
        <v>5.5797058823529415</v>
      </c>
      <c r="D443" s="38">
        <v>5.7</v>
      </c>
      <c r="E443" s="42">
        <f t="shared" si="23"/>
        <v>-1.7230085926584596E-2</v>
      </c>
      <c r="F443" s="38">
        <f t="shared" si="24"/>
        <v>2933.2806350356168</v>
      </c>
      <c r="J443" s="49"/>
    </row>
    <row r="444" spans="1:10" x14ac:dyDescent="0.35">
      <c r="A444" s="37">
        <v>38868</v>
      </c>
      <c r="B444" s="38">
        <f t="shared" si="25"/>
        <v>5.71</v>
      </c>
      <c r="C444" s="38">
        <v>5.75</v>
      </c>
      <c r="D444" s="38">
        <v>5.71</v>
      </c>
      <c r="E444" s="42">
        <f t="shared" si="23"/>
        <v>4.0007455066064191E-3</v>
      </c>
      <c r="F444" s="38">
        <f t="shared" si="24"/>
        <v>2945.0159443558514</v>
      </c>
      <c r="J444" s="49"/>
    </row>
    <row r="445" spans="1:10" x14ac:dyDescent="0.35">
      <c r="A445" s="37">
        <v>38898</v>
      </c>
      <c r="B445" s="38">
        <f t="shared" si="25"/>
        <v>5.7850000000000001</v>
      </c>
      <c r="C445" s="38">
        <v>5.7378571428571421</v>
      </c>
      <c r="D445" s="38">
        <v>5.7850000000000001</v>
      </c>
      <c r="E445" s="42">
        <f t="shared" si="23"/>
        <v>-8.41659022434358E-4</v>
      </c>
      <c r="F445" s="38">
        <f t="shared" si="24"/>
        <v>2942.5372451150711</v>
      </c>
      <c r="J445" s="49"/>
    </row>
    <row r="446" spans="1:10" x14ac:dyDescent="0.35">
      <c r="A446" s="37">
        <v>38929</v>
      </c>
      <c r="B446" s="38">
        <f t="shared" si="25"/>
        <v>5.835</v>
      </c>
      <c r="C446" s="38">
        <v>5.8340476190476194</v>
      </c>
      <c r="D446" s="38">
        <v>5.835</v>
      </c>
      <c r="E446" s="42">
        <f t="shared" si="23"/>
        <v>1.0960982709386537E-3</v>
      </c>
      <c r="F446" s="38">
        <f t="shared" si="24"/>
        <v>2945.7625551016145</v>
      </c>
      <c r="J446" s="49"/>
    </row>
    <row r="447" spans="1:10" x14ac:dyDescent="0.35">
      <c r="A447" s="37">
        <v>38960</v>
      </c>
      <c r="B447" s="38">
        <f t="shared" si="25"/>
        <v>5.665</v>
      </c>
      <c r="C447" s="38">
        <v>5.7732608695652177</v>
      </c>
      <c r="D447" s="38">
        <v>5.665</v>
      </c>
      <c r="E447" s="42">
        <f t="shared" si="23"/>
        <v>1.7626339775965512E-2</v>
      </c>
      <c r="F447" s="38">
        <f t="shared" si="24"/>
        <v>2997.6855667971518</v>
      </c>
      <c r="J447" s="49"/>
    </row>
    <row r="448" spans="1:10" x14ac:dyDescent="0.35">
      <c r="A448" s="37">
        <v>38990</v>
      </c>
      <c r="B448" s="38">
        <f t="shared" si="25"/>
        <v>5.5049999999999999</v>
      </c>
      <c r="C448" s="38">
        <v>5.6016666666666657</v>
      </c>
      <c r="D448" s="38">
        <v>5.5049999999999999</v>
      </c>
      <c r="E448" s="42">
        <f t="shared" si="23"/>
        <v>1.6823200802576203E-2</v>
      </c>
      <c r="F448" s="38">
        <f t="shared" si="24"/>
        <v>3048.1162330303646</v>
      </c>
      <c r="J448" s="49"/>
    </row>
    <row r="449" spans="1:10" x14ac:dyDescent="0.35">
      <c r="A449" s="37">
        <v>39021</v>
      </c>
      <c r="B449" s="38">
        <f t="shared" si="25"/>
        <v>5.66</v>
      </c>
      <c r="C449" s="38">
        <v>5.665</v>
      </c>
      <c r="D449" s="38">
        <v>5.66</v>
      </c>
      <c r="E449" s="42">
        <f t="shared" si="23"/>
        <v>-7.0528091547321318E-3</v>
      </c>
      <c r="F449" s="38">
        <f t="shared" si="24"/>
        <v>3026.6184509573604</v>
      </c>
      <c r="J449" s="49"/>
    </row>
    <row r="450" spans="1:10" x14ac:dyDescent="0.35">
      <c r="A450" s="37">
        <v>39051</v>
      </c>
      <c r="B450" s="38">
        <f t="shared" si="25"/>
        <v>5.59</v>
      </c>
      <c r="C450" s="38">
        <v>5.5995454545454546</v>
      </c>
      <c r="D450" s="38">
        <v>5.59</v>
      </c>
      <c r="E450" s="42">
        <f t="shared" si="23"/>
        <v>9.9906347893054734E-3</v>
      </c>
      <c r="F450" s="38">
        <f t="shared" si="24"/>
        <v>3056.8562905474491</v>
      </c>
      <c r="J450" s="49"/>
    </row>
    <row r="451" spans="1:10" x14ac:dyDescent="0.35">
      <c r="A451" s="37">
        <v>39082</v>
      </c>
      <c r="B451" s="38">
        <f t="shared" si="25"/>
        <v>5.8849999999999998</v>
      </c>
      <c r="C451" s="38">
        <v>5.6965789473684216</v>
      </c>
      <c r="D451" s="38">
        <v>5.8849999999999998</v>
      </c>
      <c r="E451" s="42">
        <f t="shared" ref="E451:E514" si="26">B450/1200+((B450/B451)*(1-(1+B451/200)^(-2*(10-(1/12))))+(1+B451/200)^(-2*(10-(1/12)))-1)</f>
        <v>-1.7267074388363932E-2</v>
      </c>
      <c r="F451" s="38">
        <f t="shared" ref="F451:F514" si="27">F450*(1+E451)</f>
        <v>3004.0733255840282</v>
      </c>
      <c r="J451" s="49"/>
    </row>
    <row r="452" spans="1:10" x14ac:dyDescent="0.35">
      <c r="A452" s="37">
        <v>39113</v>
      </c>
      <c r="B452" s="38">
        <f t="shared" si="25"/>
        <v>5.9349999999999996</v>
      </c>
      <c r="C452" s="38">
        <v>5.8776190476190475</v>
      </c>
      <c r="D452" s="38">
        <v>5.9349999999999996</v>
      </c>
      <c r="E452" s="42">
        <f t="shared" si="26"/>
        <v>1.1965313323980117E-3</v>
      </c>
      <c r="F452" s="38">
        <f t="shared" si="27"/>
        <v>3007.6677934429108</v>
      </c>
      <c r="J452" s="49"/>
    </row>
    <row r="453" spans="1:10" x14ac:dyDescent="0.35">
      <c r="A453" s="37">
        <v>39141</v>
      </c>
      <c r="B453" s="38">
        <f t="shared" si="25"/>
        <v>5.6849999999999996</v>
      </c>
      <c r="C453" s="38">
        <v>5.8092499999999996</v>
      </c>
      <c r="D453" s="38">
        <v>5.6849999999999996</v>
      </c>
      <c r="E453" s="42">
        <f t="shared" si="26"/>
        <v>2.3698842302276053E-2</v>
      </c>
      <c r="F453" s="38">
        <f t="shared" si="27"/>
        <v>3078.9460381773492</v>
      </c>
      <c r="J453" s="49"/>
    </row>
    <row r="454" spans="1:10" x14ac:dyDescent="0.35">
      <c r="A454" s="37">
        <v>39172</v>
      </c>
      <c r="B454" s="38">
        <f t="shared" si="25"/>
        <v>5.88</v>
      </c>
      <c r="C454" s="38">
        <v>5.7368181818181814</v>
      </c>
      <c r="D454" s="38">
        <v>5.88</v>
      </c>
      <c r="E454" s="42">
        <f t="shared" si="26"/>
        <v>-9.7589011221440106E-3</v>
      </c>
      <c r="F454" s="38">
        <f t="shared" si="27"/>
        <v>3048.8989082303592</v>
      </c>
      <c r="J454" s="49"/>
    </row>
    <row r="455" spans="1:10" x14ac:dyDescent="0.35">
      <c r="A455" s="37">
        <v>39202</v>
      </c>
      <c r="B455" s="38">
        <f t="shared" si="25"/>
        <v>5.875</v>
      </c>
      <c r="C455" s="38">
        <v>5.9097222222222223</v>
      </c>
      <c r="D455" s="38">
        <v>5.875</v>
      </c>
      <c r="E455" s="42">
        <f t="shared" si="26"/>
        <v>5.2717881345299821E-3</v>
      </c>
      <c r="F455" s="38">
        <f t="shared" si="27"/>
        <v>3064.9720573181489</v>
      </c>
      <c r="J455" s="49"/>
    </row>
    <row r="456" spans="1:10" x14ac:dyDescent="0.35">
      <c r="A456" s="37">
        <v>39233</v>
      </c>
      <c r="B456" s="38">
        <f t="shared" si="25"/>
        <v>6.0149999999999997</v>
      </c>
      <c r="C456" s="38">
        <v>5.9208695652173899</v>
      </c>
      <c r="D456" s="38">
        <v>6.0149999999999997</v>
      </c>
      <c r="E456" s="42">
        <f t="shared" si="26"/>
        <v>-5.4474736126989155E-3</v>
      </c>
      <c r="F456" s="38">
        <f t="shared" si="27"/>
        <v>3048.2757029122486</v>
      </c>
      <c r="J456" s="49"/>
    </row>
    <row r="457" spans="1:10" x14ac:dyDescent="0.35">
      <c r="A457" s="37">
        <v>39263</v>
      </c>
      <c r="B457" s="38">
        <f t="shared" si="25"/>
        <v>6.2549999999999999</v>
      </c>
      <c r="C457" s="38">
        <v>6.2047499999999998</v>
      </c>
      <c r="D457" s="38">
        <v>6.2549999999999999</v>
      </c>
      <c r="E457" s="42">
        <f t="shared" si="26"/>
        <v>-1.25251764545081E-2</v>
      </c>
      <c r="F457" s="38">
        <f t="shared" si="27"/>
        <v>3010.0955118512829</v>
      </c>
      <c r="J457" s="49"/>
    </row>
    <row r="458" spans="1:10" x14ac:dyDescent="0.35">
      <c r="A458" s="37">
        <v>39294</v>
      </c>
      <c r="B458" s="38">
        <f t="shared" si="25"/>
        <v>6.03</v>
      </c>
      <c r="C458" s="38">
        <v>6.1497727272727269</v>
      </c>
      <c r="D458" s="38">
        <v>6.03</v>
      </c>
      <c r="E458" s="42">
        <f t="shared" si="26"/>
        <v>2.1824235900637694E-2</v>
      </c>
      <c r="F458" s="38">
        <f t="shared" si="27"/>
        <v>3075.7885463853763</v>
      </c>
      <c r="J458" s="49"/>
    </row>
    <row r="459" spans="1:10" x14ac:dyDescent="0.35">
      <c r="A459" s="37">
        <v>39325</v>
      </c>
      <c r="B459" s="38">
        <f t="shared" si="25"/>
        <v>5.92</v>
      </c>
      <c r="C459" s="38">
        <v>5.9259090909090899</v>
      </c>
      <c r="D459" s="38">
        <v>5.92</v>
      </c>
      <c r="E459" s="42">
        <f t="shared" si="26"/>
        <v>1.3187424506282129E-2</v>
      </c>
      <c r="F459" s="38">
        <f t="shared" si="27"/>
        <v>3116.3502756381208</v>
      </c>
      <c r="J459" s="49"/>
    </row>
    <row r="460" spans="1:10" x14ac:dyDescent="0.35">
      <c r="A460" s="37">
        <v>39355</v>
      </c>
      <c r="B460" s="38">
        <f t="shared" si="25"/>
        <v>6.1550000000000002</v>
      </c>
      <c r="C460" s="38">
        <v>5.9921052631578942</v>
      </c>
      <c r="D460" s="38">
        <v>6.1550000000000002</v>
      </c>
      <c r="E460" s="42">
        <f t="shared" si="26"/>
        <v>-1.2317633387177297E-2</v>
      </c>
      <c r="F460" s="38">
        <f t="shared" si="27"/>
        <v>3077.9642154367816</v>
      </c>
      <c r="J460" s="49"/>
    </row>
    <row r="461" spans="1:10" x14ac:dyDescent="0.35">
      <c r="A461" s="37">
        <v>39386</v>
      </c>
      <c r="B461" s="38">
        <f t="shared" si="25"/>
        <v>6.1749999999999998</v>
      </c>
      <c r="C461" s="38">
        <v>6.1743478260869562</v>
      </c>
      <c r="D461" s="38">
        <v>6.1749999999999998</v>
      </c>
      <c r="E461" s="42">
        <f t="shared" si="26"/>
        <v>3.6623417495878323E-3</v>
      </c>
      <c r="F461" s="38">
        <f t="shared" si="27"/>
        <v>3089.2367722867129</v>
      </c>
      <c r="J461" s="49"/>
    </row>
    <row r="462" spans="1:10" x14ac:dyDescent="0.35">
      <c r="A462" s="37">
        <v>39416</v>
      </c>
      <c r="B462" s="38">
        <f t="shared" si="25"/>
        <v>5.9950000000000001</v>
      </c>
      <c r="C462" s="38">
        <v>6.0254545454545454</v>
      </c>
      <c r="D462" s="38">
        <v>5.9950000000000001</v>
      </c>
      <c r="E462" s="42">
        <f t="shared" si="26"/>
        <v>1.8456583574355461E-2</v>
      </c>
      <c r="F462" s="38">
        <f t="shared" si="27"/>
        <v>3146.2535289553948</v>
      </c>
      <c r="J462" s="49"/>
    </row>
    <row r="463" spans="1:10" x14ac:dyDescent="0.35">
      <c r="A463" s="37">
        <v>39447</v>
      </c>
      <c r="B463" s="38">
        <f t="shared" si="25"/>
        <v>6.3250000000000002</v>
      </c>
      <c r="C463" s="38">
        <v>6.2076315789473684</v>
      </c>
      <c r="D463" s="38">
        <v>6.3250000000000002</v>
      </c>
      <c r="E463" s="42">
        <f t="shared" si="26"/>
        <v>-1.9041591521470648E-2</v>
      </c>
      <c r="F463" s="38">
        <f t="shared" si="27"/>
        <v>3086.3438544340406</v>
      </c>
      <c r="J463" s="49"/>
    </row>
    <row r="464" spans="1:10" x14ac:dyDescent="0.35">
      <c r="A464" s="37">
        <v>39478</v>
      </c>
      <c r="B464" s="38">
        <f t="shared" si="25"/>
        <v>6.085</v>
      </c>
      <c r="C464" s="38">
        <v>6.076428571428572</v>
      </c>
      <c r="D464" s="38">
        <v>6.085</v>
      </c>
      <c r="E464" s="42">
        <f t="shared" si="26"/>
        <v>2.2945395996187386E-2</v>
      </c>
      <c r="F464" s="38">
        <f t="shared" si="27"/>
        <v>3157.1612363544291</v>
      </c>
      <c r="J464" s="49"/>
    </row>
    <row r="465" spans="1:10" x14ac:dyDescent="0.35">
      <c r="A465" s="37">
        <v>39507</v>
      </c>
      <c r="B465" s="38">
        <f t="shared" si="25"/>
        <v>6.21</v>
      </c>
      <c r="C465" s="38">
        <v>6.2945238095238079</v>
      </c>
      <c r="D465" s="38">
        <v>6.21</v>
      </c>
      <c r="E465" s="42">
        <f t="shared" si="26"/>
        <v>-4.0821662694736881E-3</v>
      </c>
      <c r="F465" s="38">
        <f t="shared" si="27"/>
        <v>3144.2731792480931</v>
      </c>
      <c r="J465" s="49"/>
    </row>
    <row r="466" spans="1:10" x14ac:dyDescent="0.35">
      <c r="A466" s="37">
        <v>39538</v>
      </c>
      <c r="B466" s="38">
        <f t="shared" si="25"/>
        <v>6.04</v>
      </c>
      <c r="C466" s="38">
        <v>6.0855263157894726</v>
      </c>
      <c r="D466" s="38">
        <v>6.04</v>
      </c>
      <c r="E466" s="42">
        <f t="shared" si="26"/>
        <v>1.7720333842228111E-2</v>
      </c>
      <c r="F466" s="38">
        <f t="shared" si="27"/>
        <v>3199.9907496755332</v>
      </c>
      <c r="J466" s="49"/>
    </row>
    <row r="467" spans="1:10" x14ac:dyDescent="0.35">
      <c r="A467" s="37">
        <v>39568</v>
      </c>
      <c r="B467" s="38">
        <f t="shared" si="25"/>
        <v>6.29</v>
      </c>
      <c r="C467" s="38">
        <v>6.1704761904761893</v>
      </c>
      <c r="D467" s="38">
        <v>6.29</v>
      </c>
      <c r="E467" s="42">
        <f t="shared" si="26"/>
        <v>-1.3205924183760098E-2</v>
      </c>
      <c r="F467" s="38">
        <f t="shared" si="27"/>
        <v>3157.7319144465846</v>
      </c>
      <c r="J467" s="49"/>
    </row>
    <row r="468" spans="1:10" x14ac:dyDescent="0.35">
      <c r="A468" s="37">
        <v>39599</v>
      </c>
      <c r="B468" s="38">
        <f t="shared" si="25"/>
        <v>6.53</v>
      </c>
      <c r="C468" s="38">
        <v>6.3550000000000004</v>
      </c>
      <c r="D468" s="38">
        <v>6.53</v>
      </c>
      <c r="E468" s="42">
        <f t="shared" si="26"/>
        <v>-1.2077850591482175E-2</v>
      </c>
      <c r="F468" s="38">
        <f t="shared" si="27"/>
        <v>3119.593300175944</v>
      </c>
      <c r="J468" s="49"/>
    </row>
    <row r="469" spans="1:10" x14ac:dyDescent="0.35">
      <c r="A469" s="37">
        <v>39629</v>
      </c>
      <c r="B469" s="38">
        <f t="shared" si="25"/>
        <v>6.45</v>
      </c>
      <c r="C469" s="38">
        <v>6.5867499999999994</v>
      </c>
      <c r="D469" s="38">
        <v>6.45</v>
      </c>
      <c r="E469" s="42">
        <f t="shared" si="26"/>
        <v>1.1235856138491197E-2</v>
      </c>
      <c r="F469" s="38">
        <f t="shared" si="27"/>
        <v>3154.6446017073217</v>
      </c>
      <c r="J469" s="49"/>
    </row>
    <row r="470" spans="1:10" x14ac:dyDescent="0.35">
      <c r="A470" s="37">
        <v>39660</v>
      </c>
      <c r="B470" s="38">
        <f t="shared" si="25"/>
        <v>6.2249999999999996</v>
      </c>
      <c r="C470" s="38">
        <v>6.3665217391304365</v>
      </c>
      <c r="D470" s="38">
        <v>6.2249999999999996</v>
      </c>
      <c r="E470" s="42">
        <f t="shared" si="26"/>
        <v>2.1839112073032445E-2</v>
      </c>
      <c r="F470" s="38">
        <f t="shared" si="27"/>
        <v>3223.5392387145944</v>
      </c>
      <c r="J470" s="49"/>
    </row>
    <row r="471" spans="1:10" x14ac:dyDescent="0.35">
      <c r="A471" s="37">
        <v>39691</v>
      </c>
      <c r="B471" s="38">
        <f t="shared" si="25"/>
        <v>5.75</v>
      </c>
      <c r="C471" s="38">
        <v>5.8624999999999998</v>
      </c>
      <c r="D471" s="38">
        <v>5.75</v>
      </c>
      <c r="E471" s="42">
        <f t="shared" si="26"/>
        <v>4.0711426890026256E-2</v>
      </c>
      <c r="F471" s="38">
        <f t="shared" si="27"/>
        <v>3354.7741207586541</v>
      </c>
      <c r="J471" s="49"/>
    </row>
    <row r="472" spans="1:10" x14ac:dyDescent="0.35">
      <c r="A472" s="37">
        <v>39721</v>
      </c>
      <c r="B472" s="38">
        <f t="shared" si="25"/>
        <v>5.3949999999999996</v>
      </c>
      <c r="C472" s="38">
        <v>5.6459090909090897</v>
      </c>
      <c r="D472" s="38">
        <v>5.3949999999999996</v>
      </c>
      <c r="E472" s="42">
        <f t="shared" si="26"/>
        <v>3.1781326332828513E-2</v>
      </c>
      <c r="F472" s="38">
        <f t="shared" si="27"/>
        <v>3461.3932918634132</v>
      </c>
      <c r="J472" s="49"/>
    </row>
    <row r="473" spans="1:10" x14ac:dyDescent="0.35">
      <c r="A473" s="37">
        <v>39752</v>
      </c>
      <c r="B473" s="38">
        <f t="shared" si="25"/>
        <v>5.1749999999999998</v>
      </c>
      <c r="C473" s="38">
        <v>5.2152272727272724</v>
      </c>
      <c r="D473" s="38">
        <v>5.1749999999999998</v>
      </c>
      <c r="E473" s="42">
        <f t="shared" si="26"/>
        <v>2.1394201550087831E-2</v>
      </c>
      <c r="F473" s="38">
        <f t="shared" si="27"/>
        <v>3535.4470375936612</v>
      </c>
      <c r="J473" s="49"/>
    </row>
    <row r="474" spans="1:10" x14ac:dyDescent="0.35">
      <c r="A474" s="37">
        <v>39782</v>
      </c>
      <c r="B474" s="38">
        <f t="shared" si="25"/>
        <v>4.58</v>
      </c>
      <c r="C474" s="38">
        <v>4.9407499999999995</v>
      </c>
      <c r="D474" s="38">
        <v>4.58</v>
      </c>
      <c r="E474" s="42">
        <f t="shared" si="26"/>
        <v>5.1311371579102094E-2</v>
      </c>
      <c r="F474" s="38">
        <f t="shared" si="27"/>
        <v>3716.8556742378651</v>
      </c>
      <c r="J474" s="49"/>
    </row>
    <row r="475" spans="1:10" x14ac:dyDescent="0.35">
      <c r="A475" s="37">
        <v>39813</v>
      </c>
      <c r="B475" s="38">
        <f t="shared" si="25"/>
        <v>3.9849999999999999</v>
      </c>
      <c r="C475" s="38">
        <v>4.2157142857142853</v>
      </c>
      <c r="D475" s="38">
        <v>3.9849999999999999</v>
      </c>
      <c r="E475" s="42">
        <f t="shared" si="26"/>
        <v>5.2165975758940643E-2</v>
      </c>
      <c r="F475" s="38">
        <f t="shared" si="27"/>
        <v>3910.7490772396382</v>
      </c>
      <c r="J475" s="49"/>
    </row>
    <row r="476" spans="1:10" x14ac:dyDescent="0.35">
      <c r="A476" s="37">
        <v>39844</v>
      </c>
      <c r="B476" s="38">
        <f t="shared" si="25"/>
        <v>4.0999999999999996</v>
      </c>
      <c r="C476" s="38">
        <v>4.0857499999999991</v>
      </c>
      <c r="D476" s="38">
        <v>4.0999999999999996</v>
      </c>
      <c r="E476" s="42">
        <f t="shared" si="26"/>
        <v>-5.972706658030064E-3</v>
      </c>
      <c r="F476" s="38">
        <f t="shared" si="27"/>
        <v>3887.3913201881242</v>
      </c>
      <c r="J476" s="49"/>
    </row>
    <row r="477" spans="1:10" x14ac:dyDescent="0.35">
      <c r="A477" s="37">
        <v>39872</v>
      </c>
      <c r="B477" s="38">
        <f t="shared" si="25"/>
        <v>4.4000000000000004</v>
      </c>
      <c r="C477" s="38">
        <v>4.253000000000001</v>
      </c>
      <c r="D477" s="38">
        <v>4.4000000000000004</v>
      </c>
      <c r="E477" s="42">
        <f t="shared" si="26"/>
        <v>-2.0483295898153744E-2</v>
      </c>
      <c r="F477" s="38">
        <f t="shared" si="27"/>
        <v>3807.7647335047959</v>
      </c>
      <c r="J477" s="49"/>
    </row>
    <row r="478" spans="1:10" x14ac:dyDescent="0.35">
      <c r="A478" s="37">
        <v>39903</v>
      </c>
      <c r="B478" s="38">
        <f t="shared" si="25"/>
        <v>4.41</v>
      </c>
      <c r="C478" s="38">
        <v>4.3277272727272722</v>
      </c>
      <c r="D478" s="38">
        <v>4.41</v>
      </c>
      <c r="E478" s="42">
        <f t="shared" si="26"/>
        <v>2.8703794693175234E-3</v>
      </c>
      <c r="F478" s="38">
        <f t="shared" si="27"/>
        <v>3818.6944632198392</v>
      </c>
      <c r="J478" s="49"/>
    </row>
    <row r="479" spans="1:10" x14ac:dyDescent="0.35">
      <c r="A479" s="37">
        <v>39933</v>
      </c>
      <c r="B479" s="38">
        <f t="shared" si="25"/>
        <v>4.57</v>
      </c>
      <c r="C479" s="38">
        <v>4.5120000000000005</v>
      </c>
      <c r="D479" s="38">
        <v>4.57</v>
      </c>
      <c r="E479" s="42">
        <f t="shared" si="26"/>
        <v>-8.9693333731868212E-3</v>
      </c>
      <c r="F479" s="38">
        <f t="shared" si="27"/>
        <v>3784.4433195288775</v>
      </c>
      <c r="J479" s="49"/>
    </row>
    <row r="480" spans="1:10" x14ac:dyDescent="0.35">
      <c r="A480" s="37">
        <v>39964</v>
      </c>
      <c r="B480" s="38">
        <f t="shared" si="25"/>
        <v>5.2750000000000004</v>
      </c>
      <c r="C480" s="38">
        <v>5.0042857142857144</v>
      </c>
      <c r="D480" s="38">
        <v>5.2750000000000004</v>
      </c>
      <c r="E480" s="42">
        <f t="shared" si="26"/>
        <v>-5.0091138896704662E-2</v>
      </c>
      <c r="F480" s="38">
        <f t="shared" si="27"/>
        <v>3594.8762435636504</v>
      </c>
      <c r="J480" s="49"/>
    </row>
    <row r="481" spans="1:10" x14ac:dyDescent="0.35">
      <c r="A481" s="37">
        <v>39994</v>
      </c>
      <c r="B481" s="38">
        <f t="shared" si="25"/>
        <v>5.5149999999999997</v>
      </c>
      <c r="C481" s="38">
        <v>5.5566666666666666</v>
      </c>
      <c r="D481" s="38">
        <v>5.5149999999999997</v>
      </c>
      <c r="E481" s="42">
        <f t="shared" si="26"/>
        <v>-1.3749299511192345E-2</v>
      </c>
      <c r="F481" s="38">
        <f t="shared" si="27"/>
        <v>3545.4492133852241</v>
      </c>
      <c r="J481" s="49"/>
    </row>
    <row r="482" spans="1:10" x14ac:dyDescent="0.35">
      <c r="A482" s="37">
        <v>40025</v>
      </c>
      <c r="B482" s="38">
        <f t="shared" si="25"/>
        <v>5.5949999999999998</v>
      </c>
      <c r="C482" s="38">
        <v>5.4878260869565221</v>
      </c>
      <c r="D482" s="38">
        <v>5.5949999999999998</v>
      </c>
      <c r="E482" s="42">
        <f t="shared" si="26"/>
        <v>-1.4301635572593558E-3</v>
      </c>
      <c r="F482" s="38">
        <f t="shared" si="27"/>
        <v>3540.3786411261267</v>
      </c>
      <c r="J482" s="49"/>
    </row>
    <row r="483" spans="1:10" x14ac:dyDescent="0.35">
      <c r="A483" s="37">
        <v>40056</v>
      </c>
      <c r="B483" s="38">
        <f t="shared" si="25"/>
        <v>5.4050000000000002</v>
      </c>
      <c r="C483" s="38">
        <v>5.5332500000000007</v>
      </c>
      <c r="D483" s="38">
        <v>5.4050000000000002</v>
      </c>
      <c r="E483" s="42">
        <f t="shared" si="26"/>
        <v>1.9100955574742104E-2</v>
      </c>
      <c r="F483" s="38">
        <f t="shared" si="27"/>
        <v>3608.0032562680426</v>
      </c>
      <c r="J483" s="49"/>
    </row>
    <row r="484" spans="1:10" x14ac:dyDescent="0.35">
      <c r="A484" s="37">
        <v>40086</v>
      </c>
      <c r="B484" s="38">
        <f t="shared" si="25"/>
        <v>5.3550000000000004</v>
      </c>
      <c r="C484" s="38">
        <v>5.3236363636363642</v>
      </c>
      <c r="D484" s="38">
        <v>5.3550000000000004</v>
      </c>
      <c r="E484" s="42">
        <f t="shared" si="26"/>
        <v>8.3126069537297308E-3</v>
      </c>
      <c r="F484" s="38">
        <f t="shared" si="27"/>
        <v>3637.9951692251761</v>
      </c>
      <c r="J484" s="49"/>
    </row>
    <row r="485" spans="1:10" x14ac:dyDescent="0.35">
      <c r="A485" s="37">
        <v>40117</v>
      </c>
      <c r="B485" s="38">
        <f t="shared" si="25"/>
        <v>5.54</v>
      </c>
      <c r="C485" s="38">
        <v>5.4502380952380962</v>
      </c>
      <c r="D485" s="38">
        <v>5.54</v>
      </c>
      <c r="E485" s="42">
        <f t="shared" si="26"/>
        <v>-9.508169558848624E-3</v>
      </c>
      <c r="F485" s="38">
        <f t="shared" si="27"/>
        <v>3603.4044943019112</v>
      </c>
      <c r="J485" s="49"/>
    </row>
    <row r="486" spans="1:10" x14ac:dyDescent="0.35">
      <c r="A486" s="37">
        <v>40147</v>
      </c>
      <c r="B486" s="38">
        <f t="shared" si="25"/>
        <v>5.23</v>
      </c>
      <c r="C486" s="38">
        <v>5.4666666666666668</v>
      </c>
      <c r="D486" s="38">
        <v>5.23</v>
      </c>
      <c r="E486" s="42">
        <f t="shared" si="26"/>
        <v>2.836693754498993E-2</v>
      </c>
      <c r="F486" s="38">
        <f t="shared" si="27"/>
        <v>3705.6220445411095</v>
      </c>
      <c r="J486" s="49"/>
    </row>
    <row r="487" spans="1:10" x14ac:dyDescent="0.35">
      <c r="A487" s="37">
        <v>40178</v>
      </c>
      <c r="B487" s="38">
        <f t="shared" si="25"/>
        <v>5.6449999999999996</v>
      </c>
      <c r="C487" s="38">
        <v>5.4730952380952367</v>
      </c>
      <c r="D487" s="38">
        <v>5.6449999999999996</v>
      </c>
      <c r="E487" s="42">
        <f t="shared" si="26"/>
        <v>-2.6829281376813195E-2</v>
      </c>
      <c r="F487" s="38">
        <f t="shared" si="27"/>
        <v>3606.2028680319945</v>
      </c>
      <c r="J487" s="49"/>
    </row>
    <row r="488" spans="1:10" x14ac:dyDescent="0.35">
      <c r="A488" s="37">
        <v>40209</v>
      </c>
      <c r="B488" s="38">
        <f t="shared" si="25"/>
        <v>5.38</v>
      </c>
      <c r="C488" s="38">
        <v>5.5575000000000001</v>
      </c>
      <c r="D488" s="38">
        <v>5.38</v>
      </c>
      <c r="E488" s="42">
        <f t="shared" si="26"/>
        <v>2.4865436520087703E-2</v>
      </c>
      <c r="F488" s="38">
        <f t="shared" si="27"/>
        <v>3695.8726765256024</v>
      </c>
      <c r="J488" s="49"/>
    </row>
    <row r="489" spans="1:10" x14ac:dyDescent="0.35">
      <c r="A489" s="37">
        <v>40237</v>
      </c>
      <c r="B489" s="38">
        <f t="shared" si="25"/>
        <v>5.43</v>
      </c>
      <c r="C489" s="38">
        <v>5.4775</v>
      </c>
      <c r="D489" s="38">
        <v>5.43</v>
      </c>
      <c r="E489" s="42">
        <f t="shared" si="26"/>
        <v>6.8815188424780575E-4</v>
      </c>
      <c r="F489" s="38">
        <f t="shared" si="27"/>
        <v>3698.4159982718938</v>
      </c>
      <c r="J489" s="49"/>
    </row>
    <row r="490" spans="1:10" x14ac:dyDescent="0.35">
      <c r="A490" s="37">
        <v>40268</v>
      </c>
      <c r="B490" s="38">
        <f t="shared" si="25"/>
        <v>5.76</v>
      </c>
      <c r="C490" s="38">
        <v>5.62</v>
      </c>
      <c r="D490" s="38">
        <v>5.76</v>
      </c>
      <c r="E490" s="42">
        <f t="shared" si="26"/>
        <v>-2.0143395642460926E-2</v>
      </c>
      <c r="F490" s="38">
        <f t="shared" si="27"/>
        <v>3623.9173415682958</v>
      </c>
      <c r="J490" s="49"/>
    </row>
    <row r="491" spans="1:10" x14ac:dyDescent="0.35">
      <c r="A491" s="37">
        <v>40298</v>
      </c>
      <c r="B491" s="38">
        <f t="shared" si="25"/>
        <v>5.71</v>
      </c>
      <c r="C491" s="38">
        <v>5.7949999999999999</v>
      </c>
      <c r="D491" s="38">
        <v>5.71</v>
      </c>
      <c r="E491" s="42">
        <f t="shared" si="26"/>
        <v>8.5462724669681245E-3</v>
      </c>
      <c r="F491" s="38">
        <f t="shared" si="27"/>
        <v>3654.8883265671088</v>
      </c>
      <c r="J491" s="49"/>
    </row>
    <row r="492" spans="1:10" x14ac:dyDescent="0.35">
      <c r="A492" s="37">
        <v>40329</v>
      </c>
      <c r="B492" s="38">
        <f t="shared" si="25"/>
        <v>5.375</v>
      </c>
      <c r="C492" s="38">
        <v>5.48</v>
      </c>
      <c r="D492" s="38">
        <v>5.375</v>
      </c>
      <c r="E492" s="42">
        <f t="shared" si="26"/>
        <v>3.0251149939171908E-2</v>
      </c>
      <c r="F492" s="38">
        <f t="shared" si="27"/>
        <v>3765.4529013450197</v>
      </c>
      <c r="J492" s="49"/>
    </row>
    <row r="493" spans="1:10" x14ac:dyDescent="0.35">
      <c r="A493" s="37">
        <v>40359</v>
      </c>
      <c r="B493" s="38">
        <f t="shared" si="25"/>
        <v>5.0949999999999998</v>
      </c>
      <c r="C493" s="38">
        <v>5.3274999999999997</v>
      </c>
      <c r="D493" s="38">
        <v>5.0949999999999998</v>
      </c>
      <c r="E493" s="42">
        <f t="shared" si="26"/>
        <v>2.6066777643794468E-2</v>
      </c>
      <c r="F493" s="38">
        <f t="shared" si="27"/>
        <v>3863.6061248525607</v>
      </c>
      <c r="J493" s="49"/>
    </row>
    <row r="494" spans="1:10" x14ac:dyDescent="0.35">
      <c r="A494" s="37">
        <v>40390</v>
      </c>
      <c r="B494" s="38">
        <f t="shared" si="25"/>
        <v>5.1950000000000003</v>
      </c>
      <c r="C494" s="38">
        <v>5.1449999999999996</v>
      </c>
      <c r="D494" s="38">
        <v>5.1950000000000003</v>
      </c>
      <c r="E494" s="42">
        <f t="shared" si="26"/>
        <v>-3.4280714202469852E-3</v>
      </c>
      <c r="F494" s="38">
        <f t="shared" si="27"/>
        <v>3850.3614071168622</v>
      </c>
      <c r="J494" s="49"/>
    </row>
    <row r="495" spans="1:10" x14ac:dyDescent="0.35">
      <c r="A495" s="37">
        <v>40421</v>
      </c>
      <c r="B495" s="38">
        <f t="shared" si="25"/>
        <v>4.7649999999999997</v>
      </c>
      <c r="C495" s="38">
        <v>4.97</v>
      </c>
      <c r="D495" s="38">
        <v>4.7649999999999997</v>
      </c>
      <c r="E495" s="42">
        <f t="shared" si="26"/>
        <v>3.7999329750628204E-2</v>
      </c>
      <c r="F495" s="38">
        <f t="shared" si="27"/>
        <v>3996.6725598849889</v>
      </c>
      <c r="J495" s="49"/>
    </row>
    <row r="496" spans="1:10" x14ac:dyDescent="0.35">
      <c r="A496" s="37">
        <v>40451</v>
      </c>
      <c r="B496" s="38">
        <f t="shared" si="25"/>
        <v>4.96</v>
      </c>
      <c r="C496" s="38">
        <v>5.0025000000000004</v>
      </c>
      <c r="D496" s="38">
        <v>4.96</v>
      </c>
      <c r="E496" s="42">
        <f t="shared" si="26"/>
        <v>-1.1158811181972074E-2</v>
      </c>
      <c r="F496" s="38">
        <f t="shared" si="27"/>
        <v>3952.0744454330634</v>
      </c>
      <c r="J496" s="49"/>
    </row>
    <row r="497" spans="1:10" x14ac:dyDescent="0.35">
      <c r="A497" s="37">
        <v>40482</v>
      </c>
      <c r="B497" s="38">
        <f t="shared" si="25"/>
        <v>5.2050000000000001</v>
      </c>
      <c r="C497" s="38">
        <v>5.085</v>
      </c>
      <c r="D497" s="38">
        <v>5.2050000000000001</v>
      </c>
      <c r="E497" s="42">
        <f t="shared" si="26"/>
        <v>-1.4658956925475353E-2</v>
      </c>
      <c r="F497" s="38">
        <f t="shared" si="27"/>
        <v>3894.1411563711881</v>
      </c>
      <c r="J497" s="49"/>
    </row>
    <row r="498" spans="1:10" x14ac:dyDescent="0.35">
      <c r="A498" s="37">
        <v>40512</v>
      </c>
      <c r="B498" s="38">
        <f t="shared" si="25"/>
        <v>5.4050000000000002</v>
      </c>
      <c r="C498" s="38">
        <v>5.3775000000000004</v>
      </c>
      <c r="D498" s="38">
        <v>5.4050000000000002</v>
      </c>
      <c r="E498" s="42">
        <f t="shared" si="26"/>
        <v>-1.0860874289202342E-2</v>
      </c>
      <c r="F498" s="38">
        <f t="shared" si="27"/>
        <v>3851.8473788074316</v>
      </c>
      <c r="J498" s="49"/>
    </row>
    <row r="499" spans="1:10" x14ac:dyDescent="0.35">
      <c r="A499" s="37">
        <v>40543</v>
      </c>
      <c r="B499" s="38">
        <f t="shared" si="25"/>
        <v>5.51</v>
      </c>
      <c r="C499" s="38">
        <v>5.5549999999999997</v>
      </c>
      <c r="D499" s="38">
        <v>5.51</v>
      </c>
      <c r="E499" s="42">
        <f t="shared" si="26"/>
        <v>-3.4361701572417115E-3</v>
      </c>
      <c r="F499" s="38">
        <f t="shared" si="27"/>
        <v>3838.6117757941238</v>
      </c>
      <c r="J499" s="49"/>
    </row>
    <row r="500" spans="1:10" x14ac:dyDescent="0.35">
      <c r="A500" s="37">
        <v>40574</v>
      </c>
      <c r="B500" s="38">
        <f t="shared" ref="B500:B563" si="28">D500</f>
        <v>5.4850000000000003</v>
      </c>
      <c r="C500" s="38">
        <v>5.5200000000000005</v>
      </c>
      <c r="D500" s="38">
        <v>5.4850000000000003</v>
      </c>
      <c r="E500" s="42">
        <f t="shared" si="26"/>
        <v>6.4844171908135023E-3</v>
      </c>
      <c r="F500" s="38">
        <f t="shared" si="27"/>
        <v>3863.5029359819428</v>
      </c>
      <c r="J500" s="49"/>
    </row>
    <row r="501" spans="1:10" x14ac:dyDescent="0.35">
      <c r="A501" s="37">
        <v>40602</v>
      </c>
      <c r="B501" s="38">
        <f t="shared" si="28"/>
        <v>5.4649999999999999</v>
      </c>
      <c r="C501" s="38">
        <v>5.61</v>
      </c>
      <c r="D501" s="38">
        <v>5.4649999999999999</v>
      </c>
      <c r="E501" s="42">
        <f t="shared" si="26"/>
        <v>6.0864401419144275E-3</v>
      </c>
      <c r="F501" s="38">
        <f t="shared" si="27"/>
        <v>3887.0179153399076</v>
      </c>
      <c r="J501" s="49"/>
    </row>
    <row r="502" spans="1:10" x14ac:dyDescent="0.35">
      <c r="A502" s="37">
        <v>40633</v>
      </c>
      <c r="B502" s="38">
        <f t="shared" si="28"/>
        <v>5.45</v>
      </c>
      <c r="C502" s="38">
        <v>5.4350000000000005</v>
      </c>
      <c r="D502" s="38">
        <v>5.45</v>
      </c>
      <c r="E502" s="42">
        <f t="shared" si="26"/>
        <v>5.6916638053865782E-3</v>
      </c>
      <c r="F502" s="38">
        <f t="shared" si="27"/>
        <v>3909.1415145195369</v>
      </c>
      <c r="J502" s="49"/>
    </row>
    <row r="503" spans="1:10" x14ac:dyDescent="0.35">
      <c r="A503" s="37">
        <v>40663</v>
      </c>
      <c r="B503" s="38">
        <f t="shared" si="28"/>
        <v>5.3949999999999996</v>
      </c>
      <c r="C503" s="38">
        <v>5.5125000000000002</v>
      </c>
      <c r="D503" s="38">
        <v>5.3949999999999996</v>
      </c>
      <c r="E503" s="42">
        <f t="shared" si="26"/>
        <v>8.7231632346636001E-3</v>
      </c>
      <c r="F503" s="38">
        <f t="shared" si="27"/>
        <v>3943.2415940580909</v>
      </c>
      <c r="J503" s="49"/>
    </row>
    <row r="504" spans="1:10" x14ac:dyDescent="0.35">
      <c r="A504" s="37">
        <v>40694</v>
      </c>
      <c r="B504" s="38">
        <f t="shared" si="28"/>
        <v>5.21</v>
      </c>
      <c r="C504" s="38">
        <v>5.3250000000000002</v>
      </c>
      <c r="D504" s="38">
        <v>5.21</v>
      </c>
      <c r="E504" s="42">
        <f t="shared" si="26"/>
        <v>1.8682618214314904E-2</v>
      </c>
      <c r="F504" s="38">
        <f t="shared" si="27"/>
        <v>4016.9116712866849</v>
      </c>
      <c r="J504" s="49"/>
    </row>
    <row r="505" spans="1:10" x14ac:dyDescent="0.35">
      <c r="A505" s="37">
        <v>40724</v>
      </c>
      <c r="B505" s="38">
        <f t="shared" si="28"/>
        <v>5.21</v>
      </c>
      <c r="C505" s="38">
        <v>5.16</v>
      </c>
      <c r="D505" s="38">
        <v>5.21</v>
      </c>
      <c r="E505" s="42">
        <f t="shared" si="26"/>
        <v>4.3416666666666664E-3</v>
      </c>
      <c r="F505" s="38">
        <f t="shared" si="27"/>
        <v>4034.3517627928545</v>
      </c>
      <c r="J505" s="49"/>
    </row>
    <row r="506" spans="1:10" x14ac:dyDescent="0.35">
      <c r="A506" s="37">
        <v>40755</v>
      </c>
      <c r="B506" s="38">
        <f t="shared" si="28"/>
        <v>4.8049999999999997</v>
      </c>
      <c r="C506" s="38">
        <v>5.0200000000000005</v>
      </c>
      <c r="D506" s="38">
        <v>4.8049999999999997</v>
      </c>
      <c r="E506" s="42">
        <f t="shared" si="26"/>
        <v>3.5994565290281756E-2</v>
      </c>
      <c r="F506" s="38">
        <f t="shared" si="27"/>
        <v>4179.5665007226653</v>
      </c>
      <c r="J506" s="49"/>
    </row>
    <row r="507" spans="1:10" x14ac:dyDescent="0.35">
      <c r="A507" s="37">
        <v>40786</v>
      </c>
      <c r="B507" s="38">
        <f t="shared" si="28"/>
        <v>4.37</v>
      </c>
      <c r="C507" s="38">
        <v>4.4924999999999997</v>
      </c>
      <c r="D507" s="38">
        <v>4.37</v>
      </c>
      <c r="E507" s="42">
        <f t="shared" si="26"/>
        <v>3.8708538176842916E-2</v>
      </c>
      <c r="F507" s="38">
        <f t="shared" si="27"/>
        <v>4341.3514101785422</v>
      </c>
      <c r="J507" s="49"/>
    </row>
    <row r="508" spans="1:10" x14ac:dyDescent="0.35">
      <c r="A508" s="37">
        <v>40816</v>
      </c>
      <c r="B508" s="38">
        <f t="shared" si="28"/>
        <v>4.2149999999999999</v>
      </c>
      <c r="C508" s="38">
        <v>4.2024999999999997</v>
      </c>
      <c r="D508" s="38">
        <v>4.2149999999999999</v>
      </c>
      <c r="E508" s="42">
        <f t="shared" si="26"/>
        <v>1.6099165975431609E-2</v>
      </c>
      <c r="F508" s="38">
        <f t="shared" si="27"/>
        <v>4411.2435470886812</v>
      </c>
      <c r="J508" s="49"/>
    </row>
    <row r="509" spans="1:10" x14ac:dyDescent="0.35">
      <c r="A509" s="37">
        <v>40847</v>
      </c>
      <c r="B509" s="38">
        <f t="shared" si="28"/>
        <v>4.51</v>
      </c>
      <c r="C509" s="38">
        <v>4.37</v>
      </c>
      <c r="D509" s="38">
        <v>4.51</v>
      </c>
      <c r="E509" s="42">
        <f t="shared" si="26"/>
        <v>-1.9866817400824771E-2</v>
      </c>
      <c r="F509" s="38">
        <f t="shared" si="27"/>
        <v>4323.606177028104</v>
      </c>
      <c r="J509" s="49"/>
    </row>
    <row r="510" spans="1:10" x14ac:dyDescent="0.35">
      <c r="A510" s="37">
        <v>40877</v>
      </c>
      <c r="B510" s="38">
        <f t="shared" si="28"/>
        <v>3.93</v>
      </c>
      <c r="C510" s="38">
        <v>4.0825000000000005</v>
      </c>
      <c r="D510" s="38">
        <v>3.93</v>
      </c>
      <c r="E510" s="42">
        <f t="shared" si="26"/>
        <v>5.1013183580665339E-2</v>
      </c>
      <c r="F510" s="38">
        <f t="shared" si="27"/>
        <v>4544.1670926673369</v>
      </c>
      <c r="J510" s="49"/>
    </row>
    <row r="511" spans="1:10" x14ac:dyDescent="0.35">
      <c r="A511" s="37">
        <v>40908</v>
      </c>
      <c r="B511" s="38">
        <f t="shared" si="28"/>
        <v>3.67</v>
      </c>
      <c r="C511" s="38">
        <v>3.8250000000000002</v>
      </c>
      <c r="D511" s="38">
        <v>3.67</v>
      </c>
      <c r="E511" s="42">
        <f t="shared" si="26"/>
        <v>2.4724787042799651E-2</v>
      </c>
      <c r="F511" s="38">
        <f t="shared" si="27"/>
        <v>4656.5206563204347</v>
      </c>
      <c r="J511" s="49"/>
    </row>
    <row r="512" spans="1:10" x14ac:dyDescent="0.35">
      <c r="A512" s="37">
        <v>40939</v>
      </c>
      <c r="B512" s="38">
        <f t="shared" si="28"/>
        <v>3.7149999999999999</v>
      </c>
      <c r="C512" s="38">
        <v>3.7949999999999999</v>
      </c>
      <c r="D512" s="38">
        <v>3.7149999999999999</v>
      </c>
      <c r="E512" s="42">
        <f t="shared" si="26"/>
        <v>-6.4608469583165738E-4</v>
      </c>
      <c r="F512" s="38">
        <f t="shared" si="27"/>
        <v>4653.5121495885624</v>
      </c>
      <c r="J512" s="49"/>
    </row>
    <row r="513" spans="1:10" x14ac:dyDescent="0.35">
      <c r="A513" s="37">
        <v>40968</v>
      </c>
      <c r="B513" s="38">
        <f t="shared" si="28"/>
        <v>3.97</v>
      </c>
      <c r="C513" s="38">
        <v>3.97</v>
      </c>
      <c r="D513" s="38">
        <v>3.97</v>
      </c>
      <c r="E513" s="42">
        <f t="shared" si="26"/>
        <v>-1.7640198571950282E-2</v>
      </c>
      <c r="F513" s="38">
        <f t="shared" si="27"/>
        <v>4571.4232712128369</v>
      </c>
      <c r="J513" s="49"/>
    </row>
    <row r="514" spans="1:10" x14ac:dyDescent="0.35">
      <c r="A514" s="37">
        <v>40999</v>
      </c>
      <c r="B514" s="38">
        <f t="shared" si="28"/>
        <v>4.08</v>
      </c>
      <c r="C514" s="38">
        <v>4.1500000000000004</v>
      </c>
      <c r="D514" s="38">
        <v>4.08</v>
      </c>
      <c r="E514" s="42">
        <f t="shared" si="26"/>
        <v>-5.5896430059842149E-3</v>
      </c>
      <c r="F514" s="38">
        <f t="shared" si="27"/>
        <v>4545.8706470975085</v>
      </c>
      <c r="J514" s="49"/>
    </row>
    <row r="515" spans="1:10" x14ac:dyDescent="0.35">
      <c r="A515" s="37">
        <v>41029</v>
      </c>
      <c r="B515" s="38">
        <f t="shared" si="28"/>
        <v>3.67</v>
      </c>
      <c r="C515" s="38">
        <v>3.8574999999999999</v>
      </c>
      <c r="D515" s="38">
        <v>3.67</v>
      </c>
      <c r="E515" s="42">
        <f t="shared" ref="E515:E578" si="29">B514/1200+((B514/B515)*(1-(1+B515/200)^(-2*(10-(1/12))))+(1+B515/200)^(-2*(10-(1/12)))-1)</f>
        <v>3.722466418287633E-2</v>
      </c>
      <c r="F515" s="38">
        <f t="shared" ref="F515:F578" si="30">F514*(1+E515)</f>
        <v>4715.089155354508</v>
      </c>
      <c r="J515" s="49"/>
    </row>
    <row r="516" spans="1:10" x14ac:dyDescent="0.35">
      <c r="A516" s="37">
        <v>41060</v>
      </c>
      <c r="B516" s="38">
        <f t="shared" si="28"/>
        <v>2.92</v>
      </c>
      <c r="C516" s="38">
        <v>3.2774999999999999</v>
      </c>
      <c r="D516" s="38">
        <v>2.92</v>
      </c>
      <c r="E516" s="42">
        <f t="shared" si="29"/>
        <v>6.7230417867099213E-2</v>
      </c>
      <c r="F516" s="38">
        <f t="shared" si="30"/>
        <v>5032.0865695496195</v>
      </c>
      <c r="J516" s="49"/>
    </row>
    <row r="517" spans="1:10" x14ac:dyDescent="0.35">
      <c r="A517" s="37">
        <v>41090</v>
      </c>
      <c r="B517" s="38">
        <f t="shared" si="28"/>
        <v>3.0350000000000001</v>
      </c>
      <c r="C517" s="38">
        <v>2.9950000000000001</v>
      </c>
      <c r="D517" s="38">
        <v>3.0350000000000001</v>
      </c>
      <c r="E517" s="42">
        <f t="shared" si="29"/>
        <v>-7.3511603849673686E-3</v>
      </c>
      <c r="F517" s="38">
        <f t="shared" si="30"/>
        <v>4995.0948941058195</v>
      </c>
      <c r="J517" s="49"/>
    </row>
    <row r="518" spans="1:10" x14ac:dyDescent="0.35">
      <c r="A518" s="37">
        <v>41121</v>
      </c>
      <c r="B518" s="38">
        <f t="shared" si="28"/>
        <v>3.01</v>
      </c>
      <c r="C518" s="38">
        <v>2.8875000000000002</v>
      </c>
      <c r="D518" s="38">
        <v>3.01</v>
      </c>
      <c r="E518" s="42">
        <f t="shared" si="29"/>
        <v>4.6588322230607122E-3</v>
      </c>
      <c r="F518" s="38">
        <f t="shared" si="30"/>
        <v>5018.366203155726</v>
      </c>
      <c r="J518" s="49"/>
    </row>
    <row r="519" spans="1:10" x14ac:dyDescent="0.35">
      <c r="A519" s="37">
        <v>41152</v>
      </c>
      <c r="B519" s="38">
        <f t="shared" si="28"/>
        <v>3.01</v>
      </c>
      <c r="C519" s="38">
        <v>3.1875</v>
      </c>
      <c r="D519" s="38">
        <v>3.01</v>
      </c>
      <c r="E519" s="42">
        <f t="shared" si="29"/>
        <v>2.5083333333333333E-3</v>
      </c>
      <c r="F519" s="38">
        <f t="shared" si="30"/>
        <v>5030.9539383819747</v>
      </c>
      <c r="J519" s="49"/>
    </row>
    <row r="520" spans="1:10" x14ac:dyDescent="0.35">
      <c r="A520" s="37">
        <v>41182</v>
      </c>
      <c r="B520" s="38">
        <f t="shared" si="28"/>
        <v>2.9049999999999998</v>
      </c>
      <c r="C520" s="38">
        <v>3.0925000000000002</v>
      </c>
      <c r="D520" s="38">
        <v>2.9049999999999998</v>
      </c>
      <c r="E520" s="42">
        <f t="shared" si="29"/>
        <v>1.1499032158635679E-2</v>
      </c>
      <c r="F520" s="38">
        <f t="shared" si="30"/>
        <v>5088.8050395080436</v>
      </c>
      <c r="J520" s="49"/>
    </row>
    <row r="521" spans="1:10" x14ac:dyDescent="0.35">
      <c r="A521" s="37">
        <v>41213</v>
      </c>
      <c r="B521" s="38">
        <f t="shared" si="28"/>
        <v>3.0550000000000002</v>
      </c>
      <c r="C521" s="38">
        <v>3.0225</v>
      </c>
      <c r="D521" s="38">
        <v>3.0550000000000002</v>
      </c>
      <c r="E521" s="42">
        <f t="shared" si="29"/>
        <v>-1.0329081239122111E-2</v>
      </c>
      <c r="F521" s="38">
        <f t="shared" si="30"/>
        <v>5036.242358844911</v>
      </c>
      <c r="J521" s="49"/>
    </row>
    <row r="522" spans="1:10" x14ac:dyDescent="0.35">
      <c r="A522" s="37">
        <v>41243</v>
      </c>
      <c r="B522" s="38">
        <f t="shared" si="28"/>
        <v>3.09</v>
      </c>
      <c r="C522" s="38">
        <v>3.0874999999999999</v>
      </c>
      <c r="D522" s="38">
        <v>3.09</v>
      </c>
      <c r="E522" s="42">
        <f t="shared" si="29"/>
        <v>-4.2406519567719488E-4</v>
      </c>
      <c r="F522" s="38">
        <f t="shared" si="30"/>
        <v>5034.1066637435297</v>
      </c>
      <c r="J522" s="49"/>
    </row>
    <row r="523" spans="1:10" x14ac:dyDescent="0.35">
      <c r="A523" s="37">
        <v>41274</v>
      </c>
      <c r="B523" s="38">
        <f t="shared" si="28"/>
        <v>3.27</v>
      </c>
      <c r="C523" s="38">
        <v>3.2275</v>
      </c>
      <c r="D523" s="38">
        <v>3.27</v>
      </c>
      <c r="E523" s="42">
        <f t="shared" si="29"/>
        <v>-1.2565367189161451E-2</v>
      </c>
      <c r="F523" s="38">
        <f t="shared" si="30"/>
        <v>4970.851265044188</v>
      </c>
      <c r="J523" s="49"/>
    </row>
    <row r="524" spans="1:10" x14ac:dyDescent="0.35">
      <c r="A524" s="37">
        <v>41305</v>
      </c>
      <c r="B524" s="38">
        <f t="shared" si="28"/>
        <v>3.4449999999999998</v>
      </c>
      <c r="C524" s="38">
        <v>3.3975</v>
      </c>
      <c r="D524" s="38">
        <v>3.4449999999999998</v>
      </c>
      <c r="E524" s="42">
        <f t="shared" si="29"/>
        <v>-1.187026417317436E-2</v>
      </c>
      <c r="F524" s="38">
        <f t="shared" si="30"/>
        <v>4911.8459473625553</v>
      </c>
      <c r="J524" s="49"/>
    </row>
    <row r="525" spans="1:10" x14ac:dyDescent="0.35">
      <c r="A525" s="37">
        <v>41333</v>
      </c>
      <c r="B525" s="38">
        <f t="shared" si="28"/>
        <v>3.3450000000000002</v>
      </c>
      <c r="C525" s="38">
        <v>3.4975000000000001</v>
      </c>
      <c r="D525" s="38">
        <v>3.3450000000000002</v>
      </c>
      <c r="E525" s="42">
        <f t="shared" si="29"/>
        <v>1.1251543245457584E-2</v>
      </c>
      <c r="F525" s="38">
        <f t="shared" si="30"/>
        <v>4967.1117944543312</v>
      </c>
      <c r="J525" s="49"/>
    </row>
    <row r="526" spans="1:10" x14ac:dyDescent="0.35">
      <c r="A526" s="37">
        <v>41364</v>
      </c>
      <c r="B526" s="38">
        <f t="shared" si="28"/>
        <v>3.42</v>
      </c>
      <c r="C526" s="38">
        <v>3.5125000000000002</v>
      </c>
      <c r="D526" s="38">
        <v>3.42</v>
      </c>
      <c r="E526" s="42">
        <f t="shared" si="29"/>
        <v>-3.4751981777571533E-3</v>
      </c>
      <c r="F526" s="38">
        <f t="shared" si="30"/>
        <v>4949.8500965975281</v>
      </c>
      <c r="J526" s="49"/>
    </row>
    <row r="527" spans="1:10" x14ac:dyDescent="0.35">
      <c r="A527" s="37">
        <v>41394</v>
      </c>
      <c r="B527" s="38">
        <f t="shared" si="28"/>
        <v>3.09</v>
      </c>
      <c r="C527" s="38">
        <v>3.2450000000000001</v>
      </c>
      <c r="D527" s="51">
        <v>3.09</v>
      </c>
      <c r="E527" s="42">
        <f t="shared" si="29"/>
        <v>3.0851900416385393E-2</v>
      </c>
      <c r="F527" s="38">
        <f t="shared" si="30"/>
        <v>5102.5623788537905</v>
      </c>
      <c r="J527" s="49"/>
    </row>
    <row r="528" spans="1:10" x14ac:dyDescent="0.35">
      <c r="A528" s="37">
        <v>41425</v>
      </c>
      <c r="B528" s="38">
        <f t="shared" si="28"/>
        <v>3.355</v>
      </c>
      <c r="C528" s="38">
        <v>3.2250000000000001</v>
      </c>
      <c r="D528" s="38">
        <v>3.355</v>
      </c>
      <c r="E528" s="42">
        <f t="shared" si="29"/>
        <v>-1.9623099428629047E-2</v>
      </c>
      <c r="F528" s="38">
        <f t="shared" si="30"/>
        <v>5002.434289952761</v>
      </c>
      <c r="J528" s="49"/>
    </row>
    <row r="529" spans="1:10" x14ac:dyDescent="0.35">
      <c r="A529" s="37">
        <v>41455</v>
      </c>
      <c r="B529" s="38">
        <f t="shared" si="28"/>
        <v>3.7549999999999999</v>
      </c>
      <c r="C529" s="38"/>
      <c r="D529" s="38">
        <v>3.7549999999999999</v>
      </c>
      <c r="E529" s="42">
        <f t="shared" si="29"/>
        <v>-3.0068947654603658E-2</v>
      </c>
      <c r="F529" s="38">
        <f t="shared" si="30"/>
        <v>4852.0163551425767</v>
      </c>
      <c r="J529" s="49"/>
    </row>
    <row r="530" spans="1:10" x14ac:dyDescent="0.35">
      <c r="A530" s="37">
        <v>41486</v>
      </c>
      <c r="B530" s="38">
        <f t="shared" si="28"/>
        <v>3.72</v>
      </c>
      <c r="C530" s="38"/>
      <c r="D530" s="38">
        <v>3.72</v>
      </c>
      <c r="E530" s="42">
        <f t="shared" si="29"/>
        <v>6.0096866373056503E-3</v>
      </c>
      <c r="F530" s="38">
        <f t="shared" si="30"/>
        <v>4881.1754529960654</v>
      </c>
      <c r="J530" s="49"/>
    </row>
    <row r="531" spans="1:10" x14ac:dyDescent="0.35">
      <c r="A531" s="37">
        <v>41517</v>
      </c>
      <c r="B531" s="38">
        <f t="shared" si="28"/>
        <v>3.895</v>
      </c>
      <c r="C531" s="38"/>
      <c r="D531" s="38">
        <v>3.895</v>
      </c>
      <c r="E531" s="42">
        <f t="shared" si="29"/>
        <v>-1.1181894978226184E-2</v>
      </c>
      <c r="F531" s="38">
        <f t="shared" si="30"/>
        <v>4826.5946617103673</v>
      </c>
      <c r="J531" s="49"/>
    </row>
    <row r="532" spans="1:10" x14ac:dyDescent="0.35">
      <c r="A532" s="37">
        <v>41547</v>
      </c>
      <c r="B532" s="38">
        <f t="shared" si="28"/>
        <v>3.81</v>
      </c>
      <c r="C532" s="38"/>
      <c r="D532" s="38">
        <v>3.81</v>
      </c>
      <c r="E532" s="42">
        <f t="shared" si="29"/>
        <v>1.0211141511944962E-2</v>
      </c>
      <c r="F532" s="38">
        <f t="shared" si="30"/>
        <v>4875.8797028218905</v>
      </c>
      <c r="J532" s="49"/>
    </row>
    <row r="533" spans="1:10" x14ac:dyDescent="0.35">
      <c r="A533" s="37">
        <v>41578</v>
      </c>
      <c r="B533" s="38">
        <f t="shared" si="28"/>
        <v>3.9350000000000001</v>
      </c>
      <c r="C533" s="38"/>
      <c r="D533" s="38">
        <v>3.9350000000000001</v>
      </c>
      <c r="E533" s="42">
        <f t="shared" si="29"/>
        <v>-7.0067928347645027E-3</v>
      </c>
      <c r="F533" s="38">
        <f t="shared" si="30"/>
        <v>4841.7154238569847</v>
      </c>
      <c r="J533" s="49"/>
    </row>
    <row r="534" spans="1:10" x14ac:dyDescent="0.35">
      <c r="A534" s="37">
        <v>41608</v>
      </c>
      <c r="B534" s="38">
        <f t="shared" si="28"/>
        <v>4.125</v>
      </c>
      <c r="C534" s="38"/>
      <c r="D534" s="38">
        <v>4.125</v>
      </c>
      <c r="E534" s="42">
        <f t="shared" si="29"/>
        <v>-1.2057046733303045E-2</v>
      </c>
      <c r="F534" s="38">
        <f t="shared" si="30"/>
        <v>4783.3386347221867</v>
      </c>
      <c r="J534" s="49"/>
    </row>
    <row r="535" spans="1:10" x14ac:dyDescent="0.35">
      <c r="A535" s="37">
        <v>41639</v>
      </c>
      <c r="B535" s="38">
        <f t="shared" si="28"/>
        <v>4.2300000000000004</v>
      </c>
      <c r="C535" s="38"/>
      <c r="D535" s="38">
        <v>4.2300000000000004</v>
      </c>
      <c r="E535" s="42">
        <f t="shared" si="29"/>
        <v>-4.9954189007926746E-3</v>
      </c>
      <c r="F535" s="38">
        <f t="shared" si="30"/>
        <v>4759.4438544974037</v>
      </c>
      <c r="J535" s="49"/>
    </row>
    <row r="536" spans="1:10" x14ac:dyDescent="0.35">
      <c r="A536" s="37">
        <v>41670</v>
      </c>
      <c r="B536" s="38">
        <f t="shared" si="28"/>
        <v>3.9950000000000001</v>
      </c>
      <c r="C536" s="38"/>
      <c r="D536" s="38">
        <v>3.9950000000000001</v>
      </c>
      <c r="E536" s="42">
        <f t="shared" si="29"/>
        <v>2.2611799607789029E-2</v>
      </c>
      <c r="F536" s="38">
        <f t="shared" si="30"/>
        <v>4867.0634451798223</v>
      </c>
      <c r="J536" s="49"/>
    </row>
    <row r="537" spans="1:10" x14ac:dyDescent="0.35">
      <c r="A537" s="37">
        <v>41698</v>
      </c>
      <c r="B537" s="38">
        <f t="shared" si="28"/>
        <v>4.0149999999999997</v>
      </c>
      <c r="C537" s="38"/>
      <c r="D537" s="38">
        <v>4.0149999999999997</v>
      </c>
      <c r="E537" s="42">
        <f t="shared" si="29"/>
        <v>1.7063133432465077E-3</v>
      </c>
      <c r="F537" s="38">
        <f t="shared" si="30"/>
        <v>4875.3681804787593</v>
      </c>
      <c r="J537" s="49"/>
    </row>
    <row r="538" spans="1:10" x14ac:dyDescent="0.35">
      <c r="A538" s="37">
        <v>41729</v>
      </c>
      <c r="B538" s="38">
        <f t="shared" si="28"/>
        <v>4.08</v>
      </c>
      <c r="C538" s="38"/>
      <c r="D538" s="38">
        <v>4.08</v>
      </c>
      <c r="E538" s="42">
        <f t="shared" si="29"/>
        <v>-1.9120617762634E-3</v>
      </c>
      <c r="F538" s="38">
        <f t="shared" si="30"/>
        <v>4866.0461753356549</v>
      </c>
      <c r="J538" s="49"/>
    </row>
    <row r="539" spans="1:10" x14ac:dyDescent="0.35">
      <c r="A539" s="37">
        <v>41759</v>
      </c>
      <c r="B539" s="38">
        <f t="shared" si="28"/>
        <v>3.9449999999999998</v>
      </c>
      <c r="C539" s="38"/>
      <c r="D539" s="38">
        <v>3.9449999999999998</v>
      </c>
      <c r="E539" s="42">
        <f t="shared" si="29"/>
        <v>1.4391063990031913E-2</v>
      </c>
      <c r="F539" s="38">
        <f t="shared" si="30"/>
        <v>4936.0737572233611</v>
      </c>
      <c r="J539" s="49"/>
    </row>
    <row r="540" spans="1:10" x14ac:dyDescent="0.35">
      <c r="A540" s="37">
        <v>41790</v>
      </c>
      <c r="B540" s="38">
        <f t="shared" si="28"/>
        <v>3.6549999999999998</v>
      </c>
      <c r="C540" s="38"/>
      <c r="D540" s="38">
        <v>3.6549999999999998</v>
      </c>
      <c r="E540" s="42">
        <f t="shared" si="29"/>
        <v>2.7229580561604405E-2</v>
      </c>
      <c r="F540" s="38">
        <f t="shared" si="30"/>
        <v>5070.4809752536958</v>
      </c>
      <c r="J540" s="49"/>
    </row>
    <row r="541" spans="1:10" x14ac:dyDescent="0.35">
      <c r="A541" s="37">
        <v>41820</v>
      </c>
      <c r="B541" s="38">
        <f t="shared" si="28"/>
        <v>3.54</v>
      </c>
      <c r="C541" s="38"/>
      <c r="D541" s="38">
        <v>3.54</v>
      </c>
      <c r="E541" s="42">
        <f t="shared" si="29"/>
        <v>1.2592995897598243E-2</v>
      </c>
      <c r="F541" s="38">
        <f t="shared" si="30"/>
        <v>5134.3335213739156</v>
      </c>
      <c r="J541" s="49"/>
    </row>
    <row r="542" spans="1:10" x14ac:dyDescent="0.35">
      <c r="A542" s="37">
        <v>41851</v>
      </c>
      <c r="B542" s="38">
        <f t="shared" si="28"/>
        <v>3.5049999999999999</v>
      </c>
      <c r="C542" s="38"/>
      <c r="D542" s="38">
        <v>3.5049999999999999</v>
      </c>
      <c r="E542" s="42">
        <f t="shared" si="29"/>
        <v>5.8605827557884817E-3</v>
      </c>
      <c r="F542" s="38">
        <f t="shared" si="30"/>
        <v>5164.423707871746</v>
      </c>
      <c r="J542" s="49"/>
    </row>
    <row r="543" spans="1:10" x14ac:dyDescent="0.35">
      <c r="A543" s="37">
        <v>41882</v>
      </c>
      <c r="B543" s="38">
        <f t="shared" si="28"/>
        <v>3.2949999999999999</v>
      </c>
      <c r="C543" s="38"/>
      <c r="D543" s="38">
        <v>3.2949999999999999</v>
      </c>
      <c r="E543" s="42">
        <f t="shared" si="29"/>
        <v>2.0563134069455053E-2</v>
      </c>
      <c r="F543" s="38">
        <f t="shared" si="30"/>
        <v>5270.6204449681845</v>
      </c>
      <c r="J543" s="49"/>
    </row>
    <row r="544" spans="1:10" x14ac:dyDescent="0.35">
      <c r="A544" s="37">
        <v>41912</v>
      </c>
      <c r="B544" s="38">
        <f t="shared" si="28"/>
        <v>3.48</v>
      </c>
      <c r="C544" s="38"/>
      <c r="D544" s="38">
        <v>3.48</v>
      </c>
      <c r="E544" s="42">
        <f t="shared" si="29"/>
        <v>-1.2657307155130474E-2</v>
      </c>
      <c r="F544" s="38">
        <f t="shared" si="30"/>
        <v>5203.9085830981121</v>
      </c>
      <c r="J544" s="49"/>
    </row>
    <row r="545" spans="1:10" x14ac:dyDescent="0.35">
      <c r="A545" s="37">
        <v>41943</v>
      </c>
      <c r="B545" s="38">
        <f t="shared" si="28"/>
        <v>3.2850000000000001</v>
      </c>
      <c r="C545" s="38"/>
      <c r="D545" s="38">
        <v>3.2850000000000001</v>
      </c>
      <c r="E545" s="42">
        <f t="shared" si="29"/>
        <v>1.9290103451962901E-2</v>
      </c>
      <c r="F545" s="38">
        <f t="shared" si="30"/>
        <v>5304.2925180206321</v>
      </c>
      <c r="J545" s="49"/>
    </row>
    <row r="546" spans="1:10" x14ac:dyDescent="0.35">
      <c r="A546" s="37">
        <v>41973</v>
      </c>
      <c r="B546" s="38">
        <f t="shared" si="28"/>
        <v>3.0249999999999999</v>
      </c>
      <c r="C546" s="38"/>
      <c r="D546" s="38">
        <v>3.0249999999999999</v>
      </c>
      <c r="E546" s="42">
        <f t="shared" si="29"/>
        <v>2.4869781470307103E-2</v>
      </c>
      <c r="F546" s="38">
        <f t="shared" si="30"/>
        <v>5436.2091137983907</v>
      </c>
      <c r="J546" s="49"/>
    </row>
    <row r="547" spans="1:10" x14ac:dyDescent="0.35">
      <c r="A547" s="37">
        <v>42004</v>
      </c>
      <c r="B547" s="38">
        <f t="shared" si="28"/>
        <v>2.81</v>
      </c>
      <c r="C547" s="38"/>
      <c r="D547" s="38">
        <v>2.81</v>
      </c>
      <c r="E547" s="42">
        <f t="shared" si="29"/>
        <v>2.1016371795613581E-2</v>
      </c>
      <c r="F547" s="38">
        <f t="shared" si="30"/>
        <v>5550.4585056926808</v>
      </c>
      <c r="J547" s="49"/>
    </row>
    <row r="548" spans="1:10" x14ac:dyDescent="0.35">
      <c r="A548" s="37">
        <v>42035</v>
      </c>
      <c r="B548" s="38">
        <f t="shared" si="28"/>
        <v>2.44</v>
      </c>
      <c r="C548" s="38"/>
      <c r="D548" s="38">
        <v>2.44</v>
      </c>
      <c r="E548" s="42">
        <f t="shared" si="29"/>
        <v>3.4757210784442917E-2</v>
      </c>
      <c r="F548" s="38">
        <f t="shared" si="30"/>
        <v>5743.3769619253453</v>
      </c>
      <c r="J548" s="49"/>
    </row>
    <row r="549" spans="1:10" x14ac:dyDescent="0.35">
      <c r="A549" s="37">
        <v>42063</v>
      </c>
      <c r="B549" s="38">
        <f t="shared" si="28"/>
        <v>2.46</v>
      </c>
      <c r="C549" s="38"/>
      <c r="D549" s="38">
        <v>2.46</v>
      </c>
      <c r="E549" s="42">
        <f t="shared" si="29"/>
        <v>2.8287516900449457E-4</v>
      </c>
      <c r="F549" s="38">
        <f t="shared" si="30"/>
        <v>5745.0016206541068</v>
      </c>
      <c r="J549" s="49"/>
    </row>
    <row r="550" spans="1:10" x14ac:dyDescent="0.35">
      <c r="A550" s="37">
        <v>42094</v>
      </c>
      <c r="B550" s="38">
        <f t="shared" si="28"/>
        <v>2.3149999999999999</v>
      </c>
      <c r="C550" s="38"/>
      <c r="D550" s="38">
        <v>2.3149999999999999</v>
      </c>
      <c r="E550" s="42">
        <f t="shared" si="29"/>
        <v>1.4832337018209411E-2</v>
      </c>
      <c r="F550" s="38">
        <f t="shared" si="30"/>
        <v>5830.2134208618081</v>
      </c>
      <c r="J550" s="49"/>
    </row>
    <row r="551" spans="1:10" x14ac:dyDescent="0.35">
      <c r="A551" s="37">
        <v>42124</v>
      </c>
      <c r="B551" s="38">
        <f t="shared" si="28"/>
        <v>2.645</v>
      </c>
      <c r="C551" s="38"/>
      <c r="D551" s="38">
        <v>2.645</v>
      </c>
      <c r="E551" s="42">
        <f t="shared" si="29"/>
        <v>-2.6690732877689399E-2</v>
      </c>
      <c r="F551" s="38">
        <f t="shared" si="30"/>
        <v>5674.6007518256656</v>
      </c>
      <c r="J551" s="49"/>
    </row>
    <row r="552" spans="1:10" x14ac:dyDescent="0.35">
      <c r="A552" s="37">
        <v>42155</v>
      </c>
      <c r="B552" s="38">
        <f t="shared" si="28"/>
        <v>2.7250000000000001</v>
      </c>
      <c r="C552" s="38"/>
      <c r="D552" s="38">
        <v>2.7250000000000001</v>
      </c>
      <c r="E552" s="42">
        <f t="shared" si="29"/>
        <v>-4.7067112229349853E-3</v>
      </c>
      <c r="F552" s="38">
        <f t="shared" si="30"/>
        <v>5647.8920447813725</v>
      </c>
      <c r="J552" s="49"/>
    </row>
    <row r="553" spans="1:10" x14ac:dyDescent="0.35">
      <c r="A553" s="37">
        <v>42185</v>
      </c>
      <c r="B553" s="38">
        <f t="shared" si="28"/>
        <v>3.0049999999999999</v>
      </c>
      <c r="C553" s="38"/>
      <c r="D553" s="38">
        <v>3.0049999999999999</v>
      </c>
      <c r="E553" s="42">
        <f t="shared" si="29"/>
        <v>-2.1587254836393011E-2</v>
      </c>
      <c r="F553" s="38">
        <f t="shared" si="30"/>
        <v>5525.9695599222405</v>
      </c>
      <c r="J553" s="49"/>
    </row>
    <row r="554" spans="1:10" x14ac:dyDescent="0.35">
      <c r="A554" s="37">
        <v>42216</v>
      </c>
      <c r="B554" s="38">
        <f t="shared" si="28"/>
        <v>2.7549999999999999</v>
      </c>
      <c r="C554" s="38"/>
      <c r="D554" s="38">
        <v>2.7549999999999999</v>
      </c>
      <c r="E554" s="42">
        <f t="shared" si="29"/>
        <v>2.406881515608808E-2</v>
      </c>
      <c r="F554" s="38">
        <f t="shared" si="30"/>
        <v>5658.9730998181785</v>
      </c>
      <c r="J554" s="49"/>
    </row>
    <row r="555" spans="1:10" x14ac:dyDescent="0.35">
      <c r="A555" s="37">
        <v>42247</v>
      </c>
      <c r="B555" s="38">
        <f t="shared" si="28"/>
        <v>2.66</v>
      </c>
      <c r="C555" s="38"/>
      <c r="D555" s="38">
        <v>2.66</v>
      </c>
      <c r="E555" s="42">
        <f t="shared" si="29"/>
        <v>1.0528807471340721E-2</v>
      </c>
      <c r="F555" s="38">
        <f t="shared" si="30"/>
        <v>5718.555338071661</v>
      </c>
      <c r="J555" s="49"/>
    </row>
    <row r="556" spans="1:10" x14ac:dyDescent="0.35">
      <c r="A556" s="37">
        <v>42277</v>
      </c>
      <c r="B556" s="38">
        <f t="shared" si="28"/>
        <v>2.605</v>
      </c>
      <c r="C556" s="38"/>
      <c r="D556" s="38">
        <v>2.605</v>
      </c>
      <c r="E556" s="42">
        <f t="shared" si="29"/>
        <v>6.9960669110550548E-3</v>
      </c>
      <c r="F556" s="38">
        <f t="shared" si="30"/>
        <v>5758.5627338513823</v>
      </c>
      <c r="J556" s="49"/>
    </row>
    <row r="557" spans="1:10" x14ac:dyDescent="0.35">
      <c r="A557" s="37">
        <v>42308</v>
      </c>
      <c r="B557" s="38">
        <f t="shared" si="28"/>
        <v>2.61</v>
      </c>
      <c r="C557" s="38"/>
      <c r="D557" s="38">
        <v>2.61</v>
      </c>
      <c r="E557" s="42">
        <f t="shared" si="29"/>
        <v>1.7364495450206022E-3</v>
      </c>
      <c r="F557" s="38">
        <f t="shared" si="30"/>
        <v>5768.562187490551</v>
      </c>
      <c r="J557" s="49"/>
    </row>
    <row r="558" spans="1:10" x14ac:dyDescent="0.35">
      <c r="A558" s="37">
        <v>42338</v>
      </c>
      <c r="B558" s="38">
        <f t="shared" si="28"/>
        <v>2.855</v>
      </c>
      <c r="C558" s="38"/>
      <c r="D558" s="38">
        <v>2.855</v>
      </c>
      <c r="E558" s="42">
        <f t="shared" si="29"/>
        <v>-1.8854802181823598E-2</v>
      </c>
      <c r="F558" s="38">
        <f t="shared" si="30"/>
        <v>5659.7970885718696</v>
      </c>
      <c r="J558" s="49"/>
    </row>
    <row r="559" spans="1:10" x14ac:dyDescent="0.35">
      <c r="A559" s="37">
        <v>42369</v>
      </c>
      <c r="B559" s="38">
        <f t="shared" si="28"/>
        <v>2.88</v>
      </c>
      <c r="C559" s="38"/>
      <c r="D559" s="38">
        <v>2.88</v>
      </c>
      <c r="E559" s="42">
        <f t="shared" si="29"/>
        <v>2.3589858978663274E-4</v>
      </c>
      <c r="F559" s="38">
        <f t="shared" si="30"/>
        <v>5661.1322267235419</v>
      </c>
      <c r="J559" s="49"/>
    </row>
    <row r="560" spans="1:10" x14ac:dyDescent="0.35">
      <c r="A560" s="37">
        <v>42400</v>
      </c>
      <c r="B560" s="38">
        <f t="shared" si="28"/>
        <v>2.6349999999999998</v>
      </c>
      <c r="C560" s="38"/>
      <c r="D560" s="38">
        <v>2.6349999999999998</v>
      </c>
      <c r="E560" s="42">
        <f t="shared" si="29"/>
        <v>2.3658583274853526E-2</v>
      </c>
      <c r="F560" s="38">
        <f t="shared" si="30"/>
        <v>5795.0665949394379</v>
      </c>
      <c r="J560" s="49"/>
    </row>
    <row r="561" spans="1:10" x14ac:dyDescent="0.35">
      <c r="A561" s="37">
        <v>42429</v>
      </c>
      <c r="B561" s="38">
        <f t="shared" si="28"/>
        <v>2.4</v>
      </c>
      <c r="C561" s="38"/>
      <c r="D561" s="38">
        <v>2.4</v>
      </c>
      <c r="E561" s="42">
        <f t="shared" si="29"/>
        <v>2.2824905728954396E-2</v>
      </c>
      <c r="F561" s="38">
        <f t="shared" si="30"/>
        <v>5927.3384436619435</v>
      </c>
      <c r="J561" s="49"/>
    </row>
    <row r="562" spans="1:10" x14ac:dyDescent="0.35">
      <c r="A562" s="37">
        <v>42460</v>
      </c>
      <c r="B562" s="38">
        <f t="shared" si="28"/>
        <v>2.4849999999999999</v>
      </c>
      <c r="C562" s="38"/>
      <c r="D562" s="38">
        <v>2.4849999999999999</v>
      </c>
      <c r="E562" s="42">
        <f t="shared" si="29"/>
        <v>-5.4302530532019961E-3</v>
      </c>
      <c r="F562" s="38">
        <f t="shared" si="30"/>
        <v>5895.1514959808865</v>
      </c>
      <c r="J562" s="49"/>
    </row>
    <row r="563" spans="1:10" x14ac:dyDescent="0.35">
      <c r="A563" s="37">
        <v>42490</v>
      </c>
      <c r="B563" s="38">
        <f t="shared" si="28"/>
        <v>2.5150000000000001</v>
      </c>
      <c r="C563" s="38"/>
      <c r="D563" s="38">
        <v>2.5150000000000001</v>
      </c>
      <c r="E563" s="42">
        <f t="shared" si="29"/>
        <v>-5.4772246825998076E-4</v>
      </c>
      <c r="F563" s="38">
        <f t="shared" si="30"/>
        <v>5891.9225890527414</v>
      </c>
      <c r="J563" s="49"/>
    </row>
    <row r="564" spans="1:10" x14ac:dyDescent="0.35">
      <c r="A564" s="37">
        <v>42521</v>
      </c>
      <c r="B564" s="38">
        <f t="shared" ref="B564:B627" si="31">D564</f>
        <v>2.2999999999999998</v>
      </c>
      <c r="C564" s="38"/>
      <c r="D564" s="38">
        <v>2.2999999999999998</v>
      </c>
      <c r="E564" s="42">
        <f t="shared" si="29"/>
        <v>2.1063070598504131E-2</v>
      </c>
      <c r="F564" s="38">
        <f t="shared" si="30"/>
        <v>6016.024570506881</v>
      </c>
      <c r="J564" s="49"/>
    </row>
    <row r="565" spans="1:10" x14ac:dyDescent="0.35">
      <c r="A565" s="37">
        <v>42551</v>
      </c>
      <c r="B565" s="38">
        <f t="shared" si="31"/>
        <v>1.98</v>
      </c>
      <c r="C565" s="38"/>
      <c r="D565" s="38">
        <v>1.98</v>
      </c>
      <c r="E565" s="42">
        <f t="shared" si="29"/>
        <v>3.0600562842717383E-2</v>
      </c>
      <c r="F565" s="38">
        <f t="shared" si="30"/>
        <v>6200.1183084400081</v>
      </c>
      <c r="J565" s="49"/>
    </row>
    <row r="566" spans="1:10" x14ac:dyDescent="0.35">
      <c r="A566" s="37">
        <v>42582</v>
      </c>
      <c r="B566" s="38">
        <f t="shared" si="31"/>
        <v>1.875</v>
      </c>
      <c r="C566" s="38"/>
      <c r="D566" s="38">
        <v>1.875</v>
      </c>
      <c r="E566" s="42">
        <f t="shared" si="29"/>
        <v>1.1111479691507791E-2</v>
      </c>
      <c r="F566" s="38">
        <f t="shared" si="30"/>
        <v>6269.0107971091848</v>
      </c>
      <c r="J566" s="49"/>
    </row>
    <row r="567" spans="1:10" x14ac:dyDescent="0.35">
      <c r="A567" s="37">
        <v>42613</v>
      </c>
      <c r="B567" s="38">
        <f t="shared" si="31"/>
        <v>1.825</v>
      </c>
      <c r="C567" s="38"/>
      <c r="D567" s="38">
        <v>1.825</v>
      </c>
      <c r="E567" s="42">
        <f t="shared" si="29"/>
        <v>6.0792703238027098E-3</v>
      </c>
      <c r="F567" s="38">
        <f t="shared" si="30"/>
        <v>6307.121808407649</v>
      </c>
      <c r="J567" s="49"/>
    </row>
    <row r="568" spans="1:10" x14ac:dyDescent="0.35">
      <c r="A568" s="37">
        <v>42643</v>
      </c>
      <c r="B568" s="38">
        <f t="shared" si="31"/>
        <v>1.905</v>
      </c>
      <c r="C568" s="38"/>
      <c r="D568" s="38">
        <v>1.905</v>
      </c>
      <c r="E568" s="42">
        <f t="shared" si="29"/>
        <v>-5.6770922418825911E-3</v>
      </c>
      <c r="F568" s="38">
        <f t="shared" si="30"/>
        <v>6271.3156961205295</v>
      </c>
      <c r="J568" s="49"/>
    </row>
    <row r="569" spans="1:10" x14ac:dyDescent="0.35">
      <c r="A569" s="37">
        <v>42674</v>
      </c>
      <c r="B569" s="38">
        <f t="shared" si="31"/>
        <v>2.3050000000000002</v>
      </c>
      <c r="C569" s="38"/>
      <c r="D569" s="38">
        <v>2.3050000000000002</v>
      </c>
      <c r="E569" s="42">
        <f t="shared" si="29"/>
        <v>-3.3691625550852998E-2</v>
      </c>
      <c r="F569" s="38">
        <f t="shared" si="30"/>
        <v>6060.0248759756496</v>
      </c>
      <c r="J569" s="49"/>
    </row>
    <row r="570" spans="1:10" x14ac:dyDescent="0.35">
      <c r="A570" s="37">
        <v>42704</v>
      </c>
      <c r="B570" s="38">
        <f t="shared" si="31"/>
        <v>2.67</v>
      </c>
      <c r="C570" s="38"/>
      <c r="D570" s="38">
        <v>2.67</v>
      </c>
      <c r="E570" s="42">
        <f t="shared" si="29"/>
        <v>-2.9695540187008301E-2</v>
      </c>
      <c r="F570" s="38">
        <f t="shared" si="30"/>
        <v>5880.0691637368445</v>
      </c>
      <c r="J570" s="49"/>
    </row>
    <row r="571" spans="1:10" x14ac:dyDescent="0.35">
      <c r="A571" s="37">
        <v>42735</v>
      </c>
      <c r="B571" s="38">
        <f t="shared" si="31"/>
        <v>2.76</v>
      </c>
      <c r="C571" s="38"/>
      <c r="D571" s="38">
        <v>2.76</v>
      </c>
      <c r="E571" s="42">
        <f t="shared" si="29"/>
        <v>-5.5363651083582318E-3</v>
      </c>
      <c r="F571" s="38">
        <f t="shared" si="30"/>
        <v>5847.5149539839986</v>
      </c>
      <c r="J571" s="49"/>
    </row>
    <row r="572" spans="1:10" x14ac:dyDescent="0.35">
      <c r="A572" s="37">
        <v>42766</v>
      </c>
      <c r="B572" s="38">
        <f t="shared" si="31"/>
        <v>2.7149999999999999</v>
      </c>
      <c r="C572" s="38"/>
      <c r="D572" s="38">
        <v>2.7149999999999999</v>
      </c>
      <c r="E572" s="42">
        <f t="shared" si="29"/>
        <v>6.1892821935940791E-3</v>
      </c>
      <c r="F572" s="38">
        <f t="shared" si="30"/>
        <v>5883.7068741654666</v>
      </c>
      <c r="J572" s="49"/>
    </row>
    <row r="573" spans="1:10" x14ac:dyDescent="0.35">
      <c r="A573" s="37">
        <v>42794</v>
      </c>
      <c r="B573" s="38">
        <f t="shared" si="31"/>
        <v>2.72</v>
      </c>
      <c r="C573" s="38"/>
      <c r="D573" s="38">
        <v>2.72</v>
      </c>
      <c r="E573" s="42">
        <f t="shared" si="29"/>
        <v>1.8304638516417051E-3</v>
      </c>
      <c r="F573" s="38">
        <f t="shared" si="30"/>
        <v>5894.4767869122825</v>
      </c>
      <c r="J573" s="49"/>
    </row>
    <row r="574" spans="1:10" x14ac:dyDescent="0.35">
      <c r="A574" s="37">
        <v>42825</v>
      </c>
      <c r="B574" s="38">
        <f t="shared" si="31"/>
        <v>2.6949999999999998</v>
      </c>
      <c r="C574" s="38"/>
      <c r="D574" s="38">
        <v>2.6949999999999998</v>
      </c>
      <c r="E574" s="42">
        <f t="shared" si="29"/>
        <v>4.4295072168558935E-3</v>
      </c>
      <c r="F574" s="38">
        <f t="shared" si="30"/>
        <v>5920.5864143794997</v>
      </c>
      <c r="J574" s="49"/>
    </row>
    <row r="575" spans="1:10" x14ac:dyDescent="0.35">
      <c r="A575" s="37">
        <v>42855</v>
      </c>
      <c r="B575" s="38">
        <f t="shared" si="31"/>
        <v>2.5750000000000002</v>
      </c>
      <c r="C575" s="38"/>
      <c r="D575" s="38">
        <v>2.5750000000000002</v>
      </c>
      <c r="E575" s="42">
        <f t="shared" si="29"/>
        <v>1.2689063289281596E-2</v>
      </c>
      <c r="F575" s="38">
        <f t="shared" si="30"/>
        <v>5995.7131101012219</v>
      </c>
      <c r="J575" s="49"/>
    </row>
    <row r="576" spans="1:10" x14ac:dyDescent="0.35">
      <c r="A576" s="37">
        <v>42886</v>
      </c>
      <c r="B576" s="38">
        <f t="shared" si="31"/>
        <v>2.3849999999999998</v>
      </c>
      <c r="C576" s="38"/>
      <c r="D576" s="38">
        <v>2.3849999999999998</v>
      </c>
      <c r="E576" s="42">
        <f t="shared" si="29"/>
        <v>1.8837058553581351E-2</v>
      </c>
      <c r="F576" s="38">
        <f t="shared" si="30"/>
        <v>6108.654709026674</v>
      </c>
      <c r="J576" s="49"/>
    </row>
    <row r="577" spans="1:10" x14ac:dyDescent="0.35">
      <c r="A577" s="37">
        <v>42916</v>
      </c>
      <c r="B577" s="38">
        <f t="shared" si="31"/>
        <v>2.5950000000000002</v>
      </c>
      <c r="C577" s="38"/>
      <c r="D577" s="38">
        <v>2.5950000000000002</v>
      </c>
      <c r="E577" s="42">
        <f t="shared" si="29"/>
        <v>-1.6270123877205198E-2</v>
      </c>
      <c r="F577" s="38">
        <f t="shared" si="30"/>
        <v>6009.2661401877376</v>
      </c>
      <c r="J577" s="49"/>
    </row>
    <row r="578" spans="1:10" x14ac:dyDescent="0.35">
      <c r="A578" s="37">
        <v>42947</v>
      </c>
      <c r="B578" s="38">
        <f t="shared" si="31"/>
        <v>2.625</v>
      </c>
      <c r="C578" s="38"/>
      <c r="D578" s="38">
        <v>2.625</v>
      </c>
      <c r="E578" s="42">
        <f t="shared" si="29"/>
        <v>-4.4187551216075E-4</v>
      </c>
      <c r="F578" s="38">
        <f t="shared" si="30"/>
        <v>6006.610792634332</v>
      </c>
      <c r="J578" s="49"/>
    </row>
    <row r="579" spans="1:10" x14ac:dyDescent="0.35">
      <c r="A579" s="37">
        <v>42978</v>
      </c>
      <c r="B579" s="38">
        <f t="shared" si="31"/>
        <v>2.66</v>
      </c>
      <c r="C579" s="38"/>
      <c r="D579" s="38">
        <v>2.66</v>
      </c>
      <c r="E579" s="42">
        <f t="shared" ref="E579:E643" si="32">B578/1200+((B578/B579)*(1-(1+B579/200)^(-2*(10-(1/12))))+(1+B579/200)^(-2*(10-(1/12)))-1)</f>
        <v>-8.4570099821324775E-4</v>
      </c>
      <c r="F579" s="38">
        <f t="shared" ref="F579:F642" si="33">F578*(1+E579)</f>
        <v>6001.530995891123</v>
      </c>
      <c r="J579" s="49"/>
    </row>
    <row r="580" spans="1:10" x14ac:dyDescent="0.35">
      <c r="A580" s="37">
        <v>43008</v>
      </c>
      <c r="B580" s="38">
        <f t="shared" si="31"/>
        <v>2.84</v>
      </c>
      <c r="C580" s="38"/>
      <c r="D580" s="38">
        <v>2.84</v>
      </c>
      <c r="E580" s="42">
        <f t="shared" si="32"/>
        <v>-1.3245178241146327E-2</v>
      </c>
      <c r="F580" s="38">
        <f t="shared" si="33"/>
        <v>5922.0396481307807</v>
      </c>
      <c r="J580" s="49"/>
    </row>
    <row r="581" spans="1:10" x14ac:dyDescent="0.35">
      <c r="A581" s="37">
        <v>43039</v>
      </c>
      <c r="B581" s="38">
        <f t="shared" si="31"/>
        <v>2.665</v>
      </c>
      <c r="C581" s="38"/>
      <c r="D581" s="38">
        <v>2.665</v>
      </c>
      <c r="E581" s="42">
        <f t="shared" si="32"/>
        <v>1.7528936130511579E-2</v>
      </c>
      <c r="F581" s="38">
        <f t="shared" si="33"/>
        <v>6025.8467028852219</v>
      </c>
      <c r="J581" s="49"/>
    </row>
    <row r="582" spans="1:10" x14ac:dyDescent="0.35">
      <c r="A582" s="37">
        <v>43069</v>
      </c>
      <c r="B582" s="38">
        <f t="shared" si="31"/>
        <v>2.5</v>
      </c>
      <c r="C582" s="38"/>
      <c r="D582" s="38">
        <v>2.5</v>
      </c>
      <c r="E582" s="42">
        <f t="shared" si="32"/>
        <v>1.6633572338887508E-2</v>
      </c>
      <c r="F582" s="38">
        <f t="shared" si="33"/>
        <v>6126.0780599207101</v>
      </c>
      <c r="J582" s="49"/>
    </row>
    <row r="583" spans="1:10" x14ac:dyDescent="0.35">
      <c r="A583" s="37">
        <v>43100</v>
      </c>
      <c r="B583" s="38">
        <f t="shared" si="31"/>
        <v>2.63</v>
      </c>
      <c r="C583" s="38"/>
      <c r="D583" s="38">
        <v>2.63</v>
      </c>
      <c r="E583" s="42">
        <f t="shared" si="32"/>
        <v>-9.1995120847002607E-3</v>
      </c>
      <c r="F583" s="38">
        <f t="shared" si="33"/>
        <v>6069.721130776652</v>
      </c>
      <c r="J583" s="49"/>
    </row>
    <row r="584" spans="1:10" x14ac:dyDescent="0.35">
      <c r="A584" s="37">
        <v>43131</v>
      </c>
      <c r="B584" s="38">
        <f t="shared" si="31"/>
        <v>2.8149999999999999</v>
      </c>
      <c r="C584" s="38"/>
      <c r="D584" s="38">
        <v>2.8149999999999999</v>
      </c>
      <c r="E584" s="42">
        <f t="shared" si="32"/>
        <v>-1.3719191386602306E-2</v>
      </c>
      <c r="F584" s="38">
        <f t="shared" si="33"/>
        <v>5986.4494649202234</v>
      </c>
      <c r="J584" s="49"/>
    </row>
    <row r="585" spans="1:10" x14ac:dyDescent="0.35">
      <c r="A585" s="37">
        <v>43159</v>
      </c>
      <c r="B585" s="38">
        <f t="shared" si="31"/>
        <v>2.81</v>
      </c>
      <c r="C585" s="38"/>
      <c r="D585" s="38">
        <v>2.81</v>
      </c>
      <c r="E585" s="42">
        <f t="shared" si="32"/>
        <v>2.7759621347816597E-3</v>
      </c>
      <c r="F585" s="38">
        <f t="shared" si="33"/>
        <v>6003.0676219566258</v>
      </c>
      <c r="J585" s="49"/>
    </row>
    <row r="586" spans="1:10" x14ac:dyDescent="0.35">
      <c r="A586" s="37">
        <v>43190</v>
      </c>
      <c r="B586" s="38">
        <f t="shared" si="31"/>
        <v>2.6</v>
      </c>
      <c r="C586" s="38"/>
      <c r="D586" s="38">
        <v>2.6</v>
      </c>
      <c r="E586" s="42">
        <f t="shared" si="32"/>
        <v>2.0594787370740365E-2</v>
      </c>
      <c r="F586" s="38">
        <f t="shared" si="33"/>
        <v>6126.6995232029985</v>
      </c>
      <c r="J586" s="49"/>
    </row>
    <row r="587" spans="1:10" x14ac:dyDescent="0.35">
      <c r="A587" s="37">
        <v>43220</v>
      </c>
      <c r="B587" s="38">
        <f t="shared" si="31"/>
        <v>2.7650000000000001</v>
      </c>
      <c r="C587" s="38"/>
      <c r="D587" s="38">
        <v>2.7650000000000001</v>
      </c>
      <c r="E587" s="42">
        <f t="shared" si="32"/>
        <v>-1.2059005289030571E-2</v>
      </c>
      <c r="F587" s="38">
        <f t="shared" si="33"/>
        <v>6052.8176212483922</v>
      </c>
      <c r="J587" s="49"/>
    </row>
    <row r="588" spans="1:10" x14ac:dyDescent="0.35">
      <c r="A588" s="37">
        <v>43251</v>
      </c>
      <c r="B588" s="38">
        <f t="shared" si="31"/>
        <v>2.67</v>
      </c>
      <c r="C588" s="38"/>
      <c r="D588" s="38">
        <v>2.67</v>
      </c>
      <c r="E588" s="42">
        <f t="shared" si="32"/>
        <v>1.0533085802098111E-2</v>
      </c>
      <c r="F588" s="38">
        <f t="shared" si="33"/>
        <v>6116.5724685974537</v>
      </c>
      <c r="J588" s="49"/>
    </row>
    <row r="589" spans="1:10" x14ac:dyDescent="0.35">
      <c r="A589" s="37">
        <v>43281</v>
      </c>
      <c r="B589" s="38">
        <f t="shared" si="31"/>
        <v>2.63</v>
      </c>
      <c r="C589" s="38"/>
      <c r="D589" s="38">
        <v>2.63</v>
      </c>
      <c r="E589" s="42">
        <f t="shared" si="32"/>
        <v>5.6966447440104043E-3</v>
      </c>
      <c r="F589" s="38">
        <f t="shared" si="33"/>
        <v>6151.4164090020477</v>
      </c>
      <c r="J589" s="49"/>
    </row>
    <row r="590" spans="1:10" x14ac:dyDescent="0.35">
      <c r="A590" s="37">
        <v>43312</v>
      </c>
      <c r="B590" s="38">
        <f t="shared" si="31"/>
        <v>2.65</v>
      </c>
      <c r="C590" s="38"/>
      <c r="D590" s="38">
        <v>2.65</v>
      </c>
      <c r="E590" s="42">
        <f t="shared" si="32"/>
        <v>4.5755466823623435E-4</v>
      </c>
      <c r="F590" s="38">
        <f t="shared" si="33"/>
        <v>6154.231018296251</v>
      </c>
      <c r="J590" s="49"/>
    </row>
    <row r="591" spans="1:10" x14ac:dyDescent="0.35">
      <c r="A591" s="37">
        <v>43343</v>
      </c>
      <c r="B591" s="38">
        <f t="shared" si="31"/>
        <v>2.52</v>
      </c>
      <c r="C591" s="38"/>
      <c r="D591" s="38">
        <v>2.52</v>
      </c>
      <c r="E591" s="42">
        <f t="shared" si="32"/>
        <v>1.3552605050070908E-2</v>
      </c>
      <c r="F591" s="38">
        <f t="shared" si="33"/>
        <v>6237.6368806741157</v>
      </c>
      <c r="J591" s="49"/>
    </row>
    <row r="592" spans="1:10" x14ac:dyDescent="0.35">
      <c r="A592" s="37">
        <v>43373</v>
      </c>
      <c r="B592" s="38">
        <f t="shared" si="31"/>
        <v>2.67</v>
      </c>
      <c r="C592" s="38"/>
      <c r="D592" s="38">
        <v>2.67</v>
      </c>
      <c r="E592" s="42">
        <f t="shared" si="32"/>
        <v>-1.0893030213839019E-2</v>
      </c>
      <c r="F592" s="38">
        <f t="shared" si="33"/>
        <v>6169.6901136699762</v>
      </c>
      <c r="J592" s="49"/>
    </row>
    <row r="593" spans="1:10" x14ac:dyDescent="0.35">
      <c r="A593" s="37">
        <v>43404</v>
      </c>
      <c r="B593" s="38">
        <f t="shared" si="31"/>
        <v>2.625</v>
      </c>
      <c r="C593" s="38"/>
      <c r="D593" s="38">
        <v>2.625</v>
      </c>
      <c r="E593" s="42">
        <f t="shared" si="32"/>
        <v>6.1315632682411251E-3</v>
      </c>
      <c r="F593" s="38">
        <f t="shared" si="33"/>
        <v>6207.519958947385</v>
      </c>
      <c r="J593" s="49"/>
    </row>
    <row r="594" spans="1:10" x14ac:dyDescent="0.35">
      <c r="A594" s="37">
        <v>43434</v>
      </c>
      <c r="B594" s="38">
        <f t="shared" si="31"/>
        <v>2.59</v>
      </c>
      <c r="C594" s="38"/>
      <c r="D594" s="38">
        <v>2.59</v>
      </c>
      <c r="E594" s="42">
        <f t="shared" si="32"/>
        <v>5.2311881058322209E-3</v>
      </c>
      <c r="F594" s="38">
        <f t="shared" si="33"/>
        <v>6239.9926635233469</v>
      </c>
      <c r="J594" s="49"/>
    </row>
    <row r="595" spans="1:10" x14ac:dyDescent="0.35">
      <c r="A595" s="37">
        <v>43465</v>
      </c>
      <c r="B595" s="38">
        <f t="shared" si="31"/>
        <v>2.3149999999999999</v>
      </c>
      <c r="C595" s="38"/>
      <c r="D595" s="38">
        <v>2.3149999999999999</v>
      </c>
      <c r="E595" s="42">
        <f t="shared" si="32"/>
        <v>2.6400696643730528E-2</v>
      </c>
      <c r="F595" s="38">
        <f t="shared" si="33"/>
        <v>6404.7328168921304</v>
      </c>
      <c r="J595" s="49"/>
    </row>
    <row r="596" spans="1:10" x14ac:dyDescent="0.35">
      <c r="A596" s="37">
        <v>43496</v>
      </c>
      <c r="B596" s="38">
        <f t="shared" si="31"/>
        <v>2.2400000000000002</v>
      </c>
      <c r="C596" s="38"/>
      <c r="D596" s="38">
        <v>2.2400000000000002</v>
      </c>
      <c r="E596" s="42">
        <f t="shared" si="32"/>
        <v>8.5653949978509343E-3</v>
      </c>
      <c r="F596" s="38">
        <f t="shared" si="33"/>
        <v>6459.5918833245105</v>
      </c>
      <c r="J596" s="49"/>
    </row>
    <row r="597" spans="1:10" x14ac:dyDescent="0.35">
      <c r="A597" s="37">
        <v>43524</v>
      </c>
      <c r="B597" s="38">
        <f t="shared" si="31"/>
        <v>2.1</v>
      </c>
      <c r="C597" s="38"/>
      <c r="D597" s="38">
        <v>2.1</v>
      </c>
      <c r="E597" s="42">
        <f t="shared" si="32"/>
        <v>1.4340926843903408E-2</v>
      </c>
      <c r="F597" s="38">
        <f t="shared" si="33"/>
        <v>6552.2284179647395</v>
      </c>
      <c r="J597" s="49"/>
    </row>
    <row r="598" spans="1:10" x14ac:dyDescent="0.35">
      <c r="A598" s="37">
        <v>43555</v>
      </c>
      <c r="B598" s="38">
        <f t="shared" si="31"/>
        <v>1.7749999999999999</v>
      </c>
      <c r="C598" s="38"/>
      <c r="D598" s="38">
        <v>1.7749999999999999</v>
      </c>
      <c r="E598" s="42">
        <f t="shared" si="32"/>
        <v>3.1182743421359044E-2</v>
      </c>
      <c r="F598" s="38">
        <f t="shared" si="33"/>
        <v>6756.5448755602711</v>
      </c>
      <c r="J598" s="49"/>
    </row>
    <row r="599" spans="1:10" x14ac:dyDescent="0.35">
      <c r="A599" s="37">
        <v>43585</v>
      </c>
      <c r="B599" s="38">
        <f t="shared" si="31"/>
        <v>1.7849999999999999</v>
      </c>
      <c r="C599" s="38"/>
      <c r="D599" s="38">
        <v>1.7849999999999999</v>
      </c>
      <c r="E599" s="42">
        <f t="shared" si="32"/>
        <v>5.739981996530604E-4</v>
      </c>
      <c r="F599" s="38">
        <f t="shared" si="33"/>
        <v>6760.4231201547182</v>
      </c>
      <c r="J599" s="49"/>
    </row>
    <row r="600" spans="1:10" x14ac:dyDescent="0.35">
      <c r="A600" s="37">
        <v>43616</v>
      </c>
      <c r="B600" s="38">
        <f t="shared" si="31"/>
        <v>1.4550000000000001</v>
      </c>
      <c r="C600" s="38"/>
      <c r="D600" s="38">
        <v>1.4550000000000001</v>
      </c>
      <c r="E600" s="42">
        <f t="shared" si="32"/>
        <v>3.1858591952232201E-2</v>
      </c>
      <c r="F600" s="38">
        <f t="shared" si="33"/>
        <v>6975.8006817641644</v>
      </c>
      <c r="J600" s="49"/>
    </row>
    <row r="601" spans="1:10" x14ac:dyDescent="0.35">
      <c r="A601" s="37">
        <v>43646</v>
      </c>
      <c r="B601" s="38">
        <f t="shared" si="31"/>
        <v>1.32</v>
      </c>
      <c r="C601" s="38"/>
      <c r="D601" s="38">
        <v>1.32</v>
      </c>
      <c r="E601" s="42">
        <f t="shared" si="32"/>
        <v>1.3722204216622675E-2</v>
      </c>
      <c r="F601" s="38">
        <f t="shared" si="33"/>
        <v>7071.5240432937881</v>
      </c>
      <c r="J601" s="49"/>
    </row>
    <row r="602" spans="1:10" x14ac:dyDescent="0.35">
      <c r="A602" s="37">
        <v>43677</v>
      </c>
      <c r="B602" s="38">
        <f t="shared" si="31"/>
        <v>1.1850000000000001</v>
      </c>
      <c r="C602" s="38"/>
      <c r="D602" s="38">
        <v>1.1850000000000001</v>
      </c>
      <c r="E602" s="42">
        <f t="shared" si="32"/>
        <v>1.3695697420743957E-2</v>
      </c>
      <c r="F602" s="38">
        <f t="shared" si="33"/>
        <v>7168.3734968942563</v>
      </c>
      <c r="J602" s="49"/>
    </row>
    <row r="603" spans="1:10" x14ac:dyDescent="0.35">
      <c r="A603" s="37">
        <v>43708</v>
      </c>
      <c r="B603" s="38">
        <f t="shared" si="31"/>
        <v>0.89</v>
      </c>
      <c r="C603" s="38"/>
      <c r="D603" s="38">
        <v>0.89</v>
      </c>
      <c r="E603" s="42">
        <f t="shared" si="32"/>
        <v>2.8928439061458002E-2</v>
      </c>
      <c r="F603" s="38">
        <f t="shared" si="33"/>
        <v>7375.7433527689318</v>
      </c>
      <c r="J603" s="49"/>
    </row>
    <row r="604" spans="1:10" x14ac:dyDescent="0.35">
      <c r="A604" s="37">
        <v>43738</v>
      </c>
      <c r="B604" s="38">
        <f t="shared" si="31"/>
        <v>1.01</v>
      </c>
      <c r="C604" s="38"/>
      <c r="D604" s="38">
        <v>1.01</v>
      </c>
      <c r="E604" s="42">
        <f t="shared" si="32"/>
        <v>-1.055470302274328E-2</v>
      </c>
      <c r="F604" s="38">
        <f t="shared" si="33"/>
        <v>7297.8945721084829</v>
      </c>
      <c r="J604" s="49"/>
    </row>
    <row r="605" spans="1:10" x14ac:dyDescent="0.35">
      <c r="A605" s="37">
        <v>43769</v>
      </c>
      <c r="B605" s="38">
        <f t="shared" si="31"/>
        <v>1.1399999999999999</v>
      </c>
      <c r="C605" s="38"/>
      <c r="D605" s="38">
        <v>1.1399999999999999</v>
      </c>
      <c r="E605" s="42">
        <f t="shared" si="32"/>
        <v>-1.1315304662275002E-2</v>
      </c>
      <c r="F605" s="38">
        <f t="shared" si="33"/>
        <v>7215.316671631912</v>
      </c>
      <c r="J605" s="49"/>
    </row>
    <row r="606" spans="1:10" x14ac:dyDescent="0.35">
      <c r="A606" s="37">
        <v>43799</v>
      </c>
      <c r="B606" s="38">
        <f t="shared" si="31"/>
        <v>1.04</v>
      </c>
      <c r="C606" s="38"/>
      <c r="D606" s="38">
        <v>1.04</v>
      </c>
      <c r="E606" s="42">
        <f t="shared" si="32"/>
        <v>1.0349253367871285E-2</v>
      </c>
      <c r="F606" s="38">
        <f t="shared" si="33"/>
        <v>7289.9898119960562</v>
      </c>
      <c r="J606" s="49"/>
    </row>
    <row r="607" spans="1:10" x14ac:dyDescent="0.35">
      <c r="A607" s="37">
        <v>43830</v>
      </c>
      <c r="B607" s="38">
        <f t="shared" si="31"/>
        <v>1.37</v>
      </c>
      <c r="C607" s="38"/>
      <c r="D607" s="38">
        <v>1.37</v>
      </c>
      <c r="E607" s="42">
        <f t="shared" si="32"/>
        <v>-2.9635270373624803E-2</v>
      </c>
      <c r="F607" s="38">
        <f t="shared" si="33"/>
        <v>7073.9489928965831</v>
      </c>
      <c r="J607" s="49"/>
    </row>
    <row r="608" spans="1:10" x14ac:dyDescent="0.35">
      <c r="A608" s="37">
        <v>43861</v>
      </c>
      <c r="B608" s="38">
        <f t="shared" si="31"/>
        <v>0.96</v>
      </c>
      <c r="C608" s="38"/>
      <c r="D608" s="38">
        <v>0.96</v>
      </c>
      <c r="E608" s="42">
        <f t="shared" si="32"/>
        <v>3.9836197687329891E-2</v>
      </c>
      <c r="F608" s="38">
        <f t="shared" si="33"/>
        <v>7355.7482234076988</v>
      </c>
      <c r="J608" s="49"/>
    </row>
    <row r="609" spans="1:10" x14ac:dyDescent="0.35">
      <c r="A609" s="37">
        <v>43890</v>
      </c>
      <c r="B609" s="38">
        <f t="shared" si="31"/>
        <v>0.81</v>
      </c>
      <c r="C609" s="38"/>
      <c r="D609" s="38">
        <v>0.81</v>
      </c>
      <c r="E609" s="42">
        <f t="shared" si="32"/>
        <v>1.5065538149347723E-2</v>
      </c>
      <c r="F609" s="38">
        <f t="shared" si="33"/>
        <v>7466.5665288844439</v>
      </c>
      <c r="J609" s="49"/>
    </row>
    <row r="610" spans="1:10" x14ac:dyDescent="0.35">
      <c r="A610" s="37">
        <v>43921</v>
      </c>
      <c r="B610" s="38">
        <f t="shared" si="31"/>
        <v>0.77</v>
      </c>
      <c r="C610" s="38"/>
      <c r="D610" s="38">
        <v>0.77</v>
      </c>
      <c r="E610" s="42">
        <f t="shared" si="32"/>
        <v>4.4869479452565222E-3</v>
      </c>
      <c r="F610" s="38">
        <f t="shared" si="33"/>
        <v>7500.0686242293432</v>
      </c>
      <c r="J610" s="49"/>
    </row>
    <row r="611" spans="1:10" x14ac:dyDescent="0.35">
      <c r="A611" s="37">
        <v>43951</v>
      </c>
      <c r="B611" s="38">
        <f t="shared" si="31"/>
        <v>0.89</v>
      </c>
      <c r="C611" s="38"/>
      <c r="D611" s="38">
        <v>0.89</v>
      </c>
      <c r="E611" s="42">
        <f t="shared" si="32"/>
        <v>-1.0724139053248522E-2</v>
      </c>
      <c r="F611" s="38">
        <f t="shared" si="33"/>
        <v>7419.6368453942014</v>
      </c>
      <c r="J611" s="49"/>
    </row>
    <row r="612" spans="1:10" x14ac:dyDescent="0.35">
      <c r="A612" s="37">
        <v>43982</v>
      </c>
      <c r="B612" s="38">
        <f t="shared" si="31"/>
        <v>0.89</v>
      </c>
      <c r="C612" s="38"/>
      <c r="D612" s="38">
        <v>0.89</v>
      </c>
      <c r="E612" s="42">
        <f t="shared" si="32"/>
        <v>7.4166666666666662E-4</v>
      </c>
      <c r="F612" s="38">
        <f t="shared" si="33"/>
        <v>7425.1397427212023</v>
      </c>
      <c r="J612" s="49"/>
    </row>
    <row r="613" spans="1:10" x14ac:dyDescent="0.35">
      <c r="A613" s="37">
        <v>44012</v>
      </c>
      <c r="B613" s="38">
        <f t="shared" si="31"/>
        <v>0.87</v>
      </c>
      <c r="C613" s="38"/>
      <c r="D613" s="38">
        <v>0.87</v>
      </c>
      <c r="E613" s="42">
        <f t="shared" si="32"/>
        <v>2.6379061270054554E-3</v>
      </c>
      <c r="F613" s="38">
        <f t="shared" si="33"/>
        <v>7444.726564342398</v>
      </c>
      <c r="J613" s="49"/>
    </row>
    <row r="614" spans="1:10" x14ac:dyDescent="0.35">
      <c r="A614" s="37">
        <v>44043</v>
      </c>
      <c r="B614" s="38">
        <f t="shared" si="31"/>
        <v>0.82</v>
      </c>
      <c r="C614" s="38"/>
      <c r="D614" s="38">
        <v>0.82</v>
      </c>
      <c r="E614" s="42">
        <f t="shared" si="32"/>
        <v>5.477744884740867E-3</v>
      </c>
      <c r="F614" s="38">
        <f t="shared" si="33"/>
        <v>7485.5068771985198</v>
      </c>
      <c r="J614" s="49"/>
    </row>
    <row r="615" spans="1:10" x14ac:dyDescent="0.35">
      <c r="A615" s="37">
        <v>44074</v>
      </c>
      <c r="B615" s="38">
        <f t="shared" si="31"/>
        <v>0.98</v>
      </c>
      <c r="C615" s="38"/>
      <c r="D615" s="38">
        <v>0.98</v>
      </c>
      <c r="E615" s="42">
        <f t="shared" si="32"/>
        <v>-1.4401563448297164E-2</v>
      </c>
      <c r="F615" s="38">
        <f t="shared" si="33"/>
        <v>7377.7038749638805</v>
      </c>
      <c r="J615" s="49"/>
    </row>
    <row r="616" spans="1:10" x14ac:dyDescent="0.35">
      <c r="A616" s="37">
        <v>44104</v>
      </c>
      <c r="B616" s="38">
        <f t="shared" si="31"/>
        <v>0.84</v>
      </c>
      <c r="C616" s="38"/>
      <c r="D616" s="38">
        <v>0.84</v>
      </c>
      <c r="E616" s="42">
        <f t="shared" si="32"/>
        <v>1.4110733869997262E-2</v>
      </c>
      <c r="F616" s="38">
        <f t="shared" si="33"/>
        <v>7481.8086909151434</v>
      </c>
      <c r="J616" s="49"/>
    </row>
    <row r="617" spans="1:10" x14ac:dyDescent="0.35">
      <c r="A617" s="37">
        <v>44135</v>
      </c>
      <c r="B617" s="38">
        <f t="shared" si="31"/>
        <v>0.83</v>
      </c>
      <c r="C617" s="38"/>
      <c r="D617" s="38">
        <v>0.83</v>
      </c>
      <c r="E617" s="42">
        <f t="shared" si="32"/>
        <v>1.6500624277760662E-3</v>
      </c>
      <c r="F617" s="38">
        <f t="shared" si="33"/>
        <v>7494.1541423278304</v>
      </c>
      <c r="J617" s="49"/>
    </row>
    <row r="618" spans="1:10" x14ac:dyDescent="0.35">
      <c r="A618" s="37">
        <v>44165</v>
      </c>
      <c r="B618" s="38">
        <f t="shared" si="31"/>
        <v>0.9</v>
      </c>
      <c r="C618" s="38"/>
      <c r="D618" s="38">
        <v>0.9</v>
      </c>
      <c r="E618" s="42">
        <f t="shared" si="32"/>
        <v>-5.9349979421713175E-3</v>
      </c>
      <c r="F618" s="38">
        <f t="shared" si="33"/>
        <v>7449.6763529148002</v>
      </c>
      <c r="J618" s="49"/>
    </row>
    <row r="619" spans="1:10" x14ac:dyDescent="0.35">
      <c r="A619" s="37">
        <v>44196</v>
      </c>
      <c r="B619" s="38">
        <f t="shared" si="31"/>
        <v>0.97</v>
      </c>
      <c r="C619" s="38"/>
      <c r="D619" s="38">
        <v>0.97</v>
      </c>
      <c r="E619" s="42">
        <f t="shared" si="32"/>
        <v>-5.8530116322377543E-3</v>
      </c>
      <c r="F619" s="38">
        <f t="shared" si="33"/>
        <v>7406.0733105647832</v>
      </c>
      <c r="J619" s="49"/>
    </row>
    <row r="620" spans="1:10" x14ac:dyDescent="0.35">
      <c r="A620" s="37">
        <v>44227</v>
      </c>
      <c r="B620" s="38">
        <f t="shared" si="31"/>
        <v>1.0900000000000001</v>
      </c>
      <c r="C620" s="38"/>
      <c r="D620" s="38">
        <v>1.0900000000000001</v>
      </c>
      <c r="E620" s="42">
        <f t="shared" si="32"/>
        <v>-1.0442077146539408E-2</v>
      </c>
      <c r="F620" s="38">
        <f t="shared" si="33"/>
        <v>7328.7385217029387</v>
      </c>
      <c r="J620" s="49"/>
    </row>
    <row r="621" spans="1:10" x14ac:dyDescent="0.35">
      <c r="A621" s="37">
        <v>44255</v>
      </c>
      <c r="B621" s="38">
        <f t="shared" si="31"/>
        <v>1.87</v>
      </c>
      <c r="C621" s="38"/>
      <c r="D621" s="38">
        <v>1.87</v>
      </c>
      <c r="E621" s="42">
        <f t="shared" si="32"/>
        <v>-6.9394550132717184E-2</v>
      </c>
      <c r="F621" s="38">
        <f t="shared" si="33"/>
        <v>6820.1640089490484</v>
      </c>
      <c r="J621" s="49"/>
    </row>
    <row r="622" spans="1:10" x14ac:dyDescent="0.35">
      <c r="A622" s="37">
        <v>44286</v>
      </c>
      <c r="B622" s="38">
        <f t="shared" si="31"/>
        <v>1.74</v>
      </c>
      <c r="C622" s="38"/>
      <c r="D622" s="38">
        <v>1.74</v>
      </c>
      <c r="E622" s="42">
        <f t="shared" si="32"/>
        <v>1.3352139365177878E-2</v>
      </c>
      <c r="F622" s="38">
        <f t="shared" si="33"/>
        <v>6911.2277892899065</v>
      </c>
      <c r="J622" s="49"/>
    </row>
    <row r="623" spans="1:10" x14ac:dyDescent="0.35">
      <c r="A623" s="37">
        <v>44316</v>
      </c>
      <c r="B623" s="38">
        <f t="shared" si="31"/>
        <v>1.65</v>
      </c>
      <c r="C623" s="38"/>
      <c r="D623" s="38">
        <v>1.65</v>
      </c>
      <c r="E623" s="42">
        <f t="shared" si="32"/>
        <v>9.6519730241553733E-3</v>
      </c>
      <c r="F623" s="38">
        <f t="shared" si="33"/>
        <v>6977.9347734759249</v>
      </c>
      <c r="J623" s="49"/>
    </row>
    <row r="624" spans="1:10" x14ac:dyDescent="0.35">
      <c r="A624" s="37">
        <v>44347</v>
      </c>
      <c r="B624" s="38">
        <f t="shared" si="31"/>
        <v>1.61</v>
      </c>
      <c r="C624" s="38"/>
      <c r="D624" s="38">
        <v>1.61</v>
      </c>
      <c r="E624" s="42">
        <f t="shared" si="32"/>
        <v>5.0276699212418018E-3</v>
      </c>
      <c r="F624" s="38">
        <f t="shared" si="33"/>
        <v>7013.0175262489165</v>
      </c>
      <c r="J624" s="49"/>
    </row>
    <row r="625" spans="1:10" x14ac:dyDescent="0.35">
      <c r="A625" s="37">
        <v>44377</v>
      </c>
      <c r="B625" s="38">
        <f t="shared" si="31"/>
        <v>1.49</v>
      </c>
      <c r="C625" s="38"/>
      <c r="D625" s="38">
        <v>1.49</v>
      </c>
      <c r="E625" s="42">
        <f t="shared" si="32"/>
        <v>1.2366192146615921E-2</v>
      </c>
      <c r="F625" s="38">
        <f t="shared" si="33"/>
        <v>7099.7418485060953</v>
      </c>
      <c r="J625" s="49"/>
    </row>
    <row r="626" spans="1:10" x14ac:dyDescent="0.35">
      <c r="A626" s="37">
        <v>44408</v>
      </c>
      <c r="B626" s="38">
        <f t="shared" si="31"/>
        <v>1.1399999999999999</v>
      </c>
      <c r="C626" s="38"/>
      <c r="D626" s="38">
        <v>1.1399999999999999</v>
      </c>
      <c r="E626" s="42">
        <f t="shared" si="32"/>
        <v>3.3971974090740348E-2</v>
      </c>
      <c r="F626" s="38">
        <f t="shared" si="33"/>
        <v>7340.9340946344892</v>
      </c>
      <c r="J626" s="49"/>
    </row>
    <row r="627" spans="1:10" x14ac:dyDescent="0.35">
      <c r="A627" s="37">
        <v>44439</v>
      </c>
      <c r="B627" s="38">
        <f t="shared" si="31"/>
        <v>1.1200000000000001</v>
      </c>
      <c r="C627" s="38"/>
      <c r="D627" s="38">
        <v>1.1200000000000001</v>
      </c>
      <c r="E627" s="42">
        <f t="shared" si="32"/>
        <v>2.8222072833914359E-3</v>
      </c>
      <c r="F627" s="38">
        <f t="shared" si="33"/>
        <v>7361.6517323032631</v>
      </c>
      <c r="J627" s="49"/>
    </row>
    <row r="628" spans="1:10" x14ac:dyDescent="0.35">
      <c r="A628" s="37">
        <v>44469</v>
      </c>
      <c r="B628" s="38">
        <f t="shared" ref="B628:B643" si="34">D628</f>
        <v>1.49</v>
      </c>
      <c r="C628" s="38"/>
      <c r="D628" s="38">
        <v>1.49</v>
      </c>
      <c r="E628" s="42">
        <f t="shared" si="32"/>
        <v>-3.3058953563176903E-2</v>
      </c>
      <c r="F628" s="38">
        <f t="shared" si="33"/>
        <v>7118.2832295367689</v>
      </c>
      <c r="J628" s="49"/>
    </row>
    <row r="629" spans="1:10" x14ac:dyDescent="0.35">
      <c r="A629" s="37">
        <v>44500</v>
      </c>
      <c r="B629" s="38">
        <f t="shared" si="34"/>
        <v>2.09</v>
      </c>
      <c r="C629" s="38"/>
      <c r="D629" s="38">
        <v>2.09</v>
      </c>
      <c r="E629" s="42">
        <f t="shared" si="32"/>
        <v>-5.2246110037613286E-2</v>
      </c>
      <c r="F629" s="38">
        <f t="shared" si="33"/>
        <v>6746.3806206474937</v>
      </c>
      <c r="J629" s="49"/>
    </row>
    <row r="630" spans="1:10" x14ac:dyDescent="0.35">
      <c r="A630" s="37">
        <v>44530</v>
      </c>
      <c r="B630" s="38">
        <f t="shared" si="34"/>
        <v>1.69</v>
      </c>
      <c r="C630" s="38"/>
      <c r="D630" s="38">
        <v>1.69</v>
      </c>
      <c r="E630" s="42">
        <f t="shared" si="32"/>
        <v>3.8121603446395064E-2</v>
      </c>
      <c r="F630" s="38">
        <f t="shared" si="33"/>
        <v>7003.5634673662626</v>
      </c>
      <c r="J630" s="49"/>
    </row>
    <row r="631" spans="1:10" x14ac:dyDescent="0.35">
      <c r="A631" s="37">
        <v>44561</v>
      </c>
      <c r="B631" s="38">
        <f t="shared" si="34"/>
        <v>1.67</v>
      </c>
      <c r="C631" s="38"/>
      <c r="D631" s="38">
        <v>1.67</v>
      </c>
      <c r="E631" s="42">
        <f t="shared" si="32"/>
        <v>3.2291607841029467E-3</v>
      </c>
      <c r="F631" s="38">
        <f t="shared" si="33"/>
        <v>7026.1790998640572</v>
      </c>
      <c r="J631" s="49"/>
    </row>
    <row r="632" spans="1:10" x14ac:dyDescent="0.35">
      <c r="A632" s="37">
        <v>44592</v>
      </c>
      <c r="B632" s="38">
        <f t="shared" si="34"/>
        <v>1.88</v>
      </c>
      <c r="C632" s="38"/>
      <c r="D632" s="38">
        <v>1.88</v>
      </c>
      <c r="E632" s="42">
        <f t="shared" si="32"/>
        <v>-1.752655438784069E-2</v>
      </c>
      <c r="F632" s="38">
        <f t="shared" si="33"/>
        <v>6903.0343897315806</v>
      </c>
      <c r="J632" s="49"/>
    </row>
    <row r="633" spans="1:10" x14ac:dyDescent="0.35">
      <c r="A633" s="37">
        <v>44620</v>
      </c>
      <c r="B633" s="38">
        <f t="shared" si="34"/>
        <v>2.13</v>
      </c>
      <c r="C633" s="38"/>
      <c r="D633" s="38">
        <v>2.13</v>
      </c>
      <c r="E633" s="42">
        <f t="shared" si="32"/>
        <v>-2.0675518026185773E-2</v>
      </c>
      <c r="F633" s="38">
        <f t="shared" si="33"/>
        <v>6760.3105777713054</v>
      </c>
      <c r="J633" s="49"/>
    </row>
    <row r="634" spans="1:10" x14ac:dyDescent="0.35">
      <c r="A634" s="37">
        <v>44651</v>
      </c>
      <c r="B634" s="38">
        <f t="shared" si="34"/>
        <v>2.84</v>
      </c>
      <c r="C634" s="38"/>
      <c r="D634" s="38">
        <v>2.84</v>
      </c>
      <c r="E634" s="42">
        <f t="shared" si="32"/>
        <v>-5.9213388247484872E-2</v>
      </c>
      <c r="F634" s="38">
        <f t="shared" si="33"/>
        <v>6360.0096828561545</v>
      </c>
      <c r="J634" s="49"/>
    </row>
    <row r="635" spans="1:10" x14ac:dyDescent="0.35">
      <c r="A635" s="37">
        <v>44681</v>
      </c>
      <c r="B635" s="38">
        <f t="shared" si="34"/>
        <v>3.12</v>
      </c>
      <c r="C635" s="38"/>
      <c r="D635" s="38">
        <v>3.12</v>
      </c>
      <c r="E635" s="42">
        <f t="shared" si="32"/>
        <v>-2.1357755819574737E-2</v>
      </c>
      <c r="F635" s="38">
        <f t="shared" si="33"/>
        <v>6224.1741490395816</v>
      </c>
      <c r="J635" s="49"/>
    </row>
    <row r="636" spans="1:10" x14ac:dyDescent="0.35">
      <c r="A636" s="37">
        <v>44712</v>
      </c>
      <c r="B636" s="38">
        <f t="shared" si="34"/>
        <v>3.35</v>
      </c>
      <c r="C636" s="38"/>
      <c r="D636" s="38">
        <v>3.35</v>
      </c>
      <c r="E636" s="42">
        <f t="shared" si="32"/>
        <v>-1.6670953071865773E-2</v>
      </c>
      <c r="F636" s="38">
        <f t="shared" si="33"/>
        <v>6120.4112338898231</v>
      </c>
      <c r="J636" s="49"/>
    </row>
    <row r="637" spans="1:10" x14ac:dyDescent="0.35">
      <c r="A637" s="37">
        <v>44742</v>
      </c>
      <c r="B637" s="38">
        <f t="shared" si="34"/>
        <v>3.66</v>
      </c>
      <c r="C637" s="38"/>
      <c r="D637" s="38">
        <v>3.66</v>
      </c>
      <c r="E637" s="42">
        <f t="shared" si="32"/>
        <v>-2.2795418909782619E-2</v>
      </c>
      <c r="F637" s="38">
        <f t="shared" si="33"/>
        <v>5980.8938959131647</v>
      </c>
      <c r="J637" s="49"/>
    </row>
    <row r="638" spans="1:10" x14ac:dyDescent="0.35">
      <c r="A638" s="37">
        <v>44773</v>
      </c>
      <c r="B638" s="38">
        <f t="shared" si="34"/>
        <v>3.06</v>
      </c>
      <c r="C638" s="38"/>
      <c r="D638" s="38">
        <v>3.06</v>
      </c>
      <c r="E638" s="42">
        <f t="shared" si="32"/>
        <v>5.4037200649485584E-2</v>
      </c>
      <c r="F638" s="38">
        <f t="shared" si="33"/>
        <v>6304.0846594299082</v>
      </c>
      <c r="J638" s="49"/>
    </row>
    <row r="639" spans="1:10" x14ac:dyDescent="0.35">
      <c r="A639" s="37">
        <v>44804</v>
      </c>
      <c r="B639" s="38">
        <f t="shared" si="34"/>
        <v>3.6</v>
      </c>
      <c r="C639" s="38"/>
      <c r="D639" s="38">
        <v>3.6</v>
      </c>
      <c r="E639" s="42">
        <f t="shared" si="32"/>
        <v>-4.2150333581683352E-2</v>
      </c>
      <c r="F639" s="38">
        <f t="shared" si="33"/>
        <v>6038.3653881077653</v>
      </c>
      <c r="J639" s="49"/>
    </row>
    <row r="640" spans="1:10" x14ac:dyDescent="0.35">
      <c r="A640" s="37">
        <v>44834</v>
      </c>
      <c r="B640" s="38">
        <f t="shared" si="34"/>
        <v>3.9</v>
      </c>
      <c r="C640" s="38"/>
      <c r="D640" s="38">
        <v>3.9</v>
      </c>
      <c r="E640" s="42">
        <f t="shared" si="32"/>
        <v>-2.1477373213182886E-2</v>
      </c>
      <c r="F640" s="38">
        <f t="shared" si="33"/>
        <v>5908.6771610698088</v>
      </c>
      <c r="J640" s="49"/>
    </row>
    <row r="641" spans="1:10" x14ac:dyDescent="0.35">
      <c r="A641" s="37">
        <v>44865</v>
      </c>
      <c r="B641" s="38">
        <f t="shared" si="34"/>
        <v>3.76</v>
      </c>
      <c r="C641" s="38"/>
      <c r="D641" s="38">
        <v>3.76</v>
      </c>
      <c r="E641" s="42">
        <f t="shared" si="32"/>
        <v>1.4749904824405326E-2</v>
      </c>
      <c r="F641" s="38">
        <f t="shared" si="33"/>
        <v>5995.8295868337254</v>
      </c>
      <c r="J641" s="49"/>
    </row>
    <row r="642" spans="1:10" x14ac:dyDescent="0.35">
      <c r="A642" s="37">
        <v>44895</v>
      </c>
      <c r="B642" s="38">
        <f t="shared" si="34"/>
        <v>3.53</v>
      </c>
      <c r="C642" s="38"/>
      <c r="D642" s="38">
        <v>3.53</v>
      </c>
      <c r="E642" s="42">
        <f t="shared" si="32"/>
        <v>2.2236896587172327E-2</v>
      </c>
      <c r="F642" s="38">
        <f t="shared" si="33"/>
        <v>6129.1582293104557</v>
      </c>
      <c r="J642" s="49"/>
    </row>
    <row r="643" spans="1:10" ht="15" thickBot="1" x14ac:dyDescent="0.4">
      <c r="A643" s="37">
        <v>44926</v>
      </c>
      <c r="B643" s="38">
        <f t="shared" si="34"/>
        <v>4.05</v>
      </c>
      <c r="C643" s="38"/>
      <c r="D643" s="38">
        <v>4.05</v>
      </c>
      <c r="E643" s="50">
        <f t="shared" si="32"/>
        <v>-3.9181894481790165E-2</v>
      </c>
      <c r="F643" s="38">
        <f t="shared" ref="F643" si="35">F642*(1+E643)</f>
        <v>5889.0061983074174</v>
      </c>
      <c r="J643" s="49"/>
    </row>
    <row r="644" spans="1:10" x14ac:dyDescent="0.35">
      <c r="A644" s="37"/>
      <c r="B644" s="38"/>
      <c r="C644" s="38"/>
      <c r="D644" s="38"/>
      <c r="E644" s="53"/>
      <c r="F644" s="38"/>
      <c r="J644" s="49"/>
    </row>
    <row r="645" spans="1:10" x14ac:dyDescent="0.35">
      <c r="A645" s="37"/>
      <c r="B645" s="38"/>
      <c r="C645" s="38"/>
      <c r="D645" s="38"/>
      <c r="E645" s="53"/>
      <c r="F645" s="38"/>
      <c r="J645" s="49"/>
    </row>
    <row r="646" spans="1:10" x14ac:dyDescent="0.35">
      <c r="A646" s="37"/>
      <c r="B646" s="38"/>
      <c r="C646" s="38"/>
      <c r="D646" s="38"/>
      <c r="E646" s="53"/>
      <c r="F646" s="38"/>
      <c r="J646" s="49"/>
    </row>
    <row r="647" spans="1:10" x14ac:dyDescent="0.35">
      <c r="A647" s="37"/>
      <c r="B647" s="38"/>
      <c r="C647" s="38"/>
      <c r="D647" s="38"/>
      <c r="E647" s="53"/>
      <c r="F647" s="38"/>
      <c r="J647" s="49"/>
    </row>
    <row r="648" spans="1:10" x14ac:dyDescent="0.35">
      <c r="A648" s="37"/>
      <c r="B648" s="38"/>
      <c r="C648" s="38"/>
      <c r="D648" s="38"/>
      <c r="E648" s="53"/>
      <c r="F648" s="38"/>
      <c r="J648" s="49"/>
    </row>
    <row r="649" spans="1:10" x14ac:dyDescent="0.35">
      <c r="A649" s="37"/>
      <c r="B649" s="38"/>
      <c r="C649" s="38"/>
      <c r="D649" s="38"/>
      <c r="E649" s="53"/>
      <c r="F649" s="38"/>
      <c r="J649" s="49"/>
    </row>
    <row r="650" spans="1:10" x14ac:dyDescent="0.35">
      <c r="A650" s="37"/>
      <c r="B650" s="38"/>
      <c r="C650" s="38"/>
      <c r="D650" s="38"/>
      <c r="E650" s="53"/>
      <c r="F650" s="38"/>
      <c r="J650" s="49"/>
    </row>
    <row r="651" spans="1:10" x14ac:dyDescent="0.35">
      <c r="A651" s="37"/>
      <c r="B651" s="38"/>
      <c r="C651" s="38"/>
      <c r="D651" s="38"/>
      <c r="E651" s="53"/>
      <c r="F651" s="38"/>
      <c r="J651" s="49"/>
    </row>
    <row r="652" spans="1:10" x14ac:dyDescent="0.35">
      <c r="A652" s="37"/>
      <c r="B652" s="38"/>
      <c r="C652" s="38"/>
      <c r="D652" s="38"/>
      <c r="E652" s="53"/>
      <c r="F652" s="38"/>
      <c r="J652" s="49"/>
    </row>
    <row r="653" spans="1:10" x14ac:dyDescent="0.35">
      <c r="A653" s="37"/>
      <c r="B653" s="38"/>
      <c r="C653" s="38"/>
      <c r="D653" s="38"/>
      <c r="E653" s="53"/>
      <c r="F653" s="38"/>
      <c r="J653" s="49"/>
    </row>
    <row r="654" spans="1:10" x14ac:dyDescent="0.35">
      <c r="A654" s="37"/>
      <c r="B654" s="38"/>
      <c r="C654" s="38"/>
      <c r="D654" s="38"/>
      <c r="E654" s="53"/>
      <c r="F654" s="38"/>
      <c r="J654" s="49"/>
    </row>
    <row r="655" spans="1:10" x14ac:dyDescent="0.35">
      <c r="A655" s="37"/>
      <c r="B655" s="38"/>
      <c r="C655" s="38"/>
      <c r="D655" s="38"/>
      <c r="E655" s="53"/>
      <c r="F655" s="38"/>
      <c r="J655" s="49"/>
    </row>
    <row r="656" spans="1:10" x14ac:dyDescent="0.35">
      <c r="A656" s="37"/>
      <c r="B656" s="38"/>
      <c r="C656" s="38"/>
      <c r="D656" s="38"/>
      <c r="E656" s="53"/>
      <c r="F656" s="38"/>
      <c r="J656" s="49"/>
    </row>
    <row r="657" spans="1:10" x14ac:dyDescent="0.35">
      <c r="A657" s="37"/>
      <c r="B657" s="38"/>
      <c r="C657" s="38"/>
      <c r="D657" s="38"/>
      <c r="E657" s="53"/>
      <c r="F657" s="38"/>
      <c r="J657" s="49"/>
    </row>
    <row r="658" spans="1:10" x14ac:dyDescent="0.35">
      <c r="A658" s="37"/>
      <c r="B658" s="38"/>
      <c r="C658" s="38"/>
      <c r="D658" s="38"/>
      <c r="E658" s="53"/>
      <c r="F658" s="38"/>
      <c r="J658" s="49"/>
    </row>
    <row r="659" spans="1:10" x14ac:dyDescent="0.35">
      <c r="A659" s="37"/>
      <c r="B659" s="38"/>
      <c r="C659" s="38"/>
      <c r="D659" s="38"/>
      <c r="E659" s="53"/>
      <c r="F659" s="38"/>
      <c r="J659" s="49"/>
    </row>
    <row r="660" spans="1:10" x14ac:dyDescent="0.35">
      <c r="A660" s="37"/>
      <c r="B660" s="38"/>
      <c r="C660" s="38"/>
      <c r="D660" s="38"/>
      <c r="E660" s="53"/>
      <c r="F660" s="38"/>
      <c r="J660" s="49"/>
    </row>
    <row r="661" spans="1:10" x14ac:dyDescent="0.35">
      <c r="A661" s="37"/>
      <c r="B661" s="38"/>
      <c r="C661" s="38"/>
      <c r="D661" s="38"/>
      <c r="E661" s="53"/>
      <c r="F661" s="38"/>
      <c r="J661" s="49"/>
    </row>
    <row r="662" spans="1:10" x14ac:dyDescent="0.35">
      <c r="A662" s="37"/>
      <c r="B662" s="38"/>
      <c r="C662" s="38"/>
      <c r="D662" s="38"/>
      <c r="E662" s="53"/>
      <c r="F662" s="38"/>
      <c r="J662" s="49"/>
    </row>
    <row r="663" spans="1:10" x14ac:dyDescent="0.35">
      <c r="A663" s="37"/>
      <c r="B663" s="38"/>
      <c r="C663" s="38"/>
      <c r="D663" s="38"/>
      <c r="E663" s="53"/>
      <c r="F663" s="38"/>
      <c r="J663" s="49"/>
    </row>
    <row r="664" spans="1:10" x14ac:dyDescent="0.35">
      <c r="A664" s="37"/>
      <c r="B664" s="38"/>
      <c r="C664" s="38"/>
      <c r="D664" s="38"/>
      <c r="E664" s="53"/>
      <c r="F664" s="38"/>
      <c r="J664" s="49"/>
    </row>
    <row r="665" spans="1:10" x14ac:dyDescent="0.35">
      <c r="A665" s="37"/>
      <c r="B665" s="38"/>
      <c r="C665" s="38"/>
      <c r="D665" s="38"/>
      <c r="E665" s="53"/>
      <c r="F665" s="38"/>
      <c r="J665" s="49"/>
    </row>
    <row r="666" spans="1:10" x14ac:dyDescent="0.35">
      <c r="A666" s="37"/>
      <c r="B666" s="38"/>
      <c r="C666" s="38"/>
      <c r="D666" s="38"/>
      <c r="E666" s="53"/>
      <c r="F666" s="38"/>
      <c r="J666" s="49"/>
    </row>
    <row r="667" spans="1:10" x14ac:dyDescent="0.35">
      <c r="A667" s="37"/>
      <c r="B667" s="38"/>
      <c r="C667" s="38"/>
      <c r="D667" s="38"/>
      <c r="E667" s="53"/>
      <c r="F667" s="38"/>
      <c r="J667" s="49"/>
    </row>
    <row r="668" spans="1:10" x14ac:dyDescent="0.35">
      <c r="A668" s="37"/>
      <c r="B668" s="38"/>
      <c r="C668" s="38"/>
      <c r="D668" s="38"/>
      <c r="E668" s="53"/>
      <c r="F668" s="38"/>
      <c r="J668" s="49"/>
    </row>
    <row r="669" spans="1:10" x14ac:dyDescent="0.35">
      <c r="A669" s="37"/>
      <c r="B669" s="38"/>
      <c r="C669" s="38"/>
      <c r="D669" s="38"/>
      <c r="E669" s="53"/>
      <c r="F669" s="38"/>
      <c r="J669" s="49"/>
    </row>
    <row r="670" spans="1:10" x14ac:dyDescent="0.35">
      <c r="A670" s="37"/>
      <c r="B670" s="38"/>
      <c r="C670" s="38"/>
      <c r="D670" s="38"/>
      <c r="E670" s="53"/>
      <c r="F670" s="38"/>
      <c r="J670" s="49"/>
    </row>
    <row r="671" spans="1:10" x14ac:dyDescent="0.35">
      <c r="A671" s="37"/>
      <c r="B671" s="38"/>
      <c r="C671" s="38"/>
      <c r="D671" s="38"/>
      <c r="E671" s="53"/>
      <c r="F671" s="38"/>
      <c r="J671" s="49"/>
    </row>
    <row r="672" spans="1:10" x14ac:dyDescent="0.35">
      <c r="A672" s="37"/>
      <c r="B672" s="38"/>
      <c r="C672" s="38"/>
      <c r="D672" s="38"/>
      <c r="E672" s="53"/>
      <c r="F672" s="38"/>
      <c r="J672" s="49"/>
    </row>
    <row r="673" spans="1:10" x14ac:dyDescent="0.35">
      <c r="A673" s="37"/>
      <c r="B673" s="38"/>
      <c r="C673" s="38"/>
      <c r="D673" s="38"/>
      <c r="E673" s="53"/>
      <c r="F673" s="38"/>
      <c r="J673" s="49"/>
    </row>
    <row r="674" spans="1:10" x14ac:dyDescent="0.35">
      <c r="A674" s="37"/>
      <c r="B674" s="38"/>
      <c r="C674" s="38"/>
      <c r="D674" s="38"/>
      <c r="E674" s="53"/>
      <c r="F674" s="38"/>
      <c r="J674" s="49"/>
    </row>
    <row r="675" spans="1:10" x14ac:dyDescent="0.35">
      <c r="A675" s="37"/>
      <c r="B675" s="38"/>
      <c r="C675" s="38"/>
      <c r="D675" s="38"/>
      <c r="E675" s="53"/>
      <c r="F675" s="38"/>
      <c r="J675" s="49"/>
    </row>
    <row r="676" spans="1:10" x14ac:dyDescent="0.35">
      <c r="A676" s="37"/>
      <c r="B676" s="38"/>
      <c r="C676" s="38"/>
      <c r="D676" s="38"/>
      <c r="E676" s="53"/>
      <c r="F676" s="38"/>
      <c r="J676" s="49"/>
    </row>
    <row r="677" spans="1:10" x14ac:dyDescent="0.35">
      <c r="A677" s="37"/>
      <c r="B677" s="38"/>
      <c r="C677" s="38"/>
      <c r="D677" s="38"/>
      <c r="E677" s="53"/>
      <c r="F677" s="38"/>
      <c r="J677" s="49"/>
    </row>
    <row r="678" spans="1:10" x14ac:dyDescent="0.35">
      <c r="A678" s="37"/>
      <c r="B678" s="38"/>
      <c r="C678" s="38"/>
      <c r="D678" s="38"/>
      <c r="E678" s="53"/>
      <c r="F678" s="38"/>
      <c r="J678" s="49"/>
    </row>
    <row r="679" spans="1:10" x14ac:dyDescent="0.35">
      <c r="A679" s="37"/>
      <c r="B679" s="38"/>
      <c r="C679" s="38"/>
      <c r="D679" s="38"/>
      <c r="E679" s="53"/>
      <c r="F679" s="38"/>
      <c r="J679" s="49"/>
    </row>
    <row r="680" spans="1:10" x14ac:dyDescent="0.35">
      <c r="A680" s="37"/>
      <c r="B680" s="38"/>
      <c r="C680" s="38"/>
      <c r="D680" s="38"/>
      <c r="E680" s="53"/>
      <c r="F680" s="38"/>
      <c r="J680" s="49"/>
    </row>
    <row r="681" spans="1:10" x14ac:dyDescent="0.35">
      <c r="A681" s="37"/>
      <c r="B681" s="38"/>
      <c r="C681" s="38"/>
      <c r="D681" s="38"/>
      <c r="E681" s="53"/>
      <c r="F681" s="38"/>
      <c r="J681" s="49"/>
    </row>
    <row r="682" spans="1:10" x14ac:dyDescent="0.35">
      <c r="A682" s="37"/>
      <c r="B682" s="38"/>
      <c r="C682" s="38"/>
      <c r="D682" s="38"/>
      <c r="E682" s="53"/>
      <c r="F682" s="38"/>
      <c r="J682" s="49"/>
    </row>
    <row r="683" spans="1:10" x14ac:dyDescent="0.35">
      <c r="A683" s="37"/>
      <c r="B683" s="38"/>
      <c r="C683" s="38"/>
      <c r="D683" s="38"/>
      <c r="E683" s="53"/>
      <c r="F683" s="38"/>
      <c r="J683" s="49"/>
    </row>
    <row r="684" spans="1:10" x14ac:dyDescent="0.35">
      <c r="A684" s="37"/>
      <c r="B684" s="38"/>
      <c r="C684" s="38"/>
      <c r="D684" s="38"/>
      <c r="E684" s="53"/>
      <c r="F684" s="38"/>
      <c r="J684" s="49"/>
    </row>
    <row r="685" spans="1:10" x14ac:dyDescent="0.35">
      <c r="A685" s="37"/>
      <c r="B685" s="38"/>
      <c r="C685" s="38"/>
      <c r="D685" s="38"/>
      <c r="E685" s="53"/>
      <c r="F685" s="38"/>
      <c r="J685" s="49"/>
    </row>
    <row r="686" spans="1:10" x14ac:dyDescent="0.35">
      <c r="A686" s="37"/>
      <c r="B686" s="38"/>
      <c r="C686" s="38"/>
      <c r="D686" s="38"/>
      <c r="E686" s="53"/>
      <c r="F686" s="38"/>
      <c r="J686" s="49"/>
    </row>
    <row r="687" spans="1:10" x14ac:dyDescent="0.35">
      <c r="A687" s="37"/>
      <c r="B687" s="38"/>
      <c r="C687" s="38"/>
      <c r="D687" s="38"/>
      <c r="E687" s="53"/>
      <c r="F687" s="38"/>
      <c r="J687" s="49"/>
    </row>
    <row r="688" spans="1:10" x14ac:dyDescent="0.35">
      <c r="A688" s="37"/>
      <c r="B688" s="38"/>
      <c r="C688" s="38"/>
      <c r="D688" s="38"/>
      <c r="E688" s="53"/>
      <c r="F688" s="38"/>
      <c r="J688" s="49"/>
    </row>
    <row r="689" spans="1:10" x14ac:dyDescent="0.35">
      <c r="A689" s="37"/>
      <c r="B689" s="38"/>
      <c r="C689" s="38"/>
      <c r="D689" s="38"/>
      <c r="E689" s="53"/>
      <c r="F689" s="38"/>
      <c r="J689" s="49"/>
    </row>
    <row r="690" spans="1:10" x14ac:dyDescent="0.35">
      <c r="A690" s="37"/>
      <c r="B690" s="38"/>
      <c r="C690" s="38"/>
      <c r="D690" s="38"/>
      <c r="E690" s="53"/>
      <c r="F690" s="38"/>
      <c r="J690" s="49"/>
    </row>
    <row r="691" spans="1:10" x14ac:dyDescent="0.35">
      <c r="A691" s="37"/>
      <c r="B691" s="38"/>
      <c r="C691" s="38"/>
      <c r="D691" s="38"/>
      <c r="E691" s="53"/>
      <c r="F691" s="38"/>
      <c r="J691" s="49"/>
    </row>
    <row r="692" spans="1:10" x14ac:dyDescent="0.35">
      <c r="A692" s="37"/>
      <c r="B692" s="38"/>
      <c r="C692" s="38"/>
      <c r="D692" s="38"/>
      <c r="E692" s="53"/>
      <c r="F692" s="38"/>
      <c r="J692" s="49"/>
    </row>
    <row r="693" spans="1:10" x14ac:dyDescent="0.35">
      <c r="A693" s="37"/>
      <c r="B693" s="38"/>
      <c r="C693" s="38"/>
      <c r="D693" s="38"/>
      <c r="E693" s="53"/>
      <c r="F693" s="38"/>
      <c r="J693" s="49"/>
    </row>
    <row r="694" spans="1:10" x14ac:dyDescent="0.35">
      <c r="A694" s="37"/>
      <c r="B694" s="38"/>
      <c r="C694" s="38"/>
      <c r="D694" s="38"/>
      <c r="E694" s="53"/>
      <c r="F694" s="38"/>
      <c r="J694" s="49"/>
    </row>
    <row r="695" spans="1:10" x14ac:dyDescent="0.35">
      <c r="A695" s="37"/>
      <c r="B695" s="38"/>
      <c r="C695" s="38"/>
      <c r="D695" s="38"/>
      <c r="E695" s="53"/>
      <c r="F695" s="38"/>
      <c r="J695" s="49"/>
    </row>
    <row r="696" spans="1:10" x14ac:dyDescent="0.35">
      <c r="A696" s="37"/>
      <c r="B696" s="38"/>
      <c r="C696" s="38"/>
      <c r="D696" s="38"/>
      <c r="E696" s="53"/>
      <c r="F696" s="38"/>
      <c r="J696" s="49"/>
    </row>
    <row r="697" spans="1:10" x14ac:dyDescent="0.35">
      <c r="A697" s="37"/>
      <c r="B697" s="38"/>
      <c r="C697" s="38"/>
      <c r="D697" s="38"/>
      <c r="E697" s="53"/>
      <c r="F697" s="38"/>
      <c r="J697" s="49"/>
    </row>
    <row r="698" spans="1:10" x14ac:dyDescent="0.35">
      <c r="A698" s="37"/>
      <c r="B698" s="38"/>
      <c r="C698" s="38"/>
      <c r="D698" s="38"/>
      <c r="E698" s="53"/>
      <c r="F698" s="38"/>
      <c r="J698" s="49"/>
    </row>
    <row r="699" spans="1:10" x14ac:dyDescent="0.35">
      <c r="A699" s="37"/>
      <c r="B699" s="38"/>
      <c r="C699" s="38"/>
      <c r="D699" s="38"/>
      <c r="E699" s="53"/>
      <c r="F699" s="38"/>
      <c r="J699" s="49"/>
    </row>
    <row r="700" spans="1:10" x14ac:dyDescent="0.35">
      <c r="A700" s="37"/>
      <c r="B700" s="38"/>
      <c r="C700" s="38"/>
      <c r="D700" s="38"/>
      <c r="E700" s="53"/>
      <c r="F700" s="38"/>
      <c r="J700" s="49"/>
    </row>
    <row r="701" spans="1:10" x14ac:dyDescent="0.35">
      <c r="A701" s="37"/>
      <c r="B701" s="38"/>
      <c r="C701" s="38"/>
      <c r="D701" s="38"/>
      <c r="E701" s="53"/>
      <c r="F701" s="38"/>
      <c r="J701" s="49"/>
    </row>
    <row r="702" spans="1:10" x14ac:dyDescent="0.35">
      <c r="A702" s="37"/>
      <c r="B702" s="38"/>
      <c r="C702" s="38"/>
      <c r="D702" s="38"/>
      <c r="E702" s="53"/>
      <c r="F702" s="38"/>
      <c r="J702" s="49"/>
    </row>
    <row r="703" spans="1:10" x14ac:dyDescent="0.35">
      <c r="A703" s="37"/>
      <c r="B703" s="38"/>
      <c r="C703" s="38"/>
      <c r="D703" s="38"/>
      <c r="E703" s="53"/>
      <c r="F703" s="38"/>
      <c r="J703" s="49"/>
    </row>
    <row r="704" spans="1:10" x14ac:dyDescent="0.35">
      <c r="A704" s="37"/>
      <c r="B704" s="38"/>
      <c r="C704" s="38"/>
      <c r="D704" s="38"/>
      <c r="E704" s="53"/>
      <c r="F704" s="38"/>
      <c r="J704" s="49"/>
    </row>
    <row r="705" spans="1:10" x14ac:dyDescent="0.35">
      <c r="A705" s="37"/>
      <c r="B705" s="38"/>
      <c r="C705" s="38"/>
      <c r="D705" s="38"/>
      <c r="E705" s="53"/>
      <c r="F705" s="38"/>
      <c r="J705" s="49"/>
    </row>
    <row r="706" spans="1:10" x14ac:dyDescent="0.35">
      <c r="A706" s="37"/>
      <c r="B706" s="38"/>
      <c r="C706" s="38"/>
      <c r="D706" s="38"/>
      <c r="E706" s="53"/>
      <c r="F706" s="38"/>
      <c r="J706" s="49"/>
    </row>
    <row r="707" spans="1:10" x14ac:dyDescent="0.35">
      <c r="A707" s="37"/>
      <c r="B707" s="38"/>
      <c r="C707" s="38"/>
      <c r="D707" s="38"/>
      <c r="E707" s="53"/>
      <c r="F707" s="38"/>
      <c r="J707" s="49"/>
    </row>
    <row r="708" spans="1:10" x14ac:dyDescent="0.35">
      <c r="A708" s="37"/>
      <c r="B708" s="38"/>
      <c r="C708" s="38"/>
      <c r="D708" s="38"/>
      <c r="E708" s="53"/>
      <c r="F708" s="38"/>
      <c r="J708" s="49"/>
    </row>
    <row r="709" spans="1:10" x14ac:dyDescent="0.35">
      <c r="A709" s="37"/>
      <c r="B709" s="38"/>
      <c r="C709" s="38"/>
      <c r="D709" s="38"/>
      <c r="E709" s="53"/>
      <c r="F709" s="38"/>
      <c r="J709" s="49"/>
    </row>
    <row r="710" spans="1:10" x14ac:dyDescent="0.35">
      <c r="A710" s="37"/>
      <c r="B710" s="38"/>
      <c r="C710" s="38"/>
      <c r="D710" s="38"/>
      <c r="E710" s="53"/>
      <c r="F710" s="38"/>
      <c r="J710" s="49"/>
    </row>
    <row r="711" spans="1:10" x14ac:dyDescent="0.35">
      <c r="A711" s="37"/>
      <c r="B711" s="38"/>
      <c r="C711" s="38"/>
      <c r="D711" s="38"/>
      <c r="E711" s="53"/>
      <c r="F711" s="38"/>
      <c r="J711" s="49"/>
    </row>
    <row r="712" spans="1:10" x14ac:dyDescent="0.35">
      <c r="A712" s="37"/>
      <c r="B712" s="38"/>
      <c r="C712" s="38"/>
      <c r="D712" s="38"/>
      <c r="E712" s="53"/>
      <c r="F712" s="38"/>
      <c r="J712" s="49"/>
    </row>
    <row r="713" spans="1:10" x14ac:dyDescent="0.35">
      <c r="A713" s="37"/>
      <c r="B713" s="38"/>
      <c r="C713" s="38"/>
      <c r="D713" s="38"/>
      <c r="E713" s="53"/>
      <c r="F713" s="38"/>
      <c r="J713" s="49"/>
    </row>
    <row r="714" spans="1:10" x14ac:dyDescent="0.35">
      <c r="A714" s="37"/>
      <c r="B714" s="38"/>
      <c r="C714" s="38"/>
      <c r="D714" s="38"/>
      <c r="E714" s="53"/>
      <c r="F714" s="38"/>
      <c r="J714" s="49"/>
    </row>
    <row r="715" spans="1:10" x14ac:dyDescent="0.35">
      <c r="A715" s="37"/>
      <c r="B715" s="38"/>
      <c r="C715" s="38"/>
      <c r="D715" s="38"/>
      <c r="E715" s="53"/>
      <c r="F715" s="38"/>
      <c r="J715" s="49"/>
    </row>
    <row r="716" spans="1:10" x14ac:dyDescent="0.35">
      <c r="A716" s="37"/>
      <c r="B716" s="38"/>
      <c r="C716" s="38"/>
      <c r="D716" s="38"/>
      <c r="E716" s="53"/>
      <c r="F716" s="38"/>
      <c r="J716" s="49"/>
    </row>
    <row r="717" spans="1:10" x14ac:dyDescent="0.35">
      <c r="A717" s="37"/>
      <c r="B717" s="38"/>
      <c r="C717" s="38"/>
      <c r="D717" s="38"/>
      <c r="E717" s="53"/>
      <c r="F717" s="38"/>
      <c r="J717" s="49"/>
    </row>
    <row r="718" spans="1:10" x14ac:dyDescent="0.35">
      <c r="A718" s="37"/>
      <c r="B718" s="38"/>
      <c r="C718" s="38"/>
      <c r="D718" s="38"/>
      <c r="E718" s="53"/>
      <c r="F718" s="38"/>
      <c r="J718" s="49"/>
    </row>
    <row r="719" spans="1:10" x14ac:dyDescent="0.35">
      <c r="A719" s="37"/>
      <c r="B719" s="38"/>
      <c r="C719" s="38"/>
      <c r="D719" s="38"/>
      <c r="E719" s="53"/>
      <c r="F719" s="38"/>
      <c r="J719" s="49"/>
    </row>
    <row r="720" spans="1:10" x14ac:dyDescent="0.35">
      <c r="A720" s="37"/>
      <c r="B720" s="38"/>
      <c r="C720" s="38"/>
      <c r="D720" s="38"/>
      <c r="E720" s="53"/>
      <c r="F720" s="38"/>
      <c r="J720" s="49"/>
    </row>
    <row r="721" spans="1:10" x14ac:dyDescent="0.35">
      <c r="A721" s="37"/>
      <c r="B721" s="38"/>
      <c r="C721" s="38"/>
      <c r="D721" s="38"/>
      <c r="E721" s="53"/>
      <c r="F721" s="38"/>
      <c r="J721" s="49"/>
    </row>
    <row r="722" spans="1:10" x14ac:dyDescent="0.35">
      <c r="A722" s="37"/>
      <c r="B722" s="38"/>
      <c r="C722" s="38"/>
      <c r="D722" s="38"/>
      <c r="E722" s="53"/>
      <c r="F722" s="38"/>
      <c r="J722" s="49"/>
    </row>
    <row r="723" spans="1:10" x14ac:dyDescent="0.35">
      <c r="A723" s="37"/>
      <c r="B723" s="38"/>
      <c r="C723" s="38"/>
      <c r="D723" s="38"/>
      <c r="E723" s="53"/>
      <c r="F723" s="38"/>
      <c r="J723" s="49"/>
    </row>
    <row r="724" spans="1:10" x14ac:dyDescent="0.35">
      <c r="A724" s="37"/>
      <c r="B724" s="38"/>
      <c r="C724" s="38"/>
      <c r="D724" s="38"/>
      <c r="E724" s="53"/>
      <c r="F724" s="38"/>
      <c r="J724" s="49"/>
    </row>
    <row r="725" spans="1:10" x14ac:dyDescent="0.35">
      <c r="A725" s="37"/>
      <c r="B725" s="38"/>
      <c r="C725" s="38"/>
      <c r="D725" s="38"/>
      <c r="E725" s="53"/>
      <c r="F725" s="38"/>
      <c r="J725" s="49"/>
    </row>
    <row r="726" spans="1:10" x14ac:dyDescent="0.35">
      <c r="A726" s="37"/>
      <c r="B726" s="38"/>
      <c r="C726" s="38"/>
      <c r="D726" s="38"/>
      <c r="E726" s="53"/>
      <c r="F726" s="38"/>
      <c r="J726" s="49"/>
    </row>
    <row r="727" spans="1:10" x14ac:dyDescent="0.35">
      <c r="A727" s="37"/>
      <c r="B727" s="38"/>
      <c r="C727" s="38"/>
      <c r="D727" s="38"/>
      <c r="E727" s="53"/>
      <c r="F727" s="38"/>
      <c r="J727" s="49"/>
    </row>
    <row r="728" spans="1:10" x14ac:dyDescent="0.35">
      <c r="A728" s="37"/>
      <c r="B728" s="38"/>
      <c r="C728" s="38"/>
      <c r="D728" s="38"/>
      <c r="E728" s="53"/>
      <c r="F728" s="38"/>
      <c r="J728" s="49"/>
    </row>
    <row r="729" spans="1:10" x14ac:dyDescent="0.35">
      <c r="A729" s="37"/>
      <c r="B729" s="38"/>
      <c r="C729" s="38"/>
      <c r="D729" s="38"/>
      <c r="E729" s="53"/>
      <c r="F729" s="38"/>
      <c r="J729" s="49"/>
    </row>
    <row r="730" spans="1:10" x14ac:dyDescent="0.35">
      <c r="A730" s="37"/>
      <c r="B730" s="38"/>
      <c r="C730" s="38"/>
      <c r="D730" s="38"/>
      <c r="E730" s="53"/>
      <c r="F730" s="38"/>
      <c r="J730" s="49"/>
    </row>
    <row r="731" spans="1:10" x14ac:dyDescent="0.35">
      <c r="A731" s="37"/>
      <c r="B731" s="38"/>
      <c r="C731" s="38"/>
      <c r="D731" s="38"/>
      <c r="E731" s="53"/>
      <c r="F731" s="38"/>
      <c r="J731" s="49"/>
    </row>
    <row r="732" spans="1:10" x14ac:dyDescent="0.35">
      <c r="A732" s="37"/>
      <c r="B732" s="38"/>
      <c r="C732" s="38"/>
      <c r="D732" s="38"/>
      <c r="E732" s="53"/>
      <c r="F732" s="38"/>
      <c r="J732" s="49"/>
    </row>
    <row r="733" spans="1:10" x14ac:dyDescent="0.35">
      <c r="A733" s="37"/>
      <c r="B733" s="38"/>
      <c r="C733" s="38"/>
      <c r="D733" s="38"/>
      <c r="E733" s="53"/>
      <c r="F733" s="38"/>
      <c r="J733" s="49"/>
    </row>
    <row r="734" spans="1:10" x14ac:dyDescent="0.35">
      <c r="A734" s="37"/>
      <c r="B734" s="38"/>
      <c r="C734" s="38"/>
      <c r="D734" s="38"/>
      <c r="E734" s="53"/>
      <c r="F734" s="38"/>
      <c r="J734" s="49"/>
    </row>
    <row r="735" spans="1:10" x14ac:dyDescent="0.35">
      <c r="A735" s="37"/>
      <c r="B735" s="38"/>
      <c r="C735" s="38"/>
      <c r="D735" s="38"/>
      <c r="E735" s="53"/>
      <c r="F735" s="38"/>
      <c r="J735" s="49"/>
    </row>
    <row r="736" spans="1:10" x14ac:dyDescent="0.35">
      <c r="A736" s="37"/>
      <c r="B736" s="38"/>
      <c r="C736" s="38"/>
      <c r="D736" s="38"/>
      <c r="E736" s="53"/>
      <c r="F736" s="38"/>
      <c r="J736" s="49"/>
    </row>
    <row r="737" spans="1:10" x14ac:dyDescent="0.35">
      <c r="A737" s="37"/>
      <c r="B737" s="38"/>
      <c r="C737" s="38"/>
      <c r="D737" s="38"/>
      <c r="E737" s="53"/>
      <c r="F737" s="38"/>
      <c r="J737" s="49"/>
    </row>
    <row r="738" spans="1:10" x14ac:dyDescent="0.35">
      <c r="A738" s="37"/>
      <c r="B738" s="38"/>
      <c r="C738" s="38"/>
      <c r="D738" s="38"/>
      <c r="E738" s="53"/>
      <c r="F738" s="38"/>
      <c r="J738" s="49"/>
    </row>
    <row r="739" spans="1:10" x14ac:dyDescent="0.35">
      <c r="A739" s="37"/>
      <c r="B739" s="38"/>
      <c r="C739" s="38"/>
      <c r="D739" s="38"/>
      <c r="E739" s="53"/>
      <c r="F739" s="38"/>
      <c r="J739" s="49"/>
    </row>
    <row r="740" spans="1:10" x14ac:dyDescent="0.35">
      <c r="A740" s="37"/>
      <c r="B740" s="38"/>
      <c r="C740" s="38"/>
      <c r="D740" s="38"/>
      <c r="E740" s="53"/>
      <c r="F740" s="38"/>
      <c r="J740" s="49"/>
    </row>
    <row r="741" spans="1:10" x14ac:dyDescent="0.35">
      <c r="A741" s="37"/>
      <c r="B741" s="38"/>
      <c r="C741" s="38"/>
      <c r="D741" s="38"/>
      <c r="E741" s="53"/>
      <c r="F741" s="38"/>
      <c r="J741" s="49"/>
    </row>
    <row r="742" spans="1:10" x14ac:dyDescent="0.35">
      <c r="A742" s="37"/>
      <c r="B742" s="38"/>
      <c r="C742" s="38"/>
      <c r="D742" s="38"/>
      <c r="E742" s="53"/>
      <c r="F742" s="38"/>
      <c r="J742" s="49"/>
    </row>
    <row r="743" spans="1:10" x14ac:dyDescent="0.35">
      <c r="A743" s="37"/>
      <c r="B743" s="38"/>
      <c r="C743" s="38"/>
      <c r="D743" s="38"/>
      <c r="E743" s="53"/>
      <c r="F743" s="38"/>
      <c r="J743" s="49"/>
    </row>
    <row r="744" spans="1:10" x14ac:dyDescent="0.35">
      <c r="A744" s="37"/>
      <c r="B744" s="38"/>
      <c r="C744" s="38"/>
      <c r="D744" s="38"/>
      <c r="E744" s="53"/>
      <c r="F744" s="38"/>
      <c r="J744" s="49"/>
    </row>
    <row r="745" spans="1:10" x14ac:dyDescent="0.35">
      <c r="A745" s="37"/>
      <c r="B745" s="38"/>
      <c r="C745" s="38"/>
      <c r="D745" s="38"/>
      <c r="E745" s="53"/>
      <c r="F745" s="38"/>
      <c r="J745" s="49"/>
    </row>
    <row r="746" spans="1:10" x14ac:dyDescent="0.35">
      <c r="A746" s="37"/>
      <c r="B746" s="38"/>
      <c r="C746" s="38"/>
      <c r="D746" s="38"/>
      <c r="E746" s="53"/>
      <c r="F746" s="38"/>
      <c r="J746" s="49"/>
    </row>
    <row r="747" spans="1:10" x14ac:dyDescent="0.35">
      <c r="A747" s="37"/>
      <c r="B747" s="38"/>
      <c r="C747" s="38"/>
      <c r="D747" s="38"/>
      <c r="E747" s="53"/>
      <c r="F747" s="38"/>
      <c r="J747" s="49"/>
    </row>
    <row r="748" spans="1:10" x14ac:dyDescent="0.35">
      <c r="A748" s="37"/>
      <c r="B748" s="38"/>
      <c r="C748" s="38"/>
      <c r="D748" s="38"/>
      <c r="E748" s="53"/>
      <c r="F748" s="38"/>
      <c r="J748" s="49"/>
    </row>
    <row r="749" spans="1:10" x14ac:dyDescent="0.35">
      <c r="A749" s="37"/>
      <c r="B749" s="38"/>
      <c r="C749" s="38"/>
      <c r="D749" s="38"/>
      <c r="E749" s="53"/>
      <c r="F749" s="38"/>
      <c r="J749" s="49"/>
    </row>
    <row r="750" spans="1:10" x14ac:dyDescent="0.35">
      <c r="A750" s="37"/>
      <c r="B750" s="38"/>
      <c r="C750" s="38"/>
      <c r="D750" s="38"/>
      <c r="E750" s="53"/>
      <c r="F750" s="38"/>
      <c r="J750" s="49"/>
    </row>
    <row r="751" spans="1:10" x14ac:dyDescent="0.35">
      <c r="A751" s="37"/>
      <c r="B751" s="38"/>
      <c r="C751" s="38"/>
      <c r="D751" s="38"/>
      <c r="E751" s="53"/>
      <c r="F751" s="38"/>
      <c r="J751" s="49"/>
    </row>
    <row r="752" spans="1:10" x14ac:dyDescent="0.35">
      <c r="A752" s="37"/>
      <c r="B752" s="38"/>
      <c r="C752" s="38"/>
      <c r="D752" s="38"/>
      <c r="E752" s="53"/>
      <c r="F752" s="38"/>
      <c r="J752" s="49"/>
    </row>
    <row r="753" spans="1:10" x14ac:dyDescent="0.35">
      <c r="A753" s="37"/>
      <c r="B753" s="38"/>
      <c r="C753" s="38"/>
      <c r="D753" s="38"/>
      <c r="E753" s="53"/>
      <c r="F753" s="38"/>
      <c r="J753" s="49"/>
    </row>
    <row r="754" spans="1:10" x14ac:dyDescent="0.35">
      <c r="A754" s="37"/>
      <c r="B754" s="38"/>
      <c r="C754" s="38"/>
      <c r="D754" s="38"/>
      <c r="E754" s="53"/>
      <c r="F754" s="38"/>
      <c r="J754" s="49"/>
    </row>
    <row r="755" spans="1:10" x14ac:dyDescent="0.35">
      <c r="A755" s="37"/>
      <c r="B755" s="38"/>
      <c r="C755" s="38"/>
      <c r="D755" s="38"/>
      <c r="E755" s="53"/>
      <c r="F755" s="38"/>
      <c r="J755" s="49"/>
    </row>
    <row r="756" spans="1:10" x14ac:dyDescent="0.35">
      <c r="A756" s="37"/>
      <c r="B756" s="38"/>
      <c r="C756" s="38"/>
      <c r="D756" s="38"/>
      <c r="E756" s="53"/>
      <c r="F756" s="38"/>
      <c r="J756" s="49"/>
    </row>
    <row r="757" spans="1:10" x14ac:dyDescent="0.35">
      <c r="A757" s="37"/>
      <c r="B757" s="38"/>
      <c r="C757" s="38"/>
      <c r="D757" s="38"/>
      <c r="E757" s="53"/>
      <c r="F757" s="38"/>
      <c r="J757" s="49"/>
    </row>
    <row r="758" spans="1:10" x14ac:dyDescent="0.35">
      <c r="A758" s="37"/>
      <c r="B758" s="38"/>
      <c r="C758" s="38"/>
      <c r="D758" s="38"/>
      <c r="E758" s="53"/>
      <c r="F758" s="38"/>
      <c r="J758" s="49"/>
    </row>
    <row r="759" spans="1:10" x14ac:dyDescent="0.35">
      <c r="A759" s="37"/>
      <c r="B759" s="38"/>
      <c r="C759" s="38"/>
      <c r="D759" s="38"/>
      <c r="E759" s="53"/>
      <c r="F759" s="38"/>
      <c r="J759" s="49"/>
    </row>
    <row r="760" spans="1:10" x14ac:dyDescent="0.35">
      <c r="A760" s="37"/>
      <c r="B760" s="38"/>
      <c r="C760" s="38"/>
      <c r="D760" s="38"/>
      <c r="E760" s="53"/>
      <c r="F760" s="38"/>
      <c r="J760" s="49"/>
    </row>
    <row r="761" spans="1:10" x14ac:dyDescent="0.35">
      <c r="A761" s="37"/>
      <c r="B761" s="38"/>
      <c r="C761" s="38"/>
      <c r="D761" s="38"/>
      <c r="E761" s="53"/>
      <c r="F761" s="38"/>
      <c r="J761" s="49"/>
    </row>
    <row r="762" spans="1:10" x14ac:dyDescent="0.35">
      <c r="A762" s="37"/>
      <c r="B762" s="38"/>
      <c r="C762" s="38"/>
      <c r="D762" s="38"/>
      <c r="E762" s="53"/>
      <c r="F762" s="38"/>
      <c r="J762" s="49"/>
    </row>
    <row r="763" spans="1:10" x14ac:dyDescent="0.35">
      <c r="A763" s="37"/>
      <c r="B763" s="38"/>
      <c r="C763" s="38"/>
      <c r="D763" s="38"/>
      <c r="E763" s="53"/>
      <c r="F763" s="38"/>
      <c r="J763" s="49"/>
    </row>
    <row r="764" spans="1:10" x14ac:dyDescent="0.35">
      <c r="A764" s="37"/>
      <c r="B764" s="38"/>
      <c r="C764" s="38"/>
      <c r="D764" s="38"/>
      <c r="E764" s="53"/>
      <c r="F764" s="38"/>
      <c r="J764" s="49"/>
    </row>
    <row r="765" spans="1:10" x14ac:dyDescent="0.35">
      <c r="A765" s="37"/>
      <c r="B765" s="38"/>
      <c r="C765" s="38"/>
      <c r="D765" s="38"/>
      <c r="E765" s="53"/>
      <c r="F765" s="38"/>
      <c r="J765" s="49"/>
    </row>
    <row r="766" spans="1:10" x14ac:dyDescent="0.35">
      <c r="A766" s="37"/>
      <c r="B766" s="38"/>
      <c r="C766" s="38"/>
      <c r="D766" s="38"/>
      <c r="E766" s="53"/>
      <c r="F766" s="38"/>
      <c r="J766" s="49"/>
    </row>
    <row r="767" spans="1:10" x14ac:dyDescent="0.35">
      <c r="A767" s="37"/>
      <c r="B767" s="38"/>
      <c r="C767" s="38"/>
      <c r="D767" s="38"/>
      <c r="E767" s="53"/>
      <c r="F767" s="38"/>
      <c r="J767" s="49"/>
    </row>
    <row r="768" spans="1:10" x14ac:dyDescent="0.35">
      <c r="A768" s="37"/>
      <c r="B768" s="38"/>
      <c r="C768" s="38"/>
      <c r="D768" s="38"/>
      <c r="E768" s="53"/>
      <c r="F768" s="38"/>
      <c r="J768" s="49"/>
    </row>
    <row r="769" spans="1:10" x14ac:dyDescent="0.35">
      <c r="A769" s="37"/>
      <c r="B769" s="38"/>
      <c r="C769" s="38"/>
      <c r="D769" s="38"/>
      <c r="E769" s="53"/>
      <c r="F769" s="38"/>
      <c r="J769" s="49"/>
    </row>
    <row r="770" spans="1:10" x14ac:dyDescent="0.35">
      <c r="A770" s="37"/>
      <c r="B770" s="38"/>
      <c r="C770" s="38"/>
      <c r="D770" s="38"/>
      <c r="E770" s="53"/>
      <c r="F770" s="38"/>
      <c r="J770" s="49"/>
    </row>
    <row r="771" spans="1:10" x14ac:dyDescent="0.35">
      <c r="A771" s="37"/>
      <c r="B771" s="38"/>
      <c r="C771" s="38"/>
      <c r="D771" s="38"/>
      <c r="E771" s="53"/>
      <c r="F771" s="38"/>
      <c r="J771" s="49"/>
    </row>
    <row r="772" spans="1:10" x14ac:dyDescent="0.35">
      <c r="A772" s="37"/>
      <c r="B772" s="38"/>
      <c r="C772" s="38"/>
      <c r="D772" s="38"/>
      <c r="E772" s="53"/>
      <c r="F772" s="38"/>
      <c r="J772" s="49"/>
    </row>
    <row r="773" spans="1:10" x14ac:dyDescent="0.35">
      <c r="A773" s="37"/>
      <c r="B773" s="38"/>
      <c r="C773" s="38"/>
      <c r="D773" s="38"/>
      <c r="E773" s="53"/>
      <c r="F773" s="38"/>
      <c r="J773" s="49"/>
    </row>
    <row r="774" spans="1:10" x14ac:dyDescent="0.35">
      <c r="A774" s="37"/>
      <c r="B774" s="38"/>
      <c r="C774" s="38"/>
      <c r="D774" s="38"/>
      <c r="E774" s="53"/>
      <c r="F774" s="38"/>
      <c r="J774" s="49"/>
    </row>
    <row r="775" spans="1:10" x14ac:dyDescent="0.35">
      <c r="A775" s="37"/>
      <c r="B775" s="38"/>
      <c r="C775" s="38"/>
      <c r="D775" s="38"/>
      <c r="E775" s="53"/>
      <c r="F775" s="38"/>
      <c r="J775" s="49"/>
    </row>
    <row r="776" spans="1:10" x14ac:dyDescent="0.35">
      <c r="A776" s="37"/>
      <c r="B776" s="38"/>
      <c r="C776" s="38"/>
      <c r="D776" s="38"/>
      <c r="E776" s="53"/>
      <c r="F776" s="38"/>
      <c r="J776" s="49"/>
    </row>
    <row r="777" spans="1:10" x14ac:dyDescent="0.35">
      <c r="A777" s="37"/>
      <c r="B777" s="38"/>
      <c r="C777" s="38"/>
      <c r="D777" s="38"/>
      <c r="E777" s="53"/>
      <c r="F777" s="38"/>
      <c r="J777" s="49"/>
    </row>
    <row r="778" spans="1:10" x14ac:dyDescent="0.35">
      <c r="A778" s="37"/>
      <c r="B778" s="38"/>
      <c r="C778" s="38"/>
      <c r="D778" s="38"/>
      <c r="E778" s="53"/>
      <c r="F778" s="38"/>
      <c r="J778" s="49"/>
    </row>
    <row r="779" spans="1:10" x14ac:dyDescent="0.35">
      <c r="A779" s="37"/>
      <c r="B779" s="38"/>
      <c r="C779" s="38"/>
      <c r="D779" s="38"/>
      <c r="E779" s="53"/>
      <c r="F779" s="38"/>
      <c r="J779" s="49"/>
    </row>
    <row r="780" spans="1:10" x14ac:dyDescent="0.35">
      <c r="A780" s="37"/>
      <c r="B780" s="38"/>
      <c r="C780" s="38"/>
      <c r="D780" s="38"/>
      <c r="E780" s="53"/>
      <c r="F780" s="38"/>
      <c r="J780" s="49"/>
    </row>
    <row r="781" spans="1:10" x14ac:dyDescent="0.35">
      <c r="A781" s="37"/>
      <c r="B781" s="38"/>
      <c r="C781" s="38"/>
      <c r="D781" s="38"/>
      <c r="E781" s="53"/>
      <c r="F781" s="38"/>
      <c r="J781" s="49"/>
    </row>
    <row r="782" spans="1:10" x14ac:dyDescent="0.35">
      <c r="A782" s="37"/>
      <c r="B782" s="38"/>
      <c r="C782" s="38"/>
      <c r="D782" s="38"/>
      <c r="E782" s="53"/>
      <c r="F782" s="38"/>
      <c r="J782" s="49"/>
    </row>
    <row r="783" spans="1:10" x14ac:dyDescent="0.35">
      <c r="A783" s="37"/>
      <c r="B783" s="38"/>
      <c r="C783" s="38"/>
      <c r="D783" s="38"/>
      <c r="E783" s="53"/>
      <c r="F783" s="38"/>
      <c r="J783" s="49"/>
    </row>
    <row r="784" spans="1:10" x14ac:dyDescent="0.35">
      <c r="A784" s="37"/>
      <c r="B784" s="38"/>
      <c r="C784" s="38"/>
      <c r="D784" s="38"/>
      <c r="E784" s="53"/>
      <c r="F784" s="38"/>
      <c r="J784" s="49"/>
    </row>
    <row r="785" spans="1:10" x14ac:dyDescent="0.35">
      <c r="A785" s="37"/>
      <c r="B785" s="38"/>
      <c r="C785" s="38"/>
      <c r="D785" s="38"/>
      <c r="E785" s="53"/>
      <c r="F785" s="38"/>
      <c r="J785" s="49"/>
    </row>
    <row r="786" spans="1:10" x14ac:dyDescent="0.35">
      <c r="A786" s="37"/>
      <c r="B786" s="38"/>
      <c r="C786" s="38"/>
      <c r="D786" s="38"/>
      <c r="E786" s="53"/>
      <c r="F786" s="38"/>
      <c r="J786" s="49"/>
    </row>
    <row r="787" spans="1:10" x14ac:dyDescent="0.35">
      <c r="A787" s="37"/>
      <c r="B787" s="38"/>
      <c r="C787" s="38"/>
      <c r="D787" s="38"/>
      <c r="E787" s="53"/>
      <c r="F787" s="38"/>
      <c r="J787" s="49"/>
    </row>
    <row r="788" spans="1:10" x14ac:dyDescent="0.35">
      <c r="A788" s="37"/>
      <c r="B788" s="38"/>
      <c r="C788" s="38"/>
      <c r="D788" s="38"/>
      <c r="E788" s="53"/>
      <c r="F788" s="38"/>
      <c r="J788" s="49"/>
    </row>
    <row r="789" spans="1:10" x14ac:dyDescent="0.35">
      <c r="A789" s="37"/>
      <c r="B789" s="38"/>
      <c r="C789" s="38"/>
      <c r="D789" s="38"/>
      <c r="E789" s="53"/>
      <c r="F789" s="38"/>
      <c r="J789" s="49"/>
    </row>
    <row r="790" spans="1:10" x14ac:dyDescent="0.35">
      <c r="A790" s="37"/>
      <c r="B790" s="38"/>
      <c r="C790" s="38"/>
      <c r="D790" s="38"/>
      <c r="E790" s="53"/>
      <c r="F790" s="38"/>
      <c r="J790" s="49"/>
    </row>
    <row r="791" spans="1:10" x14ac:dyDescent="0.35">
      <c r="A791" s="37"/>
      <c r="B791" s="38"/>
      <c r="C791" s="38"/>
      <c r="D791" s="38"/>
      <c r="E791" s="53"/>
      <c r="F791" s="38"/>
      <c r="J791" s="49"/>
    </row>
    <row r="792" spans="1:10" x14ac:dyDescent="0.35">
      <c r="A792" s="37"/>
      <c r="B792" s="38"/>
      <c r="C792" s="38"/>
      <c r="D792" s="38"/>
      <c r="E792" s="53"/>
      <c r="F792" s="38"/>
      <c r="J792" s="49"/>
    </row>
    <row r="793" spans="1:10" x14ac:dyDescent="0.35">
      <c r="A793" s="37"/>
      <c r="B793" s="38"/>
      <c r="C793" s="38"/>
      <c r="D793" s="38"/>
      <c r="E793" s="53"/>
      <c r="F793" s="38"/>
      <c r="J793" s="49"/>
    </row>
    <row r="794" spans="1:10" x14ac:dyDescent="0.35">
      <c r="A794" s="37"/>
      <c r="B794" s="38"/>
      <c r="C794" s="38"/>
      <c r="D794" s="38"/>
      <c r="E794" s="53"/>
      <c r="F794" s="38"/>
      <c r="J794" s="49"/>
    </row>
    <row r="795" spans="1:10" x14ac:dyDescent="0.35">
      <c r="A795" s="37"/>
      <c r="B795" s="38"/>
      <c r="C795" s="38"/>
      <c r="D795" s="38"/>
      <c r="E795" s="53"/>
      <c r="F795" s="38"/>
      <c r="J795" s="49"/>
    </row>
    <row r="796" spans="1:10" x14ac:dyDescent="0.35">
      <c r="A796" s="37"/>
      <c r="B796" s="38"/>
      <c r="C796" s="38"/>
      <c r="D796" s="38"/>
      <c r="E796" s="53"/>
      <c r="F796" s="38"/>
      <c r="J796" s="49"/>
    </row>
    <row r="797" spans="1:10" x14ac:dyDescent="0.35">
      <c r="A797" s="37"/>
      <c r="B797" s="38"/>
      <c r="C797" s="38"/>
      <c r="D797" s="38"/>
      <c r="E797" s="53"/>
      <c r="F797" s="38"/>
      <c r="J797" s="49"/>
    </row>
    <row r="798" spans="1:10" x14ac:dyDescent="0.35">
      <c r="A798" s="37"/>
      <c r="B798" s="38"/>
      <c r="C798" s="38"/>
      <c r="D798" s="38"/>
      <c r="E798" s="53"/>
      <c r="F798" s="38"/>
      <c r="J798" s="49"/>
    </row>
    <row r="799" spans="1:10" x14ac:dyDescent="0.35">
      <c r="A799" s="37"/>
      <c r="B799" s="38"/>
      <c r="C799" s="38"/>
      <c r="D799" s="38"/>
      <c r="E799" s="53"/>
      <c r="F799" s="38"/>
      <c r="J799" s="49"/>
    </row>
    <row r="800" spans="1:10" x14ac:dyDescent="0.35">
      <c r="A800" s="37"/>
      <c r="B800" s="38"/>
      <c r="C800" s="38"/>
      <c r="D800" s="38"/>
      <c r="E800" s="53"/>
      <c r="F800" s="38"/>
      <c r="J800" s="49"/>
    </row>
    <row r="801" spans="1:10" x14ac:dyDescent="0.35">
      <c r="A801" s="37"/>
      <c r="B801" s="38"/>
      <c r="C801" s="38"/>
      <c r="D801" s="38"/>
      <c r="E801" s="53"/>
      <c r="F801" s="38"/>
      <c r="J801" s="49"/>
    </row>
    <row r="802" spans="1:10" x14ac:dyDescent="0.35">
      <c r="A802" s="37"/>
      <c r="B802" s="38"/>
      <c r="C802" s="38"/>
      <c r="D802" s="38"/>
      <c r="E802" s="53"/>
      <c r="F802" s="38"/>
      <c r="J802" s="49"/>
    </row>
    <row r="803" spans="1:10" x14ac:dyDescent="0.35">
      <c r="A803" s="37"/>
      <c r="B803" s="38"/>
      <c r="C803" s="38"/>
      <c r="D803" s="38"/>
      <c r="E803" s="53"/>
      <c r="F803" s="38"/>
      <c r="J803" s="49"/>
    </row>
    <row r="804" spans="1:10" x14ac:dyDescent="0.35">
      <c r="A804" s="37"/>
      <c r="B804" s="38"/>
      <c r="C804" s="38"/>
      <c r="D804" s="38"/>
      <c r="E804" s="53"/>
      <c r="F804" s="38"/>
      <c r="J804" s="49"/>
    </row>
    <row r="805" spans="1:10" x14ac:dyDescent="0.35">
      <c r="A805" s="37"/>
      <c r="B805" s="38"/>
      <c r="C805" s="38"/>
      <c r="D805" s="38"/>
      <c r="E805" s="53"/>
      <c r="F805" s="38"/>
      <c r="J805" s="49"/>
    </row>
    <row r="806" spans="1:10" x14ac:dyDescent="0.35">
      <c r="A806" s="37"/>
      <c r="B806" s="38"/>
      <c r="C806" s="38"/>
      <c r="D806" s="38"/>
      <c r="E806" s="53"/>
      <c r="F806" s="38"/>
      <c r="J806" s="49"/>
    </row>
    <row r="807" spans="1:10" x14ac:dyDescent="0.35">
      <c r="A807" s="37"/>
      <c r="B807" s="38"/>
      <c r="C807" s="38"/>
      <c r="D807" s="38"/>
      <c r="E807" s="53"/>
      <c r="F807" s="38"/>
      <c r="J807" s="49"/>
    </row>
    <row r="808" spans="1:10" x14ac:dyDescent="0.35">
      <c r="A808" s="37"/>
      <c r="B808" s="38"/>
      <c r="C808" s="38"/>
      <c r="D808" s="38"/>
      <c r="E808" s="53"/>
      <c r="F808" s="38"/>
      <c r="J808" s="49"/>
    </row>
    <row r="809" spans="1:10" x14ac:dyDescent="0.35">
      <c r="A809" s="37"/>
      <c r="B809" s="38"/>
      <c r="C809" s="38"/>
      <c r="D809" s="38"/>
      <c r="E809" s="53"/>
      <c r="F809" s="38"/>
      <c r="J809" s="49"/>
    </row>
    <row r="810" spans="1:10" x14ac:dyDescent="0.35">
      <c r="A810" s="37"/>
      <c r="B810" s="38"/>
      <c r="C810" s="38"/>
      <c r="D810" s="38"/>
      <c r="E810" s="53"/>
      <c r="F810" s="38"/>
      <c r="J810" s="49"/>
    </row>
    <row r="811" spans="1:10" x14ac:dyDescent="0.35">
      <c r="A811" s="37"/>
      <c r="B811" s="38"/>
      <c r="C811" s="38"/>
      <c r="D811" s="38"/>
      <c r="E811" s="53"/>
      <c r="F811" s="38"/>
      <c r="J811" s="49"/>
    </row>
    <row r="812" spans="1:10" x14ac:dyDescent="0.35">
      <c r="A812" s="37"/>
      <c r="B812" s="38"/>
      <c r="C812" s="38"/>
      <c r="D812" s="38"/>
      <c r="E812" s="53"/>
      <c r="F812" s="38"/>
      <c r="J812" s="49"/>
    </row>
    <row r="813" spans="1:10" x14ac:dyDescent="0.35">
      <c r="A813" s="37"/>
      <c r="B813" s="38"/>
      <c r="C813" s="38"/>
      <c r="D813" s="38"/>
      <c r="E813" s="53"/>
      <c r="F813" s="38"/>
      <c r="J813" s="49"/>
    </row>
    <row r="814" spans="1:10" x14ac:dyDescent="0.35">
      <c r="A814" s="37"/>
      <c r="B814" s="38"/>
      <c r="C814" s="38"/>
      <c r="D814" s="38"/>
      <c r="E814" s="53"/>
      <c r="F814" s="38"/>
      <c r="J814" s="49"/>
    </row>
    <row r="815" spans="1:10" x14ac:dyDescent="0.35">
      <c r="A815" s="37"/>
      <c r="B815" s="38"/>
      <c r="C815" s="38"/>
      <c r="D815" s="38"/>
      <c r="E815" s="53"/>
      <c r="F815" s="38"/>
      <c r="J815" s="49"/>
    </row>
    <row r="816" spans="1:10" x14ac:dyDescent="0.35">
      <c r="A816" s="37"/>
      <c r="B816" s="38"/>
      <c r="C816" s="38"/>
      <c r="D816" s="38"/>
      <c r="E816" s="53"/>
      <c r="F816" s="38"/>
      <c r="J816" s="49"/>
    </row>
    <row r="817" spans="1:10" x14ac:dyDescent="0.35">
      <c r="A817" s="37"/>
      <c r="B817" s="38"/>
      <c r="C817" s="38"/>
      <c r="D817" s="38"/>
      <c r="E817" s="53"/>
      <c r="F817" s="38"/>
      <c r="J817" s="49"/>
    </row>
    <row r="818" spans="1:10" x14ac:dyDescent="0.35">
      <c r="A818" s="37"/>
      <c r="B818" s="38"/>
      <c r="C818" s="38"/>
      <c r="D818" s="38"/>
      <c r="E818" s="53"/>
      <c r="F818" s="38"/>
      <c r="J818" s="49"/>
    </row>
    <row r="819" spans="1:10" x14ac:dyDescent="0.35">
      <c r="A819" s="37"/>
      <c r="B819" s="38"/>
      <c r="C819" s="38"/>
      <c r="D819" s="38"/>
      <c r="E819" s="53"/>
      <c r="F819" s="38"/>
      <c r="J819" s="49"/>
    </row>
    <row r="820" spans="1:10" x14ac:dyDescent="0.35">
      <c r="A820" s="37"/>
      <c r="B820" s="38"/>
      <c r="C820" s="38"/>
      <c r="D820" s="38"/>
      <c r="E820" s="53"/>
      <c r="F820" s="38"/>
      <c r="J820" s="49"/>
    </row>
    <row r="821" spans="1:10" x14ac:dyDescent="0.35">
      <c r="A821" s="37"/>
      <c r="B821" s="38"/>
      <c r="C821" s="38"/>
      <c r="D821" s="38"/>
      <c r="E821" s="53"/>
      <c r="F821" s="38"/>
      <c r="J821" s="49"/>
    </row>
    <row r="822" spans="1:10" x14ac:dyDescent="0.35">
      <c r="A822" s="37"/>
      <c r="B822" s="38"/>
      <c r="C822" s="38"/>
      <c r="D822" s="38"/>
      <c r="E822" s="53"/>
      <c r="F822" s="38"/>
      <c r="J822" s="49"/>
    </row>
    <row r="823" spans="1:10" x14ac:dyDescent="0.35">
      <c r="A823" s="37"/>
      <c r="B823" s="38"/>
      <c r="C823" s="38"/>
      <c r="D823" s="38"/>
      <c r="E823" s="53"/>
      <c r="F823" s="38"/>
      <c r="J823" s="49"/>
    </row>
    <row r="824" spans="1:10" x14ac:dyDescent="0.35">
      <c r="A824" s="37"/>
      <c r="B824" s="38"/>
      <c r="C824" s="38"/>
      <c r="D824" s="38"/>
      <c r="E824" s="53"/>
      <c r="F824" s="38"/>
      <c r="J824" s="49"/>
    </row>
    <row r="825" spans="1:10" x14ac:dyDescent="0.35">
      <c r="A825" s="37"/>
      <c r="B825" s="38"/>
      <c r="C825" s="38"/>
      <c r="D825" s="38"/>
      <c r="E825" s="53"/>
      <c r="F825" s="38"/>
      <c r="J825" s="49"/>
    </row>
    <row r="826" spans="1:10" x14ac:dyDescent="0.35">
      <c r="A826" s="37"/>
      <c r="B826" s="38"/>
      <c r="C826" s="38"/>
      <c r="D826" s="38"/>
      <c r="E826" s="53"/>
      <c r="F826" s="38"/>
      <c r="J826" s="49"/>
    </row>
    <row r="827" spans="1:10" x14ac:dyDescent="0.35">
      <c r="A827" s="37"/>
      <c r="B827" s="38"/>
      <c r="C827" s="38"/>
      <c r="D827" s="38"/>
      <c r="E827" s="53"/>
      <c r="F827" s="38"/>
      <c r="J827" s="49"/>
    </row>
    <row r="828" spans="1:10" x14ac:dyDescent="0.35">
      <c r="A828" s="37"/>
      <c r="B828" s="38"/>
      <c r="C828" s="38"/>
      <c r="D828" s="38"/>
      <c r="E828" s="53"/>
      <c r="F828" s="38"/>
      <c r="J828" s="49"/>
    </row>
    <row r="829" spans="1:10" x14ac:dyDescent="0.35">
      <c r="A829" s="37"/>
      <c r="B829" s="38"/>
      <c r="C829" s="38"/>
      <c r="D829" s="38"/>
      <c r="E829" s="53"/>
      <c r="F829" s="38"/>
      <c r="J829" s="49"/>
    </row>
    <row r="830" spans="1:10" x14ac:dyDescent="0.35">
      <c r="A830" s="37"/>
      <c r="B830" s="38"/>
      <c r="C830" s="38"/>
      <c r="D830" s="38"/>
      <c r="E830" s="53"/>
      <c r="F830" s="38"/>
      <c r="J830" s="49"/>
    </row>
    <row r="831" spans="1:10" x14ac:dyDescent="0.35">
      <c r="A831" s="37"/>
      <c r="B831" s="38"/>
      <c r="C831" s="38"/>
      <c r="D831" s="38"/>
      <c r="E831" s="53"/>
      <c r="F831" s="38"/>
      <c r="J831" s="49"/>
    </row>
    <row r="832" spans="1:10" x14ac:dyDescent="0.35">
      <c r="A832" s="37"/>
      <c r="B832" s="38"/>
      <c r="C832" s="38"/>
      <c r="D832" s="38"/>
      <c r="E832" s="53"/>
      <c r="F832" s="38"/>
      <c r="J832" s="49"/>
    </row>
    <row r="833" spans="1:10" x14ac:dyDescent="0.35">
      <c r="A833" s="37"/>
      <c r="B833" s="38"/>
      <c r="C833" s="38"/>
      <c r="D833" s="38"/>
      <c r="E833" s="53"/>
      <c r="F833" s="38"/>
      <c r="J833" s="49"/>
    </row>
    <row r="834" spans="1:10" x14ac:dyDescent="0.35">
      <c r="A834" s="37"/>
      <c r="B834" s="38"/>
      <c r="C834" s="38"/>
      <c r="D834" s="38"/>
      <c r="E834" s="53"/>
      <c r="F834" s="38"/>
      <c r="J834" s="49"/>
    </row>
    <row r="835" spans="1:10" x14ac:dyDescent="0.35">
      <c r="A835" s="37"/>
      <c r="B835" s="38"/>
      <c r="C835" s="38"/>
      <c r="D835" s="38"/>
      <c r="E835" s="53"/>
      <c r="F835" s="38"/>
      <c r="J835" s="49"/>
    </row>
    <row r="836" spans="1:10" x14ac:dyDescent="0.35">
      <c r="A836" s="37"/>
      <c r="B836" s="38"/>
      <c r="C836" s="38"/>
      <c r="D836" s="38"/>
      <c r="E836" s="53"/>
      <c r="F836" s="38"/>
      <c r="J836" s="49"/>
    </row>
    <row r="837" spans="1:10" x14ac:dyDescent="0.35">
      <c r="A837" s="37"/>
      <c r="B837" s="38"/>
      <c r="C837" s="38"/>
      <c r="D837" s="38"/>
      <c r="E837" s="53"/>
      <c r="F837" s="38"/>
      <c r="J837" s="49"/>
    </row>
    <row r="838" spans="1:10" x14ac:dyDescent="0.35">
      <c r="A838" s="37"/>
      <c r="B838" s="38"/>
      <c r="C838" s="38"/>
      <c r="D838" s="38"/>
      <c r="E838" s="53"/>
      <c r="F838" s="38"/>
      <c r="J838" s="49"/>
    </row>
    <row r="839" spans="1:10" x14ac:dyDescent="0.35">
      <c r="A839" s="37"/>
      <c r="B839" s="38"/>
      <c r="C839" s="38"/>
      <c r="D839" s="38"/>
      <c r="E839" s="53"/>
      <c r="F839" s="38"/>
      <c r="J839" s="49"/>
    </row>
    <row r="840" spans="1:10" x14ac:dyDescent="0.35">
      <c r="A840" s="37"/>
      <c r="B840" s="38"/>
      <c r="C840" s="38"/>
      <c r="D840" s="38"/>
      <c r="E840" s="53"/>
      <c r="F840" s="38"/>
      <c r="J840" s="49"/>
    </row>
    <row r="841" spans="1:10" x14ac:dyDescent="0.35">
      <c r="A841" s="37"/>
      <c r="B841" s="38"/>
      <c r="C841" s="38"/>
      <c r="D841" s="38"/>
      <c r="E841" s="53"/>
      <c r="F841" s="38"/>
      <c r="J841" s="49"/>
    </row>
    <row r="842" spans="1:10" x14ac:dyDescent="0.35">
      <c r="A842" s="37"/>
      <c r="B842" s="38"/>
      <c r="C842" s="38"/>
      <c r="D842" s="38"/>
      <c r="E842" s="53"/>
      <c r="F842" s="38"/>
      <c r="J842" s="49"/>
    </row>
    <row r="843" spans="1:10" x14ac:dyDescent="0.35">
      <c r="A843" s="37"/>
      <c r="B843" s="38"/>
      <c r="C843" s="38"/>
      <c r="D843" s="38"/>
      <c r="E843" s="53"/>
      <c r="F843" s="38"/>
      <c r="J843" s="49"/>
    </row>
    <row r="844" spans="1:10" x14ac:dyDescent="0.35">
      <c r="A844" s="37"/>
      <c r="B844" s="38"/>
      <c r="C844" s="38"/>
      <c r="D844" s="38"/>
      <c r="E844" s="53"/>
      <c r="F844" s="38"/>
      <c r="J844" s="49"/>
    </row>
    <row r="845" spans="1:10" x14ac:dyDescent="0.35">
      <c r="A845" s="37"/>
      <c r="B845" s="38"/>
      <c r="C845" s="38"/>
      <c r="D845" s="38"/>
      <c r="E845" s="53"/>
      <c r="F845" s="38"/>
      <c r="J845" s="49"/>
    </row>
    <row r="846" spans="1:10" x14ac:dyDescent="0.35">
      <c r="A846" s="37"/>
      <c r="B846" s="38"/>
      <c r="C846" s="38"/>
      <c r="D846" s="38"/>
      <c r="E846" s="53"/>
      <c r="F846" s="38"/>
      <c r="J846" s="49"/>
    </row>
    <row r="847" spans="1:10" x14ac:dyDescent="0.35">
      <c r="A847" s="37"/>
      <c r="B847" s="38"/>
      <c r="C847" s="38"/>
      <c r="D847" s="38"/>
      <c r="E847" s="53"/>
      <c r="F847" s="38"/>
      <c r="J847" s="49"/>
    </row>
    <row r="848" spans="1:10" x14ac:dyDescent="0.35">
      <c r="A848" s="37"/>
      <c r="B848" s="38"/>
      <c r="C848" s="38"/>
      <c r="D848" s="38"/>
      <c r="E848" s="53"/>
      <c r="F848" s="38"/>
      <c r="J848" s="49"/>
    </row>
    <row r="849" spans="1:10" x14ac:dyDescent="0.35">
      <c r="A849" s="37"/>
      <c r="B849" s="38"/>
      <c r="C849" s="38"/>
      <c r="D849" s="38"/>
      <c r="E849" s="53"/>
      <c r="F849" s="38"/>
      <c r="J849" s="49"/>
    </row>
    <row r="850" spans="1:10" x14ac:dyDescent="0.35">
      <c r="A850" s="37"/>
      <c r="B850" s="38"/>
      <c r="C850" s="38"/>
      <c r="D850" s="38"/>
      <c r="E850" s="53"/>
      <c r="F850" s="38"/>
      <c r="J850" s="49"/>
    </row>
    <row r="851" spans="1:10" x14ac:dyDescent="0.35">
      <c r="A851" s="37"/>
      <c r="B851" s="38"/>
      <c r="C851" s="38"/>
      <c r="D851" s="38"/>
      <c r="E851" s="53"/>
      <c r="F851" s="38"/>
      <c r="J851" s="49"/>
    </row>
    <row r="852" spans="1:10" x14ac:dyDescent="0.35">
      <c r="A852" s="37"/>
      <c r="B852" s="38"/>
      <c r="C852" s="38"/>
      <c r="D852" s="38"/>
      <c r="E852" s="53"/>
      <c r="F852" s="38"/>
      <c r="J852" s="49"/>
    </row>
    <row r="853" spans="1:10" x14ac:dyDescent="0.35">
      <c r="A853" s="37"/>
      <c r="B853" s="38"/>
      <c r="C853" s="38"/>
      <c r="D853" s="38"/>
      <c r="E853" s="53"/>
      <c r="F853" s="38"/>
      <c r="J853" s="49"/>
    </row>
    <row r="854" spans="1:10" x14ac:dyDescent="0.35">
      <c r="A854" s="37"/>
      <c r="B854" s="38"/>
      <c r="C854" s="38"/>
      <c r="D854" s="38"/>
      <c r="E854" s="53"/>
      <c r="F854" s="38"/>
      <c r="J854" s="49"/>
    </row>
    <row r="855" spans="1:10" x14ac:dyDescent="0.35">
      <c r="A855" s="37"/>
      <c r="B855" s="38"/>
      <c r="C855" s="38"/>
      <c r="D855" s="38"/>
      <c r="E855" s="53"/>
      <c r="F855" s="38"/>
      <c r="J855" s="49"/>
    </row>
    <row r="856" spans="1:10" x14ac:dyDescent="0.35">
      <c r="A856" s="37"/>
      <c r="B856" s="38"/>
      <c r="C856" s="38"/>
      <c r="D856" s="38"/>
      <c r="E856" s="53"/>
      <c r="F856" s="38"/>
      <c r="J856" s="49"/>
    </row>
    <row r="857" spans="1:10" x14ac:dyDescent="0.35">
      <c r="A857" s="37"/>
      <c r="B857" s="38"/>
      <c r="C857" s="38"/>
      <c r="D857" s="38"/>
      <c r="E857" s="53"/>
      <c r="F857" s="38"/>
      <c r="J857" s="49"/>
    </row>
    <row r="858" spans="1:10" x14ac:dyDescent="0.35">
      <c r="A858" s="37"/>
      <c r="B858" s="38"/>
      <c r="C858" s="38"/>
      <c r="D858" s="38"/>
      <c r="E858" s="53"/>
      <c r="F858" s="38"/>
      <c r="J858" s="49"/>
    </row>
    <row r="859" spans="1:10" x14ac:dyDescent="0.35">
      <c r="A859" s="37"/>
      <c r="B859" s="38"/>
      <c r="C859" s="38"/>
      <c r="D859" s="38"/>
      <c r="E859" s="53"/>
      <c r="F859" s="38"/>
      <c r="J859" s="49"/>
    </row>
    <row r="860" spans="1:10" x14ac:dyDescent="0.35">
      <c r="A860" s="37"/>
      <c r="B860" s="38"/>
      <c r="C860" s="38"/>
      <c r="D860" s="38"/>
      <c r="E860" s="53"/>
      <c r="F860" s="38"/>
      <c r="J860" s="49"/>
    </row>
    <row r="861" spans="1:10" x14ac:dyDescent="0.35">
      <c r="A861" s="37"/>
      <c r="B861" s="38"/>
      <c r="C861" s="38"/>
      <c r="D861" s="38"/>
      <c r="E861" s="53"/>
      <c r="F861" s="38"/>
      <c r="J861" s="49"/>
    </row>
    <row r="862" spans="1:10" x14ac:dyDescent="0.35">
      <c r="A862" s="37"/>
      <c r="B862" s="38"/>
      <c r="C862" s="38"/>
      <c r="D862" s="38"/>
      <c r="E862" s="53"/>
      <c r="F862" s="38"/>
      <c r="J862" s="49"/>
    </row>
    <row r="863" spans="1:10" x14ac:dyDescent="0.35">
      <c r="A863" s="37"/>
      <c r="B863" s="38"/>
      <c r="C863" s="38"/>
      <c r="D863" s="38"/>
      <c r="E863" s="53"/>
      <c r="F863" s="38"/>
      <c r="J863" s="49"/>
    </row>
    <row r="864" spans="1:10" x14ac:dyDescent="0.35">
      <c r="A864" s="37"/>
      <c r="B864" s="38"/>
      <c r="C864" s="38"/>
      <c r="D864" s="38"/>
      <c r="E864" s="53"/>
      <c r="F864" s="38"/>
      <c r="J864" s="49"/>
    </row>
    <row r="865" spans="1:10" x14ac:dyDescent="0.35">
      <c r="A865" s="37"/>
      <c r="B865" s="38"/>
      <c r="C865" s="38"/>
      <c r="D865" s="38"/>
      <c r="E865" s="53"/>
      <c r="F865" s="38"/>
      <c r="J865" s="49"/>
    </row>
    <row r="866" spans="1:10" x14ac:dyDescent="0.35">
      <c r="A866" s="37"/>
      <c r="B866" s="38"/>
      <c r="C866" s="38"/>
      <c r="D866" s="38"/>
      <c r="E866" s="53"/>
      <c r="F866" s="38"/>
      <c r="J866" s="49"/>
    </row>
    <row r="867" spans="1:10" x14ac:dyDescent="0.35">
      <c r="A867" s="37"/>
      <c r="B867" s="38"/>
      <c r="C867" s="38"/>
      <c r="D867" s="38"/>
      <c r="E867" s="53"/>
      <c r="F867" s="38"/>
    </row>
    <row r="868" spans="1:10" x14ac:dyDescent="0.35">
      <c r="A868" s="37"/>
      <c r="B868" s="38"/>
      <c r="C868" s="38"/>
      <c r="D868" s="38"/>
      <c r="E868" s="53"/>
      <c r="F868" s="38"/>
    </row>
    <row r="869" spans="1:10" x14ac:dyDescent="0.35">
      <c r="A869" s="37"/>
      <c r="B869" s="38"/>
      <c r="C869" s="38"/>
      <c r="D869" s="38"/>
      <c r="E869" s="53"/>
      <c r="F869" s="38"/>
    </row>
    <row r="870" spans="1:10" x14ac:dyDescent="0.35">
      <c r="A870" s="37"/>
      <c r="B870" s="38"/>
      <c r="C870" s="38"/>
      <c r="D870" s="38"/>
      <c r="E870" s="53"/>
      <c r="F870" s="38"/>
    </row>
    <row r="871" spans="1:10" x14ac:dyDescent="0.35">
      <c r="A871" s="37"/>
      <c r="B871" s="38"/>
      <c r="C871" s="38"/>
      <c r="D871" s="38"/>
      <c r="E871" s="53"/>
      <c r="F871" s="38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8609-49D1-4324-B2E5-ACBDDE18FBA4}">
  <dimension ref="A1:H871"/>
  <sheetViews>
    <sheetView workbookViewId="0">
      <selection activeCell="D12" sqref="D12"/>
    </sheetView>
  </sheetViews>
  <sheetFormatPr defaultColWidth="8.90625" defaultRowHeight="14.5" x14ac:dyDescent="0.35"/>
  <cols>
    <col min="1" max="1" width="15.453125" style="1" customWidth="1"/>
    <col min="2" max="4" width="8.90625" style="23" customWidth="1"/>
    <col min="5" max="5" width="8.90625" style="1" customWidth="1"/>
    <col min="6" max="6" width="11.36328125" style="1" bestFit="1" customWidth="1"/>
    <col min="7" max="7" width="8.90625" style="1" customWidth="1"/>
    <col min="8" max="16384" width="8.90625" style="1"/>
  </cols>
  <sheetData>
    <row r="1" spans="1:8" x14ac:dyDescent="0.35">
      <c r="A1" s="34" t="s">
        <v>71</v>
      </c>
      <c r="B1" s="35" t="s">
        <v>88</v>
      </c>
      <c r="C1" s="35" t="s">
        <v>75</v>
      </c>
      <c r="D1" s="35" t="s">
        <v>76</v>
      </c>
      <c r="H1" s="35" t="s">
        <v>77</v>
      </c>
    </row>
    <row r="2" spans="1:8" ht="15" thickBot="1" x14ac:dyDescent="0.4">
      <c r="A2" s="37">
        <v>31443</v>
      </c>
      <c r="B2" s="38">
        <v>10.041445</v>
      </c>
      <c r="D2" s="38">
        <v>100</v>
      </c>
      <c r="H2" s="23"/>
    </row>
    <row r="3" spans="1:8" ht="15" thickBot="1" x14ac:dyDescent="0.4">
      <c r="A3" s="37">
        <v>31471</v>
      </c>
      <c r="B3" s="38">
        <v>9.4934651999999993</v>
      </c>
      <c r="C3" s="40">
        <f t="shared" ref="C3:C66" si="0">B2/1200+((B2/B3)*(1-(1+B3/200)^(-2*(10-(1/12))))+(1+B3/200)^(-2*(10-(1/12)))-1)</f>
        <v>4.3081238084515236E-2</v>
      </c>
      <c r="D3" s="38">
        <f t="shared" ref="D3:D66" si="1">D2*(1+C3)</f>
        <v>104.30812380845151</v>
      </c>
      <c r="F3" s="37">
        <v>31777</v>
      </c>
      <c r="G3" s="41">
        <f>VLOOKUP(F3,A:D,4,FALSE)</f>
        <v>118.77315546862314</v>
      </c>
    </row>
    <row r="4" spans="1:8" x14ac:dyDescent="0.35">
      <c r="A4" s="37">
        <v>31502</v>
      </c>
      <c r="B4" s="38">
        <v>8.9549049000000007</v>
      </c>
      <c r="C4" s="42">
        <f t="shared" si="0"/>
        <v>4.2824046121554465E-2</v>
      </c>
      <c r="D4" s="38">
        <f t="shared" si="1"/>
        <v>108.77501971327746</v>
      </c>
      <c r="F4" s="37">
        <v>32142</v>
      </c>
      <c r="G4" s="41">
        <f t="shared" ref="G3:G39" si="2">VLOOKUP(F4,A:D,4,FALSE)</f>
        <v>120.19552283027008</v>
      </c>
      <c r="H4" s="43">
        <f t="shared" ref="H4:H39" si="3">G4/G3-1</f>
        <v>1.1975495271089986E-2</v>
      </c>
    </row>
    <row r="5" spans="1:8" x14ac:dyDescent="0.35">
      <c r="A5" s="37">
        <v>31532</v>
      </c>
      <c r="B5" s="38">
        <v>8.9114700000000013</v>
      </c>
      <c r="C5" s="42">
        <f t="shared" si="0"/>
        <v>1.0283417248427153E-2</v>
      </c>
      <c r="D5" s="38">
        <f t="shared" si="1"/>
        <v>109.89359862719499</v>
      </c>
      <c r="F5" s="37">
        <v>32508</v>
      </c>
      <c r="G5" s="41">
        <f t="shared" si="2"/>
        <v>131.89328230450511</v>
      </c>
      <c r="H5" s="44">
        <f t="shared" si="3"/>
        <v>9.7322755447002862E-2</v>
      </c>
    </row>
    <row r="6" spans="1:8" x14ac:dyDescent="0.35">
      <c r="A6" s="37">
        <v>31563</v>
      </c>
      <c r="B6" s="38">
        <v>9.1915148000000002</v>
      </c>
      <c r="C6" s="42">
        <f t="shared" si="0"/>
        <v>-1.054436613126309E-2</v>
      </c>
      <c r="D6" s="38">
        <f t="shared" si="1"/>
        <v>108.73484028778778</v>
      </c>
      <c r="F6" s="37">
        <v>32873</v>
      </c>
      <c r="G6" s="41">
        <f t="shared" si="2"/>
        <v>151.36910407282085</v>
      </c>
      <c r="H6" s="44">
        <f t="shared" si="3"/>
        <v>0.14766348541809315</v>
      </c>
    </row>
    <row r="7" spans="1:8" x14ac:dyDescent="0.35">
      <c r="A7" s="37">
        <v>31593</v>
      </c>
      <c r="B7" s="38">
        <v>8.8804572000000004</v>
      </c>
      <c r="C7" s="42">
        <f t="shared" si="0"/>
        <v>2.7889113729044162E-2</v>
      </c>
      <c r="D7" s="38">
        <f t="shared" si="1"/>
        <v>111.76735861488335</v>
      </c>
      <c r="F7" s="37">
        <v>33238</v>
      </c>
      <c r="G7" s="41">
        <f t="shared" si="2"/>
        <v>158.75303242229239</v>
      </c>
      <c r="H7" s="44">
        <f t="shared" si="3"/>
        <v>4.878094770197805E-2</v>
      </c>
    </row>
    <row r="8" spans="1:8" x14ac:dyDescent="0.35">
      <c r="A8" s="37">
        <v>31624</v>
      </c>
      <c r="B8" s="38">
        <v>8.8722565000000007</v>
      </c>
      <c r="C8" s="42">
        <f t="shared" si="0"/>
        <v>7.9338993268115894E-3</v>
      </c>
      <c r="D8" s="38">
        <f t="shared" si="1"/>
        <v>112.65410958615749</v>
      </c>
      <c r="F8" s="37">
        <v>33603</v>
      </c>
      <c r="G8" s="41">
        <f t="shared" si="2"/>
        <v>194.17665543566935</v>
      </c>
      <c r="H8" s="44">
        <f t="shared" si="3"/>
        <v>0.22313667003946125</v>
      </c>
    </row>
    <row r="9" spans="1:8" x14ac:dyDescent="0.35">
      <c r="A9" s="37">
        <v>31655</v>
      </c>
      <c r="B9" s="38">
        <v>8.6444526999999987</v>
      </c>
      <c r="C9" s="42">
        <f t="shared" si="0"/>
        <v>2.2360719316665771E-2</v>
      </c>
      <c r="D9" s="38">
        <f t="shared" si="1"/>
        <v>115.17313651048246</v>
      </c>
      <c r="F9" s="37">
        <v>33969</v>
      </c>
      <c r="G9" s="41">
        <f t="shared" si="2"/>
        <v>213.65338694456315</v>
      </c>
      <c r="H9" s="44">
        <f t="shared" si="3"/>
        <v>0.10030418674785779</v>
      </c>
    </row>
    <row r="10" spans="1:8" x14ac:dyDescent="0.35">
      <c r="A10" s="37">
        <v>31685</v>
      </c>
      <c r="B10" s="38">
        <v>8.970065</v>
      </c>
      <c r="C10" s="42">
        <f t="shared" si="0"/>
        <v>-1.3890722281282766E-2</v>
      </c>
      <c r="D10" s="38">
        <f t="shared" si="1"/>
        <v>113.57329845695109</v>
      </c>
      <c r="F10" s="37">
        <v>34334</v>
      </c>
      <c r="G10" s="41">
        <f t="shared" si="2"/>
        <v>253.40877598763009</v>
      </c>
      <c r="H10" s="44">
        <f t="shared" si="3"/>
        <v>0.18607422803637697</v>
      </c>
    </row>
    <row r="11" spans="1:8" x14ac:dyDescent="0.35">
      <c r="A11" s="37">
        <v>31716</v>
      </c>
      <c r="B11" s="38">
        <v>9.0006831999999992</v>
      </c>
      <c r="C11" s="42">
        <f t="shared" si="0"/>
        <v>5.49410101792242E-3</v>
      </c>
      <c r="D11" s="38">
        <f t="shared" si="1"/>
        <v>114.19728163161223</v>
      </c>
      <c r="F11" s="37">
        <v>34699</v>
      </c>
      <c r="G11" s="41">
        <f t="shared" si="2"/>
        <v>236.63214009577345</v>
      </c>
      <c r="H11" s="44">
        <f t="shared" si="3"/>
        <v>-6.6203847228541002E-2</v>
      </c>
    </row>
    <row r="12" spans="1:8" x14ac:dyDescent="0.35">
      <c r="A12" s="37">
        <v>31746</v>
      </c>
      <c r="B12" s="38">
        <v>8.7328907000000005</v>
      </c>
      <c r="C12" s="42">
        <f t="shared" si="0"/>
        <v>2.5027787084135236E-2</v>
      </c>
      <c r="D12" s="38">
        <f t="shared" si="1"/>
        <v>117.05538688187525</v>
      </c>
      <c r="F12" s="37">
        <v>35064</v>
      </c>
      <c r="G12" s="41">
        <f t="shared" si="2"/>
        <v>289.13825449652535</v>
      </c>
      <c r="H12" s="44">
        <f t="shared" si="3"/>
        <v>0.22188919214228808</v>
      </c>
    </row>
    <row r="13" spans="1:8" x14ac:dyDescent="0.35">
      <c r="A13" s="37">
        <v>31777</v>
      </c>
      <c r="B13" s="38">
        <v>8.6204174999999985</v>
      </c>
      <c r="C13" s="42">
        <f t="shared" si="0"/>
        <v>1.4674835840586759E-2</v>
      </c>
      <c r="D13" s="38">
        <f t="shared" si="1"/>
        <v>118.77315546862314</v>
      </c>
      <c r="F13" s="37">
        <v>35430</v>
      </c>
      <c r="G13" s="41">
        <f t="shared" si="2"/>
        <v>324.82625429038211</v>
      </c>
      <c r="H13" s="44">
        <f t="shared" si="3"/>
        <v>0.12342884152773226</v>
      </c>
    </row>
    <row r="14" spans="1:8" x14ac:dyDescent="0.35">
      <c r="A14" s="37">
        <v>31808</v>
      </c>
      <c r="B14" s="38">
        <v>8.4589914999999998</v>
      </c>
      <c r="C14" s="42">
        <f t="shared" si="0"/>
        <v>1.7875524224522411E-2</v>
      </c>
      <c r="D14" s="38">
        <f t="shared" si="1"/>
        <v>120.89628788642547</v>
      </c>
      <c r="F14" s="37">
        <v>35795</v>
      </c>
      <c r="G14" s="41">
        <f t="shared" si="2"/>
        <v>371.62525165251515</v>
      </c>
      <c r="H14" s="44">
        <f t="shared" si="3"/>
        <v>0.14407393720181427</v>
      </c>
    </row>
    <row r="15" spans="1:8" x14ac:dyDescent="0.35">
      <c r="A15" s="37">
        <v>31836</v>
      </c>
      <c r="B15" s="38">
        <v>8.4692539999999994</v>
      </c>
      <c r="C15" s="42">
        <f t="shared" si="0"/>
        <v>6.3697397780968857E-3</v>
      </c>
      <c r="D15" s="38">
        <f t="shared" si="1"/>
        <v>121.66636578039989</v>
      </c>
      <c r="F15" s="37">
        <v>36160</v>
      </c>
      <c r="G15" s="41">
        <f t="shared" si="2"/>
        <v>413.62138641917608</v>
      </c>
      <c r="H15" s="44">
        <f t="shared" si="3"/>
        <v>0.11300667696803623</v>
      </c>
    </row>
    <row r="16" spans="1:8" x14ac:dyDescent="0.35">
      <c r="A16" s="37">
        <v>31867</v>
      </c>
      <c r="B16" s="38">
        <v>8.4253654999999998</v>
      </c>
      <c r="C16" s="42">
        <f t="shared" si="0"/>
        <v>9.9688708942059275E-3</v>
      </c>
      <c r="D16" s="38">
        <f t="shared" si="1"/>
        <v>122.87924207303192</v>
      </c>
      <c r="F16" s="37">
        <v>36525</v>
      </c>
      <c r="G16" s="41">
        <f t="shared" si="2"/>
        <v>394.95737883343372</v>
      </c>
      <c r="H16" s="44">
        <f t="shared" si="3"/>
        <v>-4.512341043900403E-2</v>
      </c>
    </row>
    <row r="17" spans="1:8" x14ac:dyDescent="0.35">
      <c r="A17" s="37">
        <v>31897</v>
      </c>
      <c r="B17" s="38">
        <v>9.0890942999999993</v>
      </c>
      <c r="C17" s="42">
        <f t="shared" si="0"/>
        <v>-3.5758214514805792E-2</v>
      </c>
      <c r="D17" s="38">
        <f t="shared" si="1"/>
        <v>118.4852997755677</v>
      </c>
      <c r="F17" s="37">
        <v>36891</v>
      </c>
      <c r="G17" s="41">
        <f t="shared" si="2"/>
        <v>446.53482849034629</v>
      </c>
      <c r="H17" s="44">
        <f t="shared" si="3"/>
        <v>0.13058991278819598</v>
      </c>
    </row>
    <row r="18" spans="1:8" x14ac:dyDescent="0.35">
      <c r="A18" s="37">
        <v>31928</v>
      </c>
      <c r="B18" s="38">
        <v>9.1280762000000006</v>
      </c>
      <c r="C18" s="42">
        <f t="shared" si="0"/>
        <v>5.0659446074923778E-3</v>
      </c>
      <c r="D18" s="38">
        <f t="shared" si="1"/>
        <v>119.08553974103285</v>
      </c>
      <c r="F18" s="37">
        <v>37256</v>
      </c>
      <c r="G18" s="41">
        <f t="shared" si="2"/>
        <v>467.79179871778553</v>
      </c>
      <c r="H18" s="44">
        <f t="shared" si="3"/>
        <v>4.7604282737150116E-2</v>
      </c>
    </row>
    <row r="19" spans="1:8" x14ac:dyDescent="0.35">
      <c r="A19" s="37">
        <v>31958</v>
      </c>
      <c r="B19" s="38">
        <v>9.1803598999999991</v>
      </c>
      <c r="C19" s="42">
        <f t="shared" si="0"/>
        <v>4.2500586669724592E-3</v>
      </c>
      <c r="D19" s="38">
        <f t="shared" si="1"/>
        <v>119.59166027132032</v>
      </c>
      <c r="F19" s="37">
        <v>37621</v>
      </c>
      <c r="G19" s="41">
        <f t="shared" si="2"/>
        <v>514.42497701484263</v>
      </c>
      <c r="H19" s="44">
        <f t="shared" si="3"/>
        <v>9.9687891974332032E-2</v>
      </c>
    </row>
    <row r="20" spans="1:8" x14ac:dyDescent="0.35">
      <c r="A20" s="37">
        <v>31989</v>
      </c>
      <c r="B20" s="38">
        <v>9.8585425999999998</v>
      </c>
      <c r="C20" s="42">
        <f t="shared" si="0"/>
        <v>-3.4650973082709917E-2</v>
      </c>
      <c r="D20" s="38">
        <f t="shared" si="1"/>
        <v>115.44769287034221</v>
      </c>
      <c r="F20" s="37">
        <v>37986</v>
      </c>
      <c r="G20" s="41">
        <f t="shared" si="2"/>
        <v>545.88544517779849</v>
      </c>
      <c r="H20" s="44">
        <f t="shared" si="3"/>
        <v>6.1156572034114287E-2</v>
      </c>
    </row>
    <row r="21" spans="1:8" x14ac:dyDescent="0.35">
      <c r="A21" s="37">
        <v>32020</v>
      </c>
      <c r="B21" s="38">
        <v>10.176511000000001</v>
      </c>
      <c r="C21" s="42">
        <f t="shared" si="0"/>
        <v>-1.1353882087131477E-2</v>
      </c>
      <c r="D21" s="38">
        <f t="shared" si="1"/>
        <v>114.13691337826097</v>
      </c>
      <c r="F21" s="37">
        <v>38352</v>
      </c>
      <c r="G21" s="41">
        <f t="shared" si="2"/>
        <v>590.75122449371929</v>
      </c>
      <c r="H21" s="44">
        <f t="shared" si="3"/>
        <v>8.2189000846702776E-2</v>
      </c>
    </row>
    <row r="22" spans="1:8" x14ac:dyDescent="0.35">
      <c r="A22" s="37">
        <v>32050</v>
      </c>
      <c r="B22" s="38">
        <v>10.732908999999999</v>
      </c>
      <c r="C22" s="42">
        <f t="shared" si="0"/>
        <v>-2.4977449418160685E-2</v>
      </c>
      <c r="D22" s="38">
        <f t="shared" si="1"/>
        <v>111.28606439761046</v>
      </c>
      <c r="F22" s="37">
        <v>38717</v>
      </c>
      <c r="G22" s="41">
        <f t="shared" si="2"/>
        <v>636.10107495637033</v>
      </c>
      <c r="H22" s="44">
        <f t="shared" si="3"/>
        <v>7.6766409585551587E-2</v>
      </c>
    </row>
    <row r="23" spans="1:8" x14ac:dyDescent="0.35">
      <c r="A23" s="37">
        <v>32081</v>
      </c>
      <c r="B23" s="38">
        <v>9.4415344000000001</v>
      </c>
      <c r="C23" s="42">
        <f t="shared" si="0"/>
        <v>9.0931169172072196E-2</v>
      </c>
      <c r="D23" s="38">
        <f t="shared" si="1"/>
        <v>121.4054363458437</v>
      </c>
      <c r="F23" s="37">
        <v>39082</v>
      </c>
      <c r="G23" s="41">
        <f t="shared" si="2"/>
        <v>656.99049173898231</v>
      </c>
      <c r="H23" s="44">
        <f t="shared" si="3"/>
        <v>3.2839775949199179E-2</v>
      </c>
    </row>
    <row r="24" spans="1:8" x14ac:dyDescent="0.35">
      <c r="A24" s="37">
        <v>32111</v>
      </c>
      <c r="B24" s="38">
        <v>9.9642572000000005</v>
      </c>
      <c r="C24" s="42">
        <f t="shared" si="0"/>
        <v>-2.4591460072266549E-2</v>
      </c>
      <c r="D24" s="38">
        <f t="shared" si="1"/>
        <v>118.41989940538879</v>
      </c>
      <c r="F24" s="37">
        <v>39447</v>
      </c>
      <c r="G24" s="41">
        <f t="shared" si="2"/>
        <v>689.42069097703165</v>
      </c>
      <c r="H24" s="44">
        <f t="shared" si="3"/>
        <v>4.9361748222885415E-2</v>
      </c>
    </row>
    <row r="25" spans="1:8" x14ac:dyDescent="0.35">
      <c r="A25" s="37">
        <v>32142</v>
      </c>
      <c r="B25" s="38">
        <v>9.8569966999999998</v>
      </c>
      <c r="C25" s="42">
        <f t="shared" si="0"/>
        <v>1.4994299385467071E-2</v>
      </c>
      <c r="D25" s="38">
        <f t="shared" si="1"/>
        <v>120.19552283027008</v>
      </c>
      <c r="F25" s="37">
        <v>39813</v>
      </c>
      <c r="G25" s="41">
        <f t="shared" si="2"/>
        <v>781.71022207516967</v>
      </c>
      <c r="H25" s="44">
        <f t="shared" si="3"/>
        <v>0.13386533404929768</v>
      </c>
    </row>
    <row r="26" spans="1:8" x14ac:dyDescent="0.35">
      <c r="A26" s="37">
        <v>32173</v>
      </c>
      <c r="B26" s="38">
        <v>9.1960232000000008</v>
      </c>
      <c r="C26" s="42">
        <f t="shared" si="0"/>
        <v>5.062091265726236E-2</v>
      </c>
      <c r="D26" s="38">
        <f t="shared" si="1"/>
        <v>126.27992989325516</v>
      </c>
      <c r="F26" s="37">
        <v>40178</v>
      </c>
      <c r="G26" s="41">
        <f t="shared" si="2"/>
        <v>748.58146696885922</v>
      </c>
      <c r="H26" s="44">
        <f t="shared" si="3"/>
        <v>-4.2379841238822658E-2</v>
      </c>
    </row>
    <row r="27" spans="1:8" x14ac:dyDescent="0.35">
      <c r="A27" s="37">
        <v>32202</v>
      </c>
      <c r="B27" s="38">
        <v>9.1958460000000013</v>
      </c>
      <c r="C27" s="42">
        <f t="shared" si="0"/>
        <v>7.674721553538588E-3</v>
      </c>
      <c r="D27" s="38">
        <f t="shared" si="1"/>
        <v>127.24909319298628</v>
      </c>
      <c r="F27" s="37">
        <v>40543</v>
      </c>
      <c r="G27" s="41">
        <f t="shared" si="2"/>
        <v>810.27896241305598</v>
      </c>
      <c r="H27" s="44">
        <f t="shared" si="3"/>
        <v>8.2419213093827937E-2</v>
      </c>
    </row>
    <row r="28" spans="1:8" x14ac:dyDescent="0.35">
      <c r="A28" s="37">
        <v>32233</v>
      </c>
      <c r="B28" s="38">
        <v>9.5537675000000011</v>
      </c>
      <c r="C28" s="42">
        <f t="shared" si="0"/>
        <v>-1.4952255630595717E-2</v>
      </c>
      <c r="D28" s="38">
        <f t="shared" si="1"/>
        <v>125.34643222280324</v>
      </c>
      <c r="F28" s="37">
        <v>40908</v>
      </c>
      <c r="G28" s="41">
        <f t="shared" si="2"/>
        <v>925.70050178696567</v>
      </c>
      <c r="H28" s="44">
        <f t="shared" si="3"/>
        <v>0.14244666926829486</v>
      </c>
    </row>
    <row r="29" spans="1:8" x14ac:dyDescent="0.35">
      <c r="A29" s="37">
        <v>32263</v>
      </c>
      <c r="B29" s="38">
        <v>9.7805170999999991</v>
      </c>
      <c r="C29" s="42">
        <f t="shared" si="0"/>
        <v>-6.2286514893867169E-3</v>
      </c>
      <c r="D29" s="38">
        <f t="shared" si="1"/>
        <v>124.56569298104938</v>
      </c>
      <c r="F29" s="37">
        <v>41274</v>
      </c>
      <c r="G29" s="41">
        <f t="shared" si="2"/>
        <v>959.76602248196878</v>
      </c>
      <c r="H29" s="44">
        <f t="shared" si="3"/>
        <v>3.6799721539788832E-2</v>
      </c>
    </row>
    <row r="30" spans="1:8" x14ac:dyDescent="0.35">
      <c r="A30" s="37">
        <v>32294</v>
      </c>
      <c r="B30" s="38">
        <v>9.7801144999999998</v>
      </c>
      <c r="C30" s="42">
        <f t="shared" si="0"/>
        <v>8.1756262926702059E-3</v>
      </c>
      <c r="D30" s="38">
        <f t="shared" si="1"/>
        <v>125.58409553574994</v>
      </c>
      <c r="F30" s="37">
        <v>41639</v>
      </c>
      <c r="G30" s="41">
        <f t="shared" si="2"/>
        <v>898.85850256866024</v>
      </c>
      <c r="H30" s="44">
        <f t="shared" si="3"/>
        <v>-6.3460800326938904E-2</v>
      </c>
    </row>
    <row r="31" spans="1:8" x14ac:dyDescent="0.35">
      <c r="A31" s="37">
        <v>32324</v>
      </c>
      <c r="B31" s="38">
        <v>9.6647875999999986</v>
      </c>
      <c r="C31" s="42">
        <f t="shared" si="0"/>
        <v>1.5402802125321854E-2</v>
      </c>
      <c r="D31" s="38">
        <f t="shared" si="1"/>
        <v>127.51844250937461</v>
      </c>
      <c r="F31" s="37">
        <v>42004</v>
      </c>
      <c r="G31" s="41">
        <f t="shared" si="2"/>
        <v>1002.8973365009035</v>
      </c>
      <c r="H31" s="44">
        <f t="shared" si="3"/>
        <v>0.11574550792469829</v>
      </c>
    </row>
    <row r="32" spans="1:8" x14ac:dyDescent="0.35">
      <c r="A32" s="37">
        <v>32355</v>
      </c>
      <c r="B32" s="38">
        <v>9.9263870000000001</v>
      </c>
      <c r="C32" s="42">
        <f t="shared" si="0"/>
        <v>-8.2164565961253943E-3</v>
      </c>
      <c r="D32" s="38">
        <f t="shared" si="1"/>
        <v>126.47069276129082</v>
      </c>
      <c r="F32" s="37">
        <v>42369</v>
      </c>
      <c r="G32" s="41">
        <f t="shared" si="2"/>
        <v>1049.0798497440628</v>
      </c>
      <c r="H32" s="44">
        <f t="shared" si="3"/>
        <v>4.6049093523659712E-2</v>
      </c>
    </row>
    <row r="33" spans="1:8" x14ac:dyDescent="0.35">
      <c r="A33" s="37">
        <v>32386</v>
      </c>
      <c r="B33" s="38">
        <v>10.365462000000001</v>
      </c>
      <c r="C33" s="42">
        <f t="shared" si="0"/>
        <v>-1.8537857200977163E-2</v>
      </c>
      <c r="D33" s="38">
        <f t="shared" si="1"/>
        <v>124.12619711877336</v>
      </c>
      <c r="F33" s="37">
        <v>42735</v>
      </c>
      <c r="G33" s="41">
        <f t="shared" si="2"/>
        <v>1033.3417482203695</v>
      </c>
      <c r="H33" s="44">
        <f t="shared" si="3"/>
        <v>-1.5001814711752215E-2</v>
      </c>
    </row>
    <row r="34" spans="1:8" x14ac:dyDescent="0.35">
      <c r="A34" s="37">
        <v>32416</v>
      </c>
      <c r="B34" s="38">
        <v>9.9324097000000009</v>
      </c>
      <c r="C34" s="42">
        <f t="shared" si="0"/>
        <v>3.5565179816837308E-2</v>
      </c>
      <c r="D34" s="38">
        <f t="shared" si="1"/>
        <v>128.54076763928273</v>
      </c>
      <c r="F34" s="37">
        <v>43100</v>
      </c>
      <c r="G34" s="41">
        <f t="shared" si="2"/>
        <v>1030.1903004850606</v>
      </c>
      <c r="H34" s="44">
        <f t="shared" si="3"/>
        <v>-3.0497632953825349E-3</v>
      </c>
    </row>
    <row r="35" spans="1:8" x14ac:dyDescent="0.35">
      <c r="A35" s="37">
        <v>32447</v>
      </c>
      <c r="B35" s="38">
        <v>9.6689051999999993</v>
      </c>
      <c r="C35" s="42">
        <f t="shared" si="0"/>
        <v>2.484544978944183E-2</v>
      </c>
      <c r="D35" s="38">
        <f t="shared" si="1"/>
        <v>131.73442082756085</v>
      </c>
      <c r="F35" s="37">
        <v>43465</v>
      </c>
      <c r="G35" s="41">
        <f t="shared" si="2"/>
        <v>1062.767629339879</v>
      </c>
      <c r="H35" s="44">
        <f t="shared" si="3"/>
        <v>3.1622632089896019E-2</v>
      </c>
    </row>
    <row r="36" spans="1:8" x14ac:dyDescent="0.35">
      <c r="A36" s="37">
        <v>32477</v>
      </c>
      <c r="B36" s="38">
        <v>9.8130840999999993</v>
      </c>
      <c r="C36" s="42">
        <f t="shared" si="0"/>
        <v>-9.5295663211809531E-4</v>
      </c>
      <c r="D36" s="38">
        <f t="shared" si="1"/>
        <v>131.60888363755498</v>
      </c>
      <c r="F36" s="37">
        <v>43830</v>
      </c>
      <c r="G36" s="41">
        <f t="shared" si="2"/>
        <v>1104.2016281370963</v>
      </c>
      <c r="H36" s="44">
        <f t="shared" si="3"/>
        <v>3.8986884482879347E-2</v>
      </c>
    </row>
    <row r="37" spans="1:8" x14ac:dyDescent="0.35">
      <c r="A37" s="37">
        <v>32508</v>
      </c>
      <c r="B37" s="38">
        <v>9.9097527999999997</v>
      </c>
      <c r="C37" s="42">
        <f t="shared" si="0"/>
        <v>2.1609382215668476E-3</v>
      </c>
      <c r="D37" s="38">
        <f t="shared" si="1"/>
        <v>131.89328230450511</v>
      </c>
      <c r="F37" s="37">
        <v>44196</v>
      </c>
      <c r="G37" s="41">
        <f t="shared" si="2"/>
        <v>1219.3576344490828</v>
      </c>
      <c r="H37" s="44">
        <f t="shared" si="3"/>
        <v>0.1042889300084322</v>
      </c>
    </row>
    <row r="38" spans="1:8" x14ac:dyDescent="0.35">
      <c r="A38" s="37">
        <v>32539</v>
      </c>
      <c r="B38" s="38">
        <v>9.7198785000000001</v>
      </c>
      <c r="C38" s="42">
        <f t="shared" si="0"/>
        <v>2.0171127744637942E-2</v>
      </c>
      <c r="D38" s="38">
        <f t="shared" si="1"/>
        <v>134.55371855052888</v>
      </c>
      <c r="F38" s="37">
        <v>44561</v>
      </c>
      <c r="G38" s="41">
        <f t="shared" si="2"/>
        <v>1151.2004384167888</v>
      </c>
      <c r="H38" s="44">
        <f t="shared" si="3"/>
        <v>-5.5895984989742575E-2</v>
      </c>
    </row>
    <row r="39" spans="1:8" ht="15" thickBot="1" x14ac:dyDescent="0.4">
      <c r="A39" s="37">
        <v>32567</v>
      </c>
      <c r="B39" s="38">
        <v>10.139742</v>
      </c>
      <c r="C39" s="42">
        <f t="shared" si="0"/>
        <v>-1.7780476163631376E-2</v>
      </c>
      <c r="D39" s="38">
        <f t="shared" si="1"/>
        <v>132.16128936511325</v>
      </c>
      <c r="F39" s="37">
        <v>44926</v>
      </c>
      <c r="G39" s="41">
        <f t="shared" si="2"/>
        <v>1006.1786494590601</v>
      </c>
      <c r="H39" s="48">
        <f t="shared" si="3"/>
        <v>-0.12597440386417214</v>
      </c>
    </row>
    <row r="40" spans="1:8" x14ac:dyDescent="0.35">
      <c r="A40" s="37">
        <v>32598</v>
      </c>
      <c r="B40" s="38">
        <v>9.9275865999999997</v>
      </c>
      <c r="C40" s="42">
        <f t="shared" si="0"/>
        <v>2.1644342556046817E-2</v>
      </c>
      <c r="D40" s="38">
        <f t="shared" si="1"/>
        <v>135.02183358478058</v>
      </c>
      <c r="F40" s="37"/>
      <c r="G40" s="41"/>
      <c r="H40" s="52"/>
    </row>
    <row r="41" spans="1:8" x14ac:dyDescent="0.35">
      <c r="A41" s="37">
        <v>32628</v>
      </c>
      <c r="B41" s="38">
        <v>9.7908452000000015</v>
      </c>
      <c r="C41" s="42">
        <f t="shared" si="0"/>
        <v>1.6826607418633684E-2</v>
      </c>
      <c r="D41" s="38">
        <f t="shared" si="1"/>
        <v>137.29379297145576</v>
      </c>
      <c r="F41" s="37"/>
      <c r="G41" s="41"/>
      <c r="H41" s="52"/>
    </row>
    <row r="42" spans="1:8" x14ac:dyDescent="0.35">
      <c r="A42" s="37">
        <v>32659</v>
      </c>
      <c r="B42" s="38">
        <v>9.4205871999999999</v>
      </c>
      <c r="C42" s="42">
        <f t="shared" si="0"/>
        <v>3.1687066979037636E-2</v>
      </c>
      <c r="D42" s="38">
        <f t="shared" si="1"/>
        <v>141.64423058514842</v>
      </c>
      <c r="F42" s="37"/>
      <c r="G42" s="41"/>
      <c r="H42" s="52"/>
    </row>
    <row r="43" spans="1:8" x14ac:dyDescent="0.35">
      <c r="A43" s="37">
        <v>32689</v>
      </c>
      <c r="B43" s="38">
        <v>9.0873670999999998</v>
      </c>
      <c r="C43" s="42">
        <f t="shared" si="0"/>
        <v>2.9329138185284723E-2</v>
      </c>
      <c r="D43" s="38">
        <f t="shared" si="1"/>
        <v>145.79853379712856</v>
      </c>
      <c r="F43" s="37"/>
      <c r="G43" s="41"/>
      <c r="H43" s="52"/>
    </row>
    <row r="44" spans="1:8" x14ac:dyDescent="0.35">
      <c r="A44" s="37">
        <v>32720</v>
      </c>
      <c r="B44" s="38">
        <v>8.934717899999999</v>
      </c>
      <c r="C44" s="42">
        <f t="shared" si="0"/>
        <v>1.7477087482745256E-2</v>
      </c>
      <c r="D44" s="38">
        <f t="shared" si="1"/>
        <v>148.34666752715697</v>
      </c>
      <c r="F44" s="37"/>
      <c r="G44" s="41"/>
      <c r="H44" s="52"/>
    </row>
    <row r="45" spans="1:8" x14ac:dyDescent="0.35">
      <c r="A45" s="37">
        <v>32751</v>
      </c>
      <c r="B45" s="38">
        <v>9.1622716999999998</v>
      </c>
      <c r="C45" s="42">
        <f t="shared" si="0"/>
        <v>-7.174944107635103E-3</v>
      </c>
      <c r="D45" s="38">
        <f t="shared" si="1"/>
        <v>147.28228847909568</v>
      </c>
      <c r="F45" s="37"/>
      <c r="G45" s="41"/>
      <c r="H45" s="52"/>
    </row>
    <row r="46" spans="1:8" x14ac:dyDescent="0.35">
      <c r="A46" s="37">
        <v>32781</v>
      </c>
      <c r="B46" s="38">
        <v>9.4211823999999993</v>
      </c>
      <c r="C46" s="42">
        <f t="shared" si="0"/>
        <v>-8.8168256523996364E-3</v>
      </c>
      <c r="D46" s="38">
        <f t="shared" si="1"/>
        <v>145.98372621988906</v>
      </c>
      <c r="F46" s="37"/>
      <c r="G46" s="41"/>
      <c r="H46" s="52"/>
    </row>
    <row r="47" spans="1:8" x14ac:dyDescent="0.35">
      <c r="A47" s="37">
        <v>32812</v>
      </c>
      <c r="B47" s="38">
        <v>9.1103009999999998</v>
      </c>
      <c r="C47" s="42">
        <f t="shared" si="0"/>
        <v>2.7870001578100649E-2</v>
      </c>
      <c r="D47" s="38">
        <f t="shared" si="1"/>
        <v>150.05229290001438</v>
      </c>
      <c r="F47" s="37"/>
      <c r="G47" s="41"/>
      <c r="H47" s="52"/>
    </row>
    <row r="48" spans="1:8" x14ac:dyDescent="0.35">
      <c r="A48" s="37">
        <v>32842</v>
      </c>
      <c r="B48" s="38">
        <v>9.2930133999999995</v>
      </c>
      <c r="C48" s="42">
        <f t="shared" si="0"/>
        <v>-4.0819701431925488E-3</v>
      </c>
      <c r="D48" s="38">
        <f t="shared" si="1"/>
        <v>149.43978392047893</v>
      </c>
      <c r="F48" s="37"/>
      <c r="G48" s="41"/>
      <c r="H48" s="52"/>
    </row>
    <row r="49" spans="1:8" x14ac:dyDescent="0.35">
      <c r="A49" s="37">
        <v>32873</v>
      </c>
      <c r="B49" s="38">
        <v>9.2124340999999994</v>
      </c>
      <c r="C49" s="42">
        <f t="shared" si="0"/>
        <v>1.29103515926425E-2</v>
      </c>
      <c r="D49" s="38">
        <f t="shared" si="1"/>
        <v>151.36910407282085</v>
      </c>
      <c r="F49" s="37"/>
      <c r="G49" s="41"/>
      <c r="H49" s="52"/>
    </row>
    <row r="50" spans="1:8" x14ac:dyDescent="0.35">
      <c r="A50" s="37">
        <v>32904</v>
      </c>
      <c r="B50" s="38">
        <v>9.7034599999999998</v>
      </c>
      <c r="C50" s="42">
        <f t="shared" si="0"/>
        <v>-2.3152125080741669E-2</v>
      </c>
      <c r="D50" s="38">
        <f t="shared" si="1"/>
        <v>147.86458764196709</v>
      </c>
      <c r="F50" s="37"/>
      <c r="G50" s="41"/>
      <c r="H50" s="52"/>
    </row>
    <row r="51" spans="1:8" x14ac:dyDescent="0.35">
      <c r="A51" s="37">
        <v>32932</v>
      </c>
      <c r="B51" s="38">
        <v>10.252076000000001</v>
      </c>
      <c r="C51" s="42">
        <f t="shared" si="0"/>
        <v>-2.557149364773157E-2</v>
      </c>
      <c r="D51" s="38">
        <f t="shared" si="1"/>
        <v>144.08346927835609</v>
      </c>
      <c r="F51" s="37"/>
      <c r="G51" s="41"/>
      <c r="H51" s="52"/>
    </row>
    <row r="52" spans="1:8" x14ac:dyDescent="0.35">
      <c r="A52" s="37">
        <v>32963</v>
      </c>
      <c r="B52" s="38">
        <v>10.677340000000001</v>
      </c>
      <c r="C52" s="42">
        <f t="shared" si="0"/>
        <v>-1.7088021287081569E-2</v>
      </c>
      <c r="D52" s="38">
        <f t="shared" si="1"/>
        <v>141.62136788821098</v>
      </c>
      <c r="F52" s="37"/>
      <c r="G52" s="41"/>
      <c r="H52" s="52"/>
    </row>
    <row r="53" spans="1:8" x14ac:dyDescent="0.35">
      <c r="A53" s="37">
        <v>32993</v>
      </c>
      <c r="B53" s="38">
        <v>11.087291</v>
      </c>
      <c r="C53" s="42">
        <f t="shared" si="0"/>
        <v>-1.5395590911188381E-2</v>
      </c>
      <c r="D53" s="38">
        <f t="shared" si="1"/>
        <v>139.44102324392117</v>
      </c>
      <c r="F53" s="37"/>
      <c r="G53" s="41"/>
      <c r="H53" s="52"/>
    </row>
    <row r="54" spans="1:8" x14ac:dyDescent="0.35">
      <c r="A54" s="37">
        <v>33024</v>
      </c>
      <c r="B54" s="38">
        <v>10.363849</v>
      </c>
      <c r="C54" s="42">
        <f t="shared" si="0"/>
        <v>5.3415635089151162E-2</v>
      </c>
      <c r="D54" s="38">
        <f t="shared" si="1"/>
        <v>146.88935405797631</v>
      </c>
      <c r="F54" s="37"/>
      <c r="G54" s="41"/>
      <c r="H54" s="52"/>
    </row>
    <row r="55" spans="1:8" x14ac:dyDescent="0.35">
      <c r="A55" s="37">
        <v>33054</v>
      </c>
      <c r="B55" s="38">
        <v>10.291187000000001</v>
      </c>
      <c r="C55" s="42">
        <f t="shared" si="0"/>
        <v>1.3087075008582099E-2</v>
      </c>
      <c r="D55" s="38">
        <f t="shared" si="1"/>
        <v>148.81170605249523</v>
      </c>
      <c r="F55" s="37"/>
      <c r="G55" s="41"/>
      <c r="H55" s="52"/>
    </row>
    <row r="56" spans="1:8" x14ac:dyDescent="0.35">
      <c r="A56" s="37">
        <v>33085</v>
      </c>
      <c r="B56" s="38">
        <v>10.189439999999999</v>
      </c>
      <c r="C56" s="42">
        <f t="shared" si="0"/>
        <v>1.4834602408953937E-2</v>
      </c>
      <c r="D56" s="38">
        <f t="shared" si="1"/>
        <v>151.01926854558209</v>
      </c>
      <c r="F56" s="37"/>
      <c r="G56" s="41"/>
      <c r="H56" s="52"/>
    </row>
    <row r="57" spans="1:8" x14ac:dyDescent="0.35">
      <c r="A57" s="37">
        <v>33116</v>
      </c>
      <c r="B57" s="38">
        <v>10.442537999999999</v>
      </c>
      <c r="C57" s="42">
        <f t="shared" si="0"/>
        <v>-6.9132627461327197E-3</v>
      </c>
      <c r="D57" s="38">
        <f t="shared" si="1"/>
        <v>149.9752326623977</v>
      </c>
      <c r="F57" s="37"/>
      <c r="G57" s="41"/>
      <c r="H57" s="52"/>
    </row>
    <row r="58" spans="1:8" x14ac:dyDescent="0.35">
      <c r="A58" s="37">
        <v>33146</v>
      </c>
      <c r="B58" s="38">
        <v>10.977256000000001</v>
      </c>
      <c r="C58" s="42">
        <f t="shared" si="0"/>
        <v>-2.3128812920163399E-2</v>
      </c>
      <c r="D58" s="38">
        <f t="shared" si="1"/>
        <v>146.50648356349112</v>
      </c>
      <c r="F58" s="37"/>
      <c r="G58" s="41"/>
      <c r="H58" s="52"/>
    </row>
    <row r="59" spans="1:8" x14ac:dyDescent="0.35">
      <c r="A59" s="37">
        <v>33177</v>
      </c>
      <c r="B59" s="38">
        <v>10.785736</v>
      </c>
      <c r="C59" s="42">
        <f t="shared" si="0"/>
        <v>2.0639200383816309E-2</v>
      </c>
      <c r="D59" s="38">
        <f t="shared" si="1"/>
        <v>149.53026023528631</v>
      </c>
      <c r="F59" s="37"/>
      <c r="G59" s="41"/>
      <c r="H59" s="52"/>
    </row>
    <row r="60" spans="1:8" x14ac:dyDescent="0.35">
      <c r="A60" s="37">
        <v>33207</v>
      </c>
      <c r="B60" s="38">
        <v>10.304808999999999</v>
      </c>
      <c r="C60" s="42">
        <f t="shared" si="0"/>
        <v>3.8428014796587813E-2</v>
      </c>
      <c r="D60" s="38">
        <f t="shared" si="1"/>
        <v>155.27641128814551</v>
      </c>
      <c r="F60" s="37"/>
      <c r="G60" s="41"/>
      <c r="H60" s="52"/>
    </row>
    <row r="61" spans="1:8" x14ac:dyDescent="0.35">
      <c r="A61" s="37">
        <v>33238</v>
      </c>
      <c r="B61" s="38">
        <v>10.081434999999999</v>
      </c>
      <c r="C61" s="42">
        <f t="shared" si="0"/>
        <v>2.2389885915738636E-2</v>
      </c>
      <c r="D61" s="38">
        <f t="shared" si="1"/>
        <v>158.75303242229239</v>
      </c>
      <c r="F61" s="37"/>
      <c r="G61" s="41"/>
      <c r="H61" s="52"/>
    </row>
    <row r="62" spans="1:8" x14ac:dyDescent="0.35">
      <c r="A62" s="37">
        <v>33269</v>
      </c>
      <c r="B62" s="38">
        <v>9.8843758000000008</v>
      </c>
      <c r="C62" s="42">
        <f t="shared" si="0"/>
        <v>2.067925008494588E-2</v>
      </c>
      <c r="D62" s="38">
        <f t="shared" si="1"/>
        <v>162.03592608149651</v>
      </c>
      <c r="F62" s="37"/>
      <c r="G62" s="41"/>
      <c r="H62" s="52"/>
    </row>
    <row r="63" spans="1:8" x14ac:dyDescent="0.35">
      <c r="A63" s="37">
        <v>33297</v>
      </c>
      <c r="B63" s="38">
        <v>9.5647552999999998</v>
      </c>
      <c r="C63" s="42">
        <f t="shared" si="0"/>
        <v>2.842293715050077E-2</v>
      </c>
      <c r="D63" s="38">
        <f t="shared" si="1"/>
        <v>166.64146302463408</v>
      </c>
      <c r="F63" s="37"/>
      <c r="G63" s="41"/>
      <c r="H63" s="52"/>
    </row>
    <row r="64" spans="1:8" x14ac:dyDescent="0.35">
      <c r="A64" s="37">
        <v>33328</v>
      </c>
      <c r="B64" s="38">
        <v>9.5540397000000006</v>
      </c>
      <c r="C64" s="42">
        <f t="shared" si="0"/>
        <v>8.6476924723473819E-3</v>
      </c>
      <c r="D64" s="38">
        <f t="shared" si="1"/>
        <v>168.08252715001314</v>
      </c>
      <c r="F64" s="37"/>
      <c r="G64" s="41"/>
      <c r="H64" s="52"/>
    </row>
    <row r="65" spans="1:8" x14ac:dyDescent="0.35">
      <c r="A65" s="37">
        <v>33358</v>
      </c>
      <c r="B65" s="38">
        <v>9.5679911000000004</v>
      </c>
      <c r="C65" s="42">
        <f t="shared" si="0"/>
        <v>7.0807061292223524E-3</v>
      </c>
      <c r="D65" s="38">
        <f t="shared" si="1"/>
        <v>169.27267013021941</v>
      </c>
      <c r="F65" s="37"/>
      <c r="G65" s="41"/>
      <c r="H65" s="52"/>
    </row>
    <row r="66" spans="1:8" x14ac:dyDescent="0.35">
      <c r="A66" s="37">
        <v>33389</v>
      </c>
      <c r="B66" s="38">
        <v>9.6080895999999996</v>
      </c>
      <c r="C66" s="42">
        <f t="shared" si="0"/>
        <v>5.4455241997261091E-3</v>
      </c>
      <c r="D66" s="38">
        <f t="shared" si="1"/>
        <v>170.19444855176579</v>
      </c>
      <c r="F66" s="37"/>
      <c r="G66" s="41"/>
      <c r="H66" s="52"/>
    </row>
    <row r="67" spans="1:8" x14ac:dyDescent="0.35">
      <c r="A67" s="37">
        <v>33419</v>
      </c>
      <c r="B67" s="38">
        <v>10.093283999999999</v>
      </c>
      <c r="C67" s="42">
        <f t="shared" ref="C67:C130" si="4">B66/1200+((B66/B67)*(1-(1+B67/200)^(-2*(10-(1/12))))+(1+B67/200)^(-2*(10-(1/12)))-1)</f>
        <v>-2.1959065690137294E-2</v>
      </c>
      <c r="D67" s="38">
        <f t="shared" ref="D67:D130" si="5">D66*(1+C67)</f>
        <v>166.45713747592086</v>
      </c>
      <c r="F67" s="37"/>
      <c r="G67" s="41"/>
      <c r="H67" s="52"/>
    </row>
    <row r="68" spans="1:8" x14ac:dyDescent="0.35">
      <c r="A68" s="37">
        <v>33450</v>
      </c>
      <c r="B68" s="38">
        <v>9.9064558999999992</v>
      </c>
      <c r="C68" s="42">
        <f t="shared" si="4"/>
        <v>2.0040814949565035E-2</v>
      </c>
      <c r="D68" s="38">
        <f t="shared" si="5"/>
        <v>169.79307416511008</v>
      </c>
      <c r="F68" s="37"/>
      <c r="G68" s="41"/>
      <c r="H68" s="52"/>
    </row>
    <row r="69" spans="1:8" x14ac:dyDescent="0.35">
      <c r="A69" s="37">
        <v>33481</v>
      </c>
      <c r="B69" s="38">
        <v>9.6916215999999995</v>
      </c>
      <c r="C69" s="42">
        <f t="shared" si="4"/>
        <v>2.1750563794374206E-2</v>
      </c>
      <c r="D69" s="38">
        <f t="shared" si="5"/>
        <v>173.48616925658123</v>
      </c>
      <c r="F69" s="37"/>
      <c r="G69" s="41"/>
      <c r="H69" s="52"/>
    </row>
    <row r="70" spans="1:8" x14ac:dyDescent="0.35">
      <c r="A70" s="37">
        <v>33511</v>
      </c>
      <c r="B70" s="38">
        <v>9.1327185000000011</v>
      </c>
      <c r="C70" s="42">
        <f t="shared" si="4"/>
        <v>4.4031954050596497E-2</v>
      </c>
      <c r="D70" s="38">
        <f t="shared" si="5"/>
        <v>181.12510428970103</v>
      </c>
      <c r="F70" s="37"/>
      <c r="G70" s="41"/>
      <c r="H70" s="52"/>
    </row>
    <row r="71" spans="1:8" x14ac:dyDescent="0.35">
      <c r="A71" s="37">
        <v>33542</v>
      </c>
      <c r="B71" s="38">
        <v>8.8449074999999997</v>
      </c>
      <c r="C71" s="42">
        <f t="shared" si="4"/>
        <v>2.6357028940679011E-2</v>
      </c>
      <c r="D71" s="38">
        <f t="shared" si="5"/>
        <v>185.89902390534817</v>
      </c>
      <c r="F71" s="37"/>
      <c r="G71" s="41"/>
      <c r="H71" s="52"/>
    </row>
    <row r="72" spans="1:8" x14ac:dyDescent="0.35">
      <c r="A72" s="37">
        <v>33572</v>
      </c>
      <c r="B72" s="38">
        <v>8.8349591000000007</v>
      </c>
      <c r="C72" s="42">
        <f t="shared" si="4"/>
        <v>8.0190189431043613E-3</v>
      </c>
      <c r="D72" s="38">
        <f t="shared" si="5"/>
        <v>187.38975169954978</v>
      </c>
      <c r="F72" s="37"/>
      <c r="G72" s="41"/>
      <c r="H72" s="52"/>
    </row>
    <row r="73" spans="1:8" x14ac:dyDescent="0.35">
      <c r="A73" s="37">
        <v>33603</v>
      </c>
      <c r="B73" s="38">
        <v>8.4004056999999985</v>
      </c>
      <c r="C73" s="42">
        <f t="shared" si="4"/>
        <v>3.6218115849800052E-2</v>
      </c>
      <c r="D73" s="38">
        <f t="shared" si="5"/>
        <v>194.17665543566935</v>
      </c>
      <c r="F73" s="37"/>
      <c r="G73" s="41"/>
      <c r="H73" s="52"/>
    </row>
    <row r="74" spans="1:8" x14ac:dyDescent="0.35">
      <c r="A74" s="37">
        <v>33634</v>
      </c>
      <c r="B74" s="38">
        <v>8.6829868000000001</v>
      </c>
      <c r="C74" s="42">
        <f t="shared" si="4"/>
        <v>-1.1534823751180649E-2</v>
      </c>
      <c r="D74" s="38">
        <f t="shared" si="5"/>
        <v>191.93686193862516</v>
      </c>
      <c r="F74" s="37"/>
      <c r="G74" s="41"/>
      <c r="H74" s="52"/>
    </row>
    <row r="75" spans="1:8" x14ac:dyDescent="0.35">
      <c r="A75" s="37">
        <v>33663</v>
      </c>
      <c r="B75" s="38">
        <v>8.6765600000000003</v>
      </c>
      <c r="C75" s="42">
        <f t="shared" si="4"/>
        <v>7.6574887546707856E-3</v>
      </c>
      <c r="D75" s="38">
        <f t="shared" si="5"/>
        <v>193.40661630052696</v>
      </c>
      <c r="F75" s="37"/>
      <c r="G75" s="41"/>
      <c r="H75" s="52"/>
    </row>
    <row r="76" spans="1:8" x14ac:dyDescent="0.35">
      <c r="A76" s="37">
        <v>33694</v>
      </c>
      <c r="B76" s="38">
        <v>9.0843930000000004</v>
      </c>
      <c r="C76" s="42">
        <f t="shared" si="4"/>
        <v>-1.9060927811914753E-2</v>
      </c>
      <c r="D76" s="38">
        <f t="shared" si="5"/>
        <v>189.72010674887593</v>
      </c>
    </row>
    <row r="77" spans="1:8" x14ac:dyDescent="0.35">
      <c r="A77" s="37">
        <v>33724</v>
      </c>
      <c r="B77" s="38">
        <v>9.2127735000000008</v>
      </c>
      <c r="C77" s="42">
        <f t="shared" si="4"/>
        <v>-6.6040081516946601E-4</v>
      </c>
      <c r="D77" s="38">
        <f t="shared" si="5"/>
        <v>189.59481543572494</v>
      </c>
    </row>
    <row r="78" spans="1:8" x14ac:dyDescent="0.35">
      <c r="A78" s="37">
        <v>33755</v>
      </c>
      <c r="B78" s="38">
        <v>8.8532553000000007</v>
      </c>
      <c r="C78" s="42">
        <f t="shared" si="4"/>
        <v>3.1085915763304398E-2</v>
      </c>
      <c r="D78" s="38">
        <f t="shared" si="5"/>
        <v>195.48854389751912</v>
      </c>
    </row>
    <row r="79" spans="1:8" x14ac:dyDescent="0.35">
      <c r="A79" s="37">
        <v>33785</v>
      </c>
      <c r="B79" s="38">
        <v>8.6323907000000002</v>
      </c>
      <c r="C79" s="42">
        <f t="shared" si="4"/>
        <v>2.1896559874900259E-2</v>
      </c>
      <c r="D79" s="38">
        <f t="shared" si="5"/>
        <v>199.76907050382823</v>
      </c>
      <c r="H79" s="23"/>
    </row>
    <row r="80" spans="1:8" x14ac:dyDescent="0.35">
      <c r="A80" s="37">
        <v>33816</v>
      </c>
      <c r="B80" s="38">
        <v>7.7139464000000002</v>
      </c>
      <c r="C80" s="42">
        <f t="shared" si="4"/>
        <v>7.0047956764622485E-2</v>
      </c>
      <c r="D80" s="38">
        <f t="shared" si="5"/>
        <v>213.76248571738918</v>
      </c>
      <c r="H80" s="23"/>
    </row>
    <row r="81" spans="1:8" x14ac:dyDescent="0.35">
      <c r="A81" s="37">
        <v>33847</v>
      </c>
      <c r="B81" s="38">
        <v>7.6757057</v>
      </c>
      <c r="C81" s="42">
        <f t="shared" si="4"/>
        <v>9.0497480737623502E-3</v>
      </c>
      <c r="D81" s="38">
        <f t="shared" si="5"/>
        <v>215.69698236075277</v>
      </c>
      <c r="H81" s="23"/>
    </row>
    <row r="82" spans="1:8" x14ac:dyDescent="0.35">
      <c r="A82" s="37">
        <v>33877</v>
      </c>
      <c r="B82" s="38">
        <v>8.1621332000000013</v>
      </c>
      <c r="C82" s="42">
        <f t="shared" si="4"/>
        <v>-2.6241995635349312E-2</v>
      </c>
      <c r="D82" s="38">
        <f t="shared" si="5"/>
        <v>210.03666309108388</v>
      </c>
      <c r="H82" s="23"/>
    </row>
    <row r="83" spans="1:8" x14ac:dyDescent="0.35">
      <c r="A83" s="37">
        <v>33908</v>
      </c>
      <c r="B83" s="38">
        <v>7.9272833</v>
      </c>
      <c r="C83" s="42">
        <f t="shared" si="4"/>
        <v>2.2723218185188181E-2</v>
      </c>
      <c r="D83" s="38">
        <f t="shared" si="5"/>
        <v>214.80937201339145</v>
      </c>
      <c r="H83" s="23"/>
    </row>
    <row r="84" spans="1:8" x14ac:dyDescent="0.35">
      <c r="A84" s="37">
        <v>33938</v>
      </c>
      <c r="B84" s="38">
        <v>8.496429599999999</v>
      </c>
      <c r="C84" s="42">
        <f t="shared" si="4"/>
        <v>-3.1029222716772414E-2</v>
      </c>
      <c r="D84" s="38">
        <f t="shared" si="5"/>
        <v>208.1440041675379</v>
      </c>
      <c r="H84" s="23"/>
    </row>
    <row r="85" spans="1:8" x14ac:dyDescent="0.35">
      <c r="A85" s="37">
        <v>33969</v>
      </c>
      <c r="B85" s="38">
        <v>8.2069019000000001</v>
      </c>
      <c r="C85" s="42">
        <f t="shared" si="4"/>
        <v>2.6469091910957299E-2</v>
      </c>
      <c r="D85" s="38">
        <f t="shared" si="5"/>
        <v>213.65338694456315</v>
      </c>
      <c r="H85" s="23"/>
    </row>
    <row r="86" spans="1:8" x14ac:dyDescent="0.35">
      <c r="A86" s="37">
        <v>34000</v>
      </c>
      <c r="B86" s="38">
        <v>8.4054552000000005</v>
      </c>
      <c r="C86" s="42">
        <f t="shared" si="4"/>
        <v>-6.3425479321430212E-3</v>
      </c>
      <c r="D86" s="38">
        <f t="shared" si="5"/>
        <v>212.29828009700256</v>
      </c>
      <c r="H86" s="23"/>
    </row>
    <row r="87" spans="1:8" x14ac:dyDescent="0.35">
      <c r="A87" s="37">
        <v>34028</v>
      </c>
      <c r="B87" s="38">
        <v>7.6436909999999996</v>
      </c>
      <c r="C87" s="42">
        <f t="shared" si="4"/>
        <v>5.9298777385219048E-2</v>
      </c>
      <c r="D87" s="38">
        <f t="shared" si="5"/>
        <v>224.88730854773956</v>
      </c>
      <c r="H87" s="23"/>
    </row>
    <row r="88" spans="1:8" x14ac:dyDescent="0.35">
      <c r="A88" s="37">
        <v>34059</v>
      </c>
      <c r="B88" s="38">
        <v>7.8584661000000002</v>
      </c>
      <c r="C88" s="42">
        <f t="shared" si="4"/>
        <v>-8.2349780639756585E-3</v>
      </c>
      <c r="D88" s="38">
        <f t="shared" si="5"/>
        <v>223.03536649498241</v>
      </c>
      <c r="H88" s="23"/>
    </row>
    <row r="89" spans="1:8" x14ac:dyDescent="0.35">
      <c r="A89" s="37">
        <v>34089</v>
      </c>
      <c r="B89" s="38">
        <v>7.9646469999999994</v>
      </c>
      <c r="C89" s="42">
        <f t="shared" si="4"/>
        <v>-6.3788625101678098E-4</v>
      </c>
      <c r="D89" s="38">
        <f t="shared" si="5"/>
        <v>222.89309530120477</v>
      </c>
      <c r="H89" s="23"/>
    </row>
    <row r="90" spans="1:8" x14ac:dyDescent="0.35">
      <c r="A90" s="37">
        <v>34120</v>
      </c>
      <c r="B90" s="38">
        <v>7.5777520999999997</v>
      </c>
      <c r="C90" s="42">
        <f t="shared" si="4"/>
        <v>3.3274870351043102E-2</v>
      </c>
      <c r="D90" s="38">
        <f t="shared" si="5"/>
        <v>230.30983414949503</v>
      </c>
      <c r="H90" s="23"/>
    </row>
    <row r="91" spans="1:8" x14ac:dyDescent="0.35">
      <c r="A91" s="37">
        <v>34150</v>
      </c>
      <c r="B91" s="38">
        <v>7.5139266999999998</v>
      </c>
      <c r="C91" s="42">
        <f t="shared" si="4"/>
        <v>1.0721636724372686E-2</v>
      </c>
      <c r="D91" s="38">
        <f t="shared" si="5"/>
        <v>232.77913252529646</v>
      </c>
      <c r="H91" s="23"/>
    </row>
    <row r="92" spans="1:8" x14ac:dyDescent="0.35">
      <c r="A92" s="37">
        <v>34181</v>
      </c>
      <c r="B92" s="38">
        <v>7.2105327999999993</v>
      </c>
      <c r="C92" s="42">
        <f t="shared" si="4"/>
        <v>2.749479345404127E-2</v>
      </c>
      <c r="D92" s="38">
        <f t="shared" si="5"/>
        <v>239.17934669449039</v>
      </c>
      <c r="H92" s="23"/>
    </row>
    <row r="93" spans="1:8" x14ac:dyDescent="0.35">
      <c r="A93" s="37">
        <v>34212</v>
      </c>
      <c r="B93" s="38">
        <v>6.7509207</v>
      </c>
      <c r="C93" s="42">
        <f t="shared" si="4"/>
        <v>3.8846413309170887E-2</v>
      </c>
      <c r="D93" s="38">
        <f t="shared" si="5"/>
        <v>248.47060645120203</v>
      </c>
      <c r="H93" s="23"/>
    </row>
    <row r="94" spans="1:8" x14ac:dyDescent="0.35">
      <c r="A94" s="37">
        <v>34242</v>
      </c>
      <c r="B94" s="38">
        <v>7.0911587999999997</v>
      </c>
      <c r="C94" s="42">
        <f t="shared" si="4"/>
        <v>-1.8313624453243995E-2</v>
      </c>
      <c r="D94" s="38">
        <f t="shared" si="5"/>
        <v>243.92020907698492</v>
      </c>
      <c r="H94" s="23"/>
    </row>
    <row r="95" spans="1:8" x14ac:dyDescent="0.35">
      <c r="A95" s="37">
        <v>34273</v>
      </c>
      <c r="B95" s="38">
        <v>6.8394722000000003</v>
      </c>
      <c r="C95" s="42">
        <f t="shared" si="4"/>
        <v>2.3819688751258471E-2</v>
      </c>
      <c r="D95" s="38">
        <f t="shared" si="5"/>
        <v>249.73031253734061</v>
      </c>
      <c r="H95" s="23"/>
    </row>
    <row r="96" spans="1:8" x14ac:dyDescent="0.35">
      <c r="A96" s="37">
        <v>34303</v>
      </c>
      <c r="B96" s="38">
        <v>6.9727453999999991</v>
      </c>
      <c r="C96" s="42">
        <f t="shared" si="4"/>
        <v>-3.7276240344532091E-3</v>
      </c>
      <c r="D96" s="38">
        <f t="shared" si="5"/>
        <v>248.79941182219488</v>
      </c>
      <c r="H96" s="23"/>
    </row>
    <row r="97" spans="1:8" x14ac:dyDescent="0.35">
      <c r="A97" s="37">
        <v>34334</v>
      </c>
      <c r="B97" s="38">
        <v>6.7944187000000005</v>
      </c>
      <c r="C97" s="42">
        <f t="shared" si="4"/>
        <v>1.8526427099149669E-2</v>
      </c>
      <c r="D97" s="38">
        <f t="shared" si="5"/>
        <v>253.40877598763009</v>
      </c>
      <c r="H97" s="23"/>
    </row>
    <row r="98" spans="1:8" x14ac:dyDescent="0.35">
      <c r="A98" s="37">
        <v>34365</v>
      </c>
      <c r="B98" s="38">
        <v>6.5609468</v>
      </c>
      <c r="C98" s="42">
        <f t="shared" si="4"/>
        <v>2.2486795565023185E-2</v>
      </c>
      <c r="D98" s="38">
        <f t="shared" si="5"/>
        <v>259.10712732764671</v>
      </c>
      <c r="H98" s="23"/>
    </row>
    <row r="99" spans="1:8" x14ac:dyDescent="0.35">
      <c r="A99" s="37">
        <v>34393</v>
      </c>
      <c r="B99" s="38">
        <v>7.1466453999999997</v>
      </c>
      <c r="C99" s="42">
        <f t="shared" si="4"/>
        <v>-3.5640360551516821E-2</v>
      </c>
      <c r="D99" s="38">
        <f t="shared" si="5"/>
        <v>249.87245588822159</v>
      </c>
      <c r="H99" s="23"/>
    </row>
    <row r="100" spans="1:8" x14ac:dyDescent="0.35">
      <c r="A100" s="37">
        <v>34424</v>
      </c>
      <c r="B100" s="38">
        <v>8.0193685000000006</v>
      </c>
      <c r="C100" s="42">
        <f t="shared" si="4"/>
        <v>-5.2970703510445E-2</v>
      </c>
      <c r="D100" s="38">
        <f t="shared" si="5"/>
        <v>236.63653611193988</v>
      </c>
      <c r="H100" s="23"/>
    </row>
    <row r="101" spans="1:8" x14ac:dyDescent="0.35">
      <c r="A101" s="37">
        <v>34454</v>
      </c>
      <c r="B101" s="38">
        <v>8.2973499999999998</v>
      </c>
      <c r="C101" s="42">
        <f t="shared" si="4"/>
        <v>-1.1859216235548439E-2</v>
      </c>
      <c r="D101" s="38">
        <f t="shared" si="5"/>
        <v>233.83021226095721</v>
      </c>
      <c r="H101" s="23"/>
    </row>
    <row r="102" spans="1:8" x14ac:dyDescent="0.35">
      <c r="A102" s="37">
        <v>34485</v>
      </c>
      <c r="B102" s="38">
        <v>8.7437608999999998</v>
      </c>
      <c r="C102" s="42">
        <f t="shared" si="4"/>
        <v>-2.2289722344035187E-2</v>
      </c>
      <c r="D102" s="38">
        <f t="shared" si="5"/>
        <v>228.61820175401368</v>
      </c>
      <c r="H102" s="23"/>
    </row>
    <row r="103" spans="1:8" x14ac:dyDescent="0.35">
      <c r="A103" s="37">
        <v>34515</v>
      </c>
      <c r="B103" s="38">
        <v>9.2781026000000004</v>
      </c>
      <c r="C103" s="42">
        <f t="shared" si="4"/>
        <v>-2.6875554108413632E-2</v>
      </c>
      <c r="D103" s="38">
        <f t="shared" si="5"/>
        <v>222.47396090260548</v>
      </c>
      <c r="H103" s="23"/>
    </row>
    <row r="104" spans="1:8" x14ac:dyDescent="0.35">
      <c r="A104" s="37">
        <v>34546</v>
      </c>
      <c r="B104" s="38">
        <v>9.2064152000000004</v>
      </c>
      <c r="C104" s="42">
        <f t="shared" si="4"/>
        <v>1.2329025743453188E-2</v>
      </c>
      <c r="D104" s="38">
        <f t="shared" si="5"/>
        <v>225.21684809382171</v>
      </c>
      <c r="H104" s="23"/>
    </row>
    <row r="105" spans="1:8" x14ac:dyDescent="0.35">
      <c r="A105" s="37">
        <v>34577</v>
      </c>
      <c r="B105" s="38">
        <v>8.7885960999999995</v>
      </c>
      <c r="C105" s="42">
        <f t="shared" si="4"/>
        <v>3.4952757686188045E-2</v>
      </c>
      <c r="D105" s="38">
        <f t="shared" si="5"/>
        <v>233.0887980120921</v>
      </c>
      <c r="H105" s="23"/>
    </row>
    <row r="106" spans="1:8" x14ac:dyDescent="0.35">
      <c r="A106" s="37">
        <v>34607</v>
      </c>
      <c r="B106" s="38">
        <v>8.8884129000000005</v>
      </c>
      <c r="C106" s="42">
        <f t="shared" si="4"/>
        <v>8.3450871369912874E-4</v>
      </c>
      <c r="D106" s="38">
        <f t="shared" si="5"/>
        <v>233.28331264509885</v>
      </c>
      <c r="H106" s="23"/>
    </row>
    <row r="107" spans="1:8" x14ac:dyDescent="0.35">
      <c r="A107" s="37">
        <v>34638</v>
      </c>
      <c r="B107" s="38">
        <v>9.1414088000000007</v>
      </c>
      <c r="C107" s="42">
        <f t="shared" si="4"/>
        <v>-8.8627653148722306E-3</v>
      </c>
      <c r="D107" s="38">
        <f t="shared" si="5"/>
        <v>231.21577739324937</v>
      </c>
      <c r="H107" s="23"/>
    </row>
    <row r="108" spans="1:8" x14ac:dyDescent="0.35">
      <c r="A108" s="37">
        <v>34668</v>
      </c>
      <c r="B108" s="38">
        <v>9.1234944999999996</v>
      </c>
      <c r="C108" s="42">
        <f t="shared" si="4"/>
        <v>8.7707677458390282E-3</v>
      </c>
      <c r="D108" s="38">
        <f t="shared" si="5"/>
        <v>233.24371727593919</v>
      </c>
      <c r="H108" s="23"/>
    </row>
    <row r="109" spans="1:8" x14ac:dyDescent="0.35">
      <c r="A109" s="37">
        <v>34699</v>
      </c>
      <c r="B109" s="38">
        <v>9.016395300000001</v>
      </c>
      <c r="C109" s="42">
        <f t="shared" si="4"/>
        <v>1.4527391603116922E-2</v>
      </c>
      <c r="D109" s="38">
        <f t="shared" si="5"/>
        <v>236.63214009577345</v>
      </c>
      <c r="H109" s="23"/>
    </row>
    <row r="110" spans="1:8" x14ac:dyDescent="0.35">
      <c r="A110" s="37">
        <v>34730</v>
      </c>
      <c r="B110" s="38">
        <v>9.0694800999999998</v>
      </c>
      <c r="C110" s="42">
        <f t="shared" si="4"/>
        <v>4.0893002147101183E-3</v>
      </c>
      <c r="D110" s="38">
        <f t="shared" si="5"/>
        <v>237.59979995707442</v>
      </c>
      <c r="H110" s="23"/>
    </row>
    <row r="111" spans="1:8" x14ac:dyDescent="0.35">
      <c r="A111" s="37">
        <v>34758</v>
      </c>
      <c r="B111" s="38">
        <v>8.4541942999999993</v>
      </c>
      <c r="C111" s="42">
        <f t="shared" si="4"/>
        <v>4.8319075941879105E-2</v>
      </c>
      <c r="D111" s="38">
        <f t="shared" si="5"/>
        <v>249.08040273497556</v>
      </c>
      <c r="H111" s="23"/>
    </row>
    <row r="112" spans="1:8" x14ac:dyDescent="0.35">
      <c r="A112" s="37">
        <v>34789</v>
      </c>
      <c r="B112" s="38">
        <v>8.5290288000000007</v>
      </c>
      <c r="C112" s="42">
        <f t="shared" si="4"/>
        <v>2.103677156387109E-3</v>
      </c>
      <c r="D112" s="38">
        <f t="shared" si="5"/>
        <v>249.60438748831285</v>
      </c>
      <c r="H112" s="23"/>
    </row>
    <row r="113" spans="1:8" x14ac:dyDescent="0.35">
      <c r="A113" s="37">
        <v>34819</v>
      </c>
      <c r="B113" s="38">
        <v>8.2969913000000002</v>
      </c>
      <c r="C113" s="42">
        <f t="shared" si="4"/>
        <v>2.2585216480498906E-2</v>
      </c>
      <c r="D113" s="38">
        <f t="shared" si="5"/>
        <v>255.24175661421873</v>
      </c>
      <c r="H113" s="23"/>
    </row>
    <row r="114" spans="1:8" x14ac:dyDescent="0.35">
      <c r="A114" s="37">
        <v>34850</v>
      </c>
      <c r="B114" s="38">
        <v>7.8997814999999996</v>
      </c>
      <c r="C114" s="42">
        <f t="shared" si="4"/>
        <v>3.3875293577126757E-2</v>
      </c>
      <c r="D114" s="38">
        <f t="shared" si="5"/>
        <v>263.88814605266691</v>
      </c>
      <c r="H114" s="23"/>
    </row>
    <row r="115" spans="1:8" x14ac:dyDescent="0.35">
      <c r="A115" s="37">
        <v>34880</v>
      </c>
      <c r="B115" s="38">
        <v>7.9696879000000003</v>
      </c>
      <c r="C115" s="42">
        <f t="shared" si="4"/>
        <v>1.8527481583564794E-3</v>
      </c>
      <c r="D115" s="38">
        <f t="shared" si="5"/>
        <v>264.37706432927814</v>
      </c>
      <c r="H115" s="23"/>
    </row>
    <row r="116" spans="1:8" x14ac:dyDescent="0.35">
      <c r="A116" s="37">
        <v>34911</v>
      </c>
      <c r="B116" s="38">
        <v>8.4415333999999991</v>
      </c>
      <c r="C116" s="42">
        <f t="shared" si="4"/>
        <v>-2.4634443184466177E-2</v>
      </c>
      <c r="D116" s="38">
        <f t="shared" si="5"/>
        <v>257.86428255878258</v>
      </c>
      <c r="H116" s="23"/>
    </row>
    <row r="117" spans="1:8" x14ac:dyDescent="0.35">
      <c r="A117" s="37">
        <v>34942</v>
      </c>
      <c r="B117" s="38">
        <v>7.9937697999999999</v>
      </c>
      <c r="C117" s="42">
        <f t="shared" si="4"/>
        <v>3.730164663736886E-2</v>
      </c>
      <c r="D117" s="38">
        <f t="shared" si="5"/>
        <v>267.48304490718891</v>
      </c>
      <c r="H117" s="23"/>
    </row>
    <row r="118" spans="1:8" x14ac:dyDescent="0.35">
      <c r="A118" s="37">
        <v>34972</v>
      </c>
      <c r="B118" s="38">
        <v>7.8050443999999999</v>
      </c>
      <c r="C118" s="42">
        <f t="shared" si="4"/>
        <v>1.952510815832674E-2</v>
      </c>
      <c r="D118" s="38">
        <f t="shared" si="5"/>
        <v>272.70568028952033</v>
      </c>
      <c r="H118" s="23"/>
    </row>
    <row r="119" spans="1:8" x14ac:dyDescent="0.35">
      <c r="A119" s="37">
        <v>35003</v>
      </c>
      <c r="B119" s="38">
        <v>7.6499075999999997</v>
      </c>
      <c r="C119" s="42">
        <f t="shared" si="4"/>
        <v>1.7151232299638289E-2</v>
      </c>
      <c r="D119" s="38">
        <f t="shared" si="5"/>
        <v>277.38291876159678</v>
      </c>
      <c r="H119" s="23"/>
    </row>
    <row r="120" spans="1:8" x14ac:dyDescent="0.35">
      <c r="A120" s="37">
        <v>35033</v>
      </c>
      <c r="B120" s="38">
        <v>7.2390441000000001</v>
      </c>
      <c r="C120" s="42">
        <f t="shared" si="4"/>
        <v>3.5092795072858694E-2</v>
      </c>
      <c r="D120" s="38">
        <f t="shared" si="5"/>
        <v>287.11706068640893</v>
      </c>
      <c r="H120" s="23"/>
    </row>
    <row r="121" spans="1:8" x14ac:dyDescent="0.35">
      <c r="A121" s="37">
        <v>35064</v>
      </c>
      <c r="B121" s="38">
        <v>7.2246452000000003</v>
      </c>
      <c r="C121" s="42">
        <f t="shared" si="4"/>
        <v>7.0396158461791423E-3</v>
      </c>
      <c r="D121" s="38">
        <f t="shared" si="5"/>
        <v>289.13825449652535</v>
      </c>
      <c r="H121" s="23"/>
    </row>
    <row r="122" spans="1:8" x14ac:dyDescent="0.35">
      <c r="A122" s="37">
        <v>35095</v>
      </c>
      <c r="B122" s="38">
        <v>7.1419300000000003</v>
      </c>
      <c r="C122" s="42">
        <f t="shared" si="4"/>
        <v>1.1827209351573893E-2</v>
      </c>
      <c r="D122" s="38">
        <f t="shared" si="5"/>
        <v>292.5579531640044</v>
      </c>
      <c r="H122" s="23"/>
    </row>
    <row r="123" spans="1:8" x14ac:dyDescent="0.35">
      <c r="A123" s="37">
        <v>35124</v>
      </c>
      <c r="B123" s="38">
        <v>7.7450047999999994</v>
      </c>
      <c r="C123" s="42">
        <f t="shared" si="4"/>
        <v>-3.5263524885647851E-2</v>
      </c>
      <c r="D123" s="38">
        <f t="shared" si="5"/>
        <v>282.24132850211134</v>
      </c>
      <c r="H123" s="23"/>
    </row>
    <row r="124" spans="1:8" x14ac:dyDescent="0.35">
      <c r="A124" s="37">
        <v>35155</v>
      </c>
      <c r="B124" s="38">
        <v>7.8247150999999997</v>
      </c>
      <c r="C124" s="42">
        <f t="shared" si="4"/>
        <v>1.0257866776559781E-3</v>
      </c>
      <c r="D124" s="38">
        <f t="shared" si="5"/>
        <v>282.53084789677274</v>
      </c>
      <c r="H124" s="23"/>
    </row>
    <row r="125" spans="1:8" x14ac:dyDescent="0.35">
      <c r="A125" s="37">
        <v>35185</v>
      </c>
      <c r="B125" s="38">
        <v>7.9960065999999994</v>
      </c>
      <c r="C125" s="42">
        <f t="shared" si="4"/>
        <v>-5.0568880458069336E-3</v>
      </c>
      <c r="D125" s="38">
        <f t="shared" si="5"/>
        <v>281.10212102947185</v>
      </c>
      <c r="H125" s="23"/>
    </row>
    <row r="126" spans="1:8" x14ac:dyDescent="0.35">
      <c r="A126" s="37">
        <v>35216</v>
      </c>
      <c r="B126" s="38">
        <v>7.8497684999999997</v>
      </c>
      <c r="C126" s="42">
        <f t="shared" si="4"/>
        <v>1.6611355209326849E-2</v>
      </c>
      <c r="D126" s="38">
        <f t="shared" si="5"/>
        <v>285.77160821198754</v>
      </c>
      <c r="H126" s="23"/>
    </row>
    <row r="127" spans="1:8" x14ac:dyDescent="0.35">
      <c r="A127" s="37">
        <v>35246</v>
      </c>
      <c r="B127" s="38">
        <v>7.8240771000000002</v>
      </c>
      <c r="C127" s="42">
        <f t="shared" si="4"/>
        <v>8.2911436438852515E-3</v>
      </c>
      <c r="D127" s="38">
        <f t="shared" si="5"/>
        <v>288.14098166501725</v>
      </c>
      <c r="H127" s="23"/>
    </row>
    <row r="128" spans="1:8" x14ac:dyDescent="0.35">
      <c r="A128" s="37">
        <v>35277</v>
      </c>
      <c r="B128" s="38">
        <v>7.7207100999999998</v>
      </c>
      <c r="C128" s="42">
        <f t="shared" si="4"/>
        <v>1.3591931569365931E-2</v>
      </c>
      <c r="D128" s="38">
        <f t="shared" si="5"/>
        <v>292.05737417013813</v>
      </c>
      <c r="H128" s="23"/>
    </row>
    <row r="129" spans="1:8" x14ac:dyDescent="0.35">
      <c r="A129" s="37">
        <v>35308</v>
      </c>
      <c r="B129" s="38">
        <v>7.6232480000000002</v>
      </c>
      <c r="C129" s="42">
        <f t="shared" si="4"/>
        <v>1.3130650761290649E-2</v>
      </c>
      <c r="D129" s="38">
        <f t="shared" si="5"/>
        <v>295.89227755262584</v>
      </c>
      <c r="H129" s="23"/>
    </row>
    <row r="130" spans="1:8" x14ac:dyDescent="0.35">
      <c r="A130" s="37">
        <v>35338</v>
      </c>
      <c r="B130" s="38">
        <v>7.3791630999999995</v>
      </c>
      <c r="C130" s="42">
        <f t="shared" si="4"/>
        <v>2.3306994160252628E-2</v>
      </c>
      <c r="D130" s="38">
        <f t="shared" si="5"/>
        <v>302.78863713760876</v>
      </c>
      <c r="H130" s="23"/>
    </row>
    <row r="131" spans="1:8" x14ac:dyDescent="0.35">
      <c r="A131" s="37">
        <v>35369</v>
      </c>
      <c r="B131" s="38">
        <v>6.6845542999999994</v>
      </c>
      <c r="C131" s="42">
        <f t="shared" ref="C131:C194" si="6">B130/1200+((B130/B131)*(1-(1+B131/200)^(-2*(10-(1/12))))+(1+B131/200)^(-2*(10-(1/12)))-1)</f>
        <v>5.5925711389236063E-2</v>
      </c>
      <c r="D131" s="38">
        <f t="shared" ref="D131:D194" si="7">D130*(1+C131)</f>
        <v>319.72230707010675</v>
      </c>
      <c r="H131" s="23"/>
    </row>
    <row r="132" spans="1:8" x14ac:dyDescent="0.35">
      <c r="A132" s="37">
        <v>35399</v>
      </c>
      <c r="B132" s="38">
        <v>6.2077711999999998</v>
      </c>
      <c r="C132" s="42">
        <f t="shared" si="6"/>
        <v>4.0485982066794331E-2</v>
      </c>
      <c r="D132" s="38">
        <f t="shared" si="7"/>
        <v>332.66657866050122</v>
      </c>
      <c r="H132" s="23"/>
    </row>
    <row r="133" spans="1:8" x14ac:dyDescent="0.35">
      <c r="A133" s="37">
        <v>35430</v>
      </c>
      <c r="B133" s="38">
        <v>6.6074457000000004</v>
      </c>
      <c r="C133" s="42">
        <f t="shared" si="6"/>
        <v>-2.3568115563903501E-2</v>
      </c>
      <c r="D133" s="38">
        <f t="shared" si="7"/>
        <v>324.82625429038211</v>
      </c>
      <c r="H133" s="23"/>
    </row>
    <row r="134" spans="1:8" x14ac:dyDescent="0.35">
      <c r="A134" s="37">
        <v>35461</v>
      </c>
      <c r="B134" s="38">
        <v>6.7677886000000003</v>
      </c>
      <c r="C134" s="42">
        <f t="shared" si="6"/>
        <v>-5.9409966338903261E-3</v>
      </c>
      <c r="D134" s="38">
        <f t="shared" si="7"/>
        <v>322.89646260704376</v>
      </c>
      <c r="H134" s="23"/>
    </row>
    <row r="135" spans="1:8" x14ac:dyDescent="0.35">
      <c r="A135" s="37">
        <v>35489</v>
      </c>
      <c r="B135" s="38">
        <v>6.6161284</v>
      </c>
      <c r="C135" s="42">
        <f t="shared" si="6"/>
        <v>1.6541671829091886E-2</v>
      </c>
      <c r="D135" s="38">
        <f t="shared" si="7"/>
        <v>328.23770992626407</v>
      </c>
      <c r="H135" s="23"/>
    </row>
    <row r="136" spans="1:8" x14ac:dyDescent="0.35">
      <c r="A136" s="37">
        <v>35520</v>
      </c>
      <c r="B136" s="38">
        <v>6.9334808999999993</v>
      </c>
      <c r="C136" s="42">
        <f t="shared" si="6"/>
        <v>-1.6974414195956584E-2</v>
      </c>
      <c r="D136" s="38">
        <f t="shared" si="7"/>
        <v>322.66606708324343</v>
      </c>
      <c r="H136" s="23"/>
    </row>
    <row r="137" spans="1:8" x14ac:dyDescent="0.35">
      <c r="A137" s="37">
        <v>35550</v>
      </c>
      <c r="B137" s="38">
        <v>6.7876109000000007</v>
      </c>
      <c r="C137" s="42">
        <f t="shared" si="6"/>
        <v>1.6182537837507494E-2</v>
      </c>
      <c r="D137" s="38">
        <f t="shared" si="7"/>
        <v>327.8876229226978</v>
      </c>
      <c r="H137" s="23"/>
    </row>
    <row r="138" spans="1:8" x14ac:dyDescent="0.35">
      <c r="A138" s="37">
        <v>35581</v>
      </c>
      <c r="B138" s="38">
        <v>6.637510100000001</v>
      </c>
      <c r="C138" s="42">
        <f t="shared" si="6"/>
        <v>1.64356518712616E-2</v>
      </c>
      <c r="D138" s="38">
        <f t="shared" si="7"/>
        <v>333.27666974595076</v>
      </c>
      <c r="H138" s="23"/>
    </row>
    <row r="139" spans="1:8" x14ac:dyDescent="0.35">
      <c r="A139" s="37">
        <v>35611</v>
      </c>
      <c r="B139" s="38">
        <v>6.4658926000000001</v>
      </c>
      <c r="C139" s="42">
        <f t="shared" si="6"/>
        <v>1.7952086411462381E-2</v>
      </c>
      <c r="D139" s="38">
        <f t="shared" si="7"/>
        <v>339.25968132015447</v>
      </c>
      <c r="H139" s="23"/>
    </row>
    <row r="140" spans="1:8" x14ac:dyDescent="0.35">
      <c r="A140" s="37">
        <v>35642</v>
      </c>
      <c r="B140" s="38">
        <v>5.8569075000000002</v>
      </c>
      <c r="C140" s="42">
        <f t="shared" si="6"/>
        <v>5.070866016453221E-2</v>
      </c>
      <c r="D140" s="38">
        <f t="shared" si="7"/>
        <v>356.46308520774568</v>
      </c>
      <c r="H140" s="23"/>
    </row>
    <row r="141" spans="1:8" x14ac:dyDescent="0.35">
      <c r="A141" s="37">
        <v>35673</v>
      </c>
      <c r="B141" s="38">
        <v>6.1056387000000001</v>
      </c>
      <c r="C141" s="42">
        <f t="shared" si="6"/>
        <v>-1.3419497411229782E-2</v>
      </c>
      <c r="D141" s="38">
        <f t="shared" si="7"/>
        <v>351.67952975860135</v>
      </c>
      <c r="H141" s="23"/>
    </row>
    <row r="142" spans="1:8" x14ac:dyDescent="0.35">
      <c r="A142" s="37">
        <v>35703</v>
      </c>
      <c r="B142" s="38">
        <v>5.8327628000000002</v>
      </c>
      <c r="C142" s="42">
        <f t="shared" si="6"/>
        <v>2.5417935898880875E-2</v>
      </c>
      <c r="D142" s="38">
        <f t="shared" si="7"/>
        <v>360.61849750295403</v>
      </c>
      <c r="H142" s="23"/>
    </row>
    <row r="143" spans="1:8" x14ac:dyDescent="0.35">
      <c r="A143" s="37">
        <v>35734</v>
      </c>
      <c r="B143" s="38">
        <v>5.5505446999999997</v>
      </c>
      <c r="C143" s="42">
        <f t="shared" si="6"/>
        <v>2.6162523846639363E-2</v>
      </c>
      <c r="D143" s="38">
        <f t="shared" si="7"/>
        <v>370.05318754341437</v>
      </c>
      <c r="H143" s="23"/>
    </row>
    <row r="144" spans="1:8" x14ac:dyDescent="0.35">
      <c r="A144" s="37">
        <v>35764</v>
      </c>
      <c r="B144" s="38">
        <v>5.6398348</v>
      </c>
      <c r="C144" s="42">
        <f t="shared" si="6"/>
        <v>-2.0863788756692262E-3</v>
      </c>
      <c r="D144" s="38">
        <f t="shared" si="7"/>
        <v>369.28111639004976</v>
      </c>
      <c r="H144" s="23"/>
    </row>
    <row r="145" spans="1:8" x14ac:dyDescent="0.35">
      <c r="A145" s="37">
        <v>35795</v>
      </c>
      <c r="B145" s="38">
        <v>5.6179334000000001</v>
      </c>
      <c r="C145" s="42">
        <f t="shared" si="6"/>
        <v>6.3478340982629231E-3</v>
      </c>
      <c r="D145" s="38">
        <f t="shared" si="7"/>
        <v>371.62525165251515</v>
      </c>
      <c r="H145" s="23"/>
    </row>
    <row r="146" spans="1:8" x14ac:dyDescent="0.35">
      <c r="A146" s="37">
        <v>35826</v>
      </c>
      <c r="B146" s="38">
        <v>5.3660896999999999</v>
      </c>
      <c r="C146" s="42">
        <f t="shared" si="6"/>
        <v>2.3854348890843494E-2</v>
      </c>
      <c r="D146" s="38">
        <f t="shared" si="7"/>
        <v>380.49013006208179</v>
      </c>
      <c r="H146" s="23"/>
    </row>
    <row r="147" spans="1:8" x14ac:dyDescent="0.35">
      <c r="A147" s="37">
        <v>35854</v>
      </c>
      <c r="B147" s="38">
        <v>5.4583865999999999</v>
      </c>
      <c r="C147" s="42">
        <f t="shared" si="6"/>
        <v>-2.5246971581065003E-3</v>
      </c>
      <c r="D147" s="38">
        <f t="shared" si="7"/>
        <v>379.52950771202649</v>
      </c>
      <c r="H147" s="23"/>
    </row>
    <row r="148" spans="1:8" x14ac:dyDescent="0.35">
      <c r="A148" s="37">
        <v>35885</v>
      </c>
      <c r="B148" s="38">
        <v>5.3589115999999999</v>
      </c>
      <c r="C148" s="42">
        <f t="shared" si="6"/>
        <v>1.2124168372639356E-2</v>
      </c>
      <c r="D148" s="38">
        <f t="shared" si="7"/>
        <v>384.13098736591206</v>
      </c>
      <c r="H148" s="23"/>
    </row>
    <row r="149" spans="1:8" x14ac:dyDescent="0.35">
      <c r="A149" s="37">
        <v>35915</v>
      </c>
      <c r="B149" s="38">
        <v>5.3585777999999999</v>
      </c>
      <c r="C149" s="42">
        <f t="shared" si="6"/>
        <v>4.4911805812215969E-3</v>
      </c>
      <c r="D149" s="38">
        <f t="shared" si="7"/>
        <v>385.85618899701529</v>
      </c>
      <c r="H149" s="23"/>
    </row>
    <row r="150" spans="1:8" x14ac:dyDescent="0.35">
      <c r="A150" s="37">
        <v>35946</v>
      </c>
      <c r="B150" s="38">
        <v>5.2924670000000003</v>
      </c>
      <c r="C150" s="42">
        <f t="shared" si="6"/>
        <v>9.5157474437814402E-3</v>
      </c>
      <c r="D150" s="38">
        <f t="shared" si="7"/>
        <v>389.52789904113092</v>
      </c>
      <c r="H150" s="23"/>
    </row>
    <row r="151" spans="1:8" x14ac:dyDescent="0.35">
      <c r="A151" s="37">
        <v>35976</v>
      </c>
      <c r="B151" s="38">
        <v>5.2993831999999994</v>
      </c>
      <c r="C151" s="42">
        <f t="shared" si="6"/>
        <v>3.8822244068724421E-3</v>
      </c>
      <c r="D151" s="38">
        <f t="shared" si="7"/>
        <v>391.04013375794614</v>
      </c>
      <c r="H151" s="23"/>
    </row>
    <row r="152" spans="1:8" x14ac:dyDescent="0.35">
      <c r="A152" s="37">
        <v>36007</v>
      </c>
      <c r="B152" s="38">
        <v>5.4368141000000003</v>
      </c>
      <c r="C152" s="42">
        <f t="shared" si="6"/>
        <v>-6.0120494903784308E-3</v>
      </c>
      <c r="D152" s="38">
        <f t="shared" si="7"/>
        <v>388.68918112106917</v>
      </c>
      <c r="H152" s="23"/>
    </row>
    <row r="153" spans="1:8" x14ac:dyDescent="0.35">
      <c r="A153" s="37">
        <v>36038</v>
      </c>
      <c r="B153" s="38">
        <v>5.5591461999999998</v>
      </c>
      <c r="C153" s="42">
        <f t="shared" si="6"/>
        <v>-4.6992973942058145E-3</v>
      </c>
      <c r="D153" s="38">
        <f t="shared" si="7"/>
        <v>386.86261506507094</v>
      </c>
      <c r="H153" s="23"/>
    </row>
    <row r="154" spans="1:8" x14ac:dyDescent="0.35">
      <c r="A154" s="37">
        <v>36068</v>
      </c>
      <c r="B154" s="38">
        <v>4.9444489000000003</v>
      </c>
      <c r="C154" s="42">
        <f t="shared" si="6"/>
        <v>5.2360532811410829E-2</v>
      </c>
      <c r="D154" s="38">
        <f t="shared" si="7"/>
        <v>407.11894771469377</v>
      </c>
      <c r="H154" s="23"/>
    </row>
    <row r="155" spans="1:8" x14ac:dyDescent="0.35">
      <c r="A155" s="37">
        <v>36099</v>
      </c>
      <c r="B155" s="38">
        <v>5.1250350999999998</v>
      </c>
      <c r="C155" s="42">
        <f t="shared" si="6"/>
        <v>-9.7830221658110512E-3</v>
      </c>
      <c r="D155" s="38">
        <f t="shared" si="7"/>
        <v>403.13609402507927</v>
      </c>
      <c r="H155" s="23"/>
    </row>
    <row r="156" spans="1:8" x14ac:dyDescent="0.35">
      <c r="A156" s="37">
        <v>36129</v>
      </c>
      <c r="B156" s="38">
        <v>5.0026121999999997</v>
      </c>
      <c r="C156" s="42">
        <f t="shared" si="6"/>
        <v>1.3750433215251288E-2</v>
      </c>
      <c r="D156" s="38">
        <f t="shared" si="7"/>
        <v>408.67938996262842</v>
      </c>
      <c r="H156" s="23"/>
    </row>
    <row r="157" spans="1:8" x14ac:dyDescent="0.35">
      <c r="A157" s="37">
        <v>36160</v>
      </c>
      <c r="B157" s="38">
        <v>4.9007697000000006</v>
      </c>
      <c r="C157" s="42">
        <f t="shared" si="6"/>
        <v>1.2092600160237036E-2</v>
      </c>
      <c r="D157" s="38">
        <f t="shared" si="7"/>
        <v>413.62138641917608</v>
      </c>
      <c r="H157" s="23"/>
    </row>
    <row r="158" spans="1:8" x14ac:dyDescent="0.35">
      <c r="A158" s="37">
        <v>36191</v>
      </c>
      <c r="B158" s="38">
        <v>4.8352906000000004</v>
      </c>
      <c r="C158" s="42">
        <f t="shared" si="6"/>
        <v>9.1942225191469253E-3</v>
      </c>
      <c r="D158" s="38">
        <f t="shared" si="7"/>
        <v>417.42431348459206</v>
      </c>
      <c r="H158" s="23"/>
    </row>
    <row r="159" spans="1:8" x14ac:dyDescent="0.35">
      <c r="A159" s="37">
        <v>36219</v>
      </c>
      <c r="B159" s="38">
        <v>5.1470536999999998</v>
      </c>
      <c r="C159" s="42">
        <f t="shared" si="6"/>
        <v>-1.9948646441678399E-2</v>
      </c>
      <c r="D159" s="38">
        <f t="shared" si="7"/>
        <v>409.09726343872762</v>
      </c>
      <c r="H159" s="23"/>
    </row>
    <row r="160" spans="1:8" x14ac:dyDescent="0.35">
      <c r="A160" s="37">
        <v>36250</v>
      </c>
      <c r="B160" s="38">
        <v>5.0551507999999998</v>
      </c>
      <c r="C160" s="42">
        <f t="shared" si="6"/>
        <v>1.1388028239318455E-2</v>
      </c>
      <c r="D160" s="38">
        <f t="shared" si="7"/>
        <v>413.75607462739572</v>
      </c>
      <c r="H160" s="23"/>
    </row>
    <row r="161" spans="1:8" x14ac:dyDescent="0.35">
      <c r="A161" s="37">
        <v>36280</v>
      </c>
      <c r="B161" s="38">
        <v>5.1777606</v>
      </c>
      <c r="C161" s="42">
        <f t="shared" si="6"/>
        <v>-5.2039123821155083E-3</v>
      </c>
      <c r="D161" s="38">
        <f t="shared" si="7"/>
        <v>411.60292426746673</v>
      </c>
      <c r="H161" s="23"/>
    </row>
    <row r="162" spans="1:8" x14ac:dyDescent="0.35">
      <c r="A162" s="37">
        <v>36311</v>
      </c>
      <c r="B162" s="38">
        <v>5.3829568999999999</v>
      </c>
      <c r="C162" s="42">
        <f t="shared" si="6"/>
        <v>-1.1294441230023537E-2</v>
      </c>
      <c r="D162" s="38">
        <f t="shared" si="7"/>
        <v>406.95409922922198</v>
      </c>
      <c r="H162" s="23"/>
    </row>
    <row r="163" spans="1:8" x14ac:dyDescent="0.35">
      <c r="A163" s="37">
        <v>36341</v>
      </c>
      <c r="B163" s="38">
        <v>5.4353673000000002</v>
      </c>
      <c r="C163" s="42">
        <f t="shared" si="6"/>
        <v>5.0864975133125493E-4</v>
      </c>
      <c r="D163" s="38">
        <f t="shared" si="7"/>
        <v>407.16109633059818</v>
      </c>
      <c r="H163" s="23"/>
    </row>
    <row r="164" spans="1:8" x14ac:dyDescent="0.35">
      <c r="A164" s="37">
        <v>36372</v>
      </c>
      <c r="B164" s="38">
        <v>5.6727878</v>
      </c>
      <c r="C164" s="42">
        <f t="shared" si="6"/>
        <v>-1.3289976992000782E-2</v>
      </c>
      <c r="D164" s="38">
        <f t="shared" si="7"/>
        <v>401.74993472832676</v>
      </c>
      <c r="H164" s="23"/>
    </row>
    <row r="165" spans="1:8" x14ac:dyDescent="0.35">
      <c r="A165" s="37">
        <v>36403</v>
      </c>
      <c r="B165" s="38">
        <v>5.6944616000000003</v>
      </c>
      <c r="C165" s="42">
        <f t="shared" si="6"/>
        <v>3.102237924143195E-3</v>
      </c>
      <c r="D165" s="38">
        <f t="shared" si="7"/>
        <v>402.99625861186303</v>
      </c>
      <c r="H165" s="23"/>
    </row>
    <row r="166" spans="1:8" x14ac:dyDescent="0.35">
      <c r="A166" s="37">
        <v>36433</v>
      </c>
      <c r="B166" s="38">
        <v>5.7089262000000005</v>
      </c>
      <c r="C166" s="42">
        <f t="shared" si="6"/>
        <v>3.6615642608119154E-3</v>
      </c>
      <c r="D166" s="38">
        <f t="shared" si="7"/>
        <v>404.47185530963719</v>
      </c>
      <c r="H166" s="23"/>
    </row>
    <row r="167" spans="1:8" x14ac:dyDescent="0.35">
      <c r="A167" s="37">
        <v>36464</v>
      </c>
      <c r="B167" s="38">
        <v>6.0171513000000001</v>
      </c>
      <c r="C167" s="42">
        <f t="shared" si="6"/>
        <v>-1.8012219549586969E-2</v>
      </c>
      <c r="D167" s="38">
        <f t="shared" si="7"/>
        <v>397.18641945017123</v>
      </c>
      <c r="H167" s="23"/>
    </row>
    <row r="168" spans="1:8" x14ac:dyDescent="0.35">
      <c r="A168" s="37">
        <v>36494</v>
      </c>
      <c r="B168" s="38">
        <v>6.0787741999999998</v>
      </c>
      <c r="C168" s="42">
        <f t="shared" si="6"/>
        <v>4.7484041672464852E-4</v>
      </c>
      <c r="D168" s="38">
        <f t="shared" si="7"/>
        <v>397.37501961510037</v>
      </c>
      <c r="H168" s="23"/>
    </row>
    <row r="169" spans="1:8" x14ac:dyDescent="0.35">
      <c r="A169" s="37">
        <v>36525</v>
      </c>
      <c r="B169" s="38">
        <v>6.2311896999999998</v>
      </c>
      <c r="C169" s="42">
        <f t="shared" si="6"/>
        <v>-6.0840280901612526E-3</v>
      </c>
      <c r="D169" s="38">
        <f t="shared" si="7"/>
        <v>394.95737883343372</v>
      </c>
      <c r="H169" s="23"/>
    </row>
    <row r="170" spans="1:8" x14ac:dyDescent="0.35">
      <c r="A170" s="37">
        <v>36556</v>
      </c>
      <c r="B170" s="38">
        <v>6.4824533000000004</v>
      </c>
      <c r="C170" s="42">
        <f t="shared" si="6"/>
        <v>-1.2978882564110752E-2</v>
      </c>
      <c r="D170" s="38">
        <f t="shared" si="7"/>
        <v>389.83127339572559</v>
      </c>
      <c r="H170" s="23"/>
    </row>
    <row r="171" spans="1:8" x14ac:dyDescent="0.35">
      <c r="A171" s="37">
        <v>36585</v>
      </c>
      <c r="B171" s="38">
        <v>6.0732157000000004</v>
      </c>
      <c r="C171" s="42">
        <f t="shared" si="6"/>
        <v>3.5556221724652753E-2</v>
      </c>
      <c r="D171" s="38">
        <f t="shared" si="7"/>
        <v>403.69220058778774</v>
      </c>
      <c r="H171" s="23"/>
    </row>
    <row r="172" spans="1:8" x14ac:dyDescent="0.35">
      <c r="A172" s="37">
        <v>36616</v>
      </c>
      <c r="B172" s="38">
        <v>5.8699059999999994</v>
      </c>
      <c r="C172" s="42">
        <f t="shared" si="6"/>
        <v>2.0182184788868619E-2</v>
      </c>
      <c r="D172" s="38">
        <f t="shared" si="7"/>
        <v>411.83959117787549</v>
      </c>
      <c r="H172" s="23"/>
    </row>
    <row r="173" spans="1:8" x14ac:dyDescent="0.35">
      <c r="A173" s="37">
        <v>36646</v>
      </c>
      <c r="B173" s="38">
        <v>6.1180211999999994</v>
      </c>
      <c r="C173" s="42">
        <f t="shared" si="6"/>
        <v>-1.3352995535905996E-2</v>
      </c>
      <c r="D173" s="38">
        <f t="shared" si="7"/>
        <v>406.34029895536798</v>
      </c>
      <c r="H173" s="23"/>
    </row>
    <row r="174" spans="1:8" x14ac:dyDescent="0.35">
      <c r="A174" s="37">
        <v>36677</v>
      </c>
      <c r="B174" s="38">
        <v>5.9646416999999996</v>
      </c>
      <c r="C174" s="42">
        <f t="shared" si="6"/>
        <v>1.6456375279745084E-2</v>
      </c>
      <c r="D174" s="38">
        <f t="shared" si="7"/>
        <v>413.02718740626131</v>
      </c>
      <c r="H174" s="23"/>
    </row>
    <row r="175" spans="1:8" x14ac:dyDescent="0.35">
      <c r="A175" s="37">
        <v>36707</v>
      </c>
      <c r="B175" s="38">
        <v>5.7901239999999996</v>
      </c>
      <c r="C175" s="42">
        <f t="shared" si="6"/>
        <v>1.7998093537689795E-2</v>
      </c>
      <c r="D175" s="38">
        <f t="shared" si="7"/>
        <v>420.46088935880812</v>
      </c>
      <c r="H175" s="23"/>
    </row>
    <row r="176" spans="1:8" x14ac:dyDescent="0.35">
      <c r="A176" s="37">
        <v>36738</v>
      </c>
      <c r="B176" s="38">
        <v>5.8382323999999999</v>
      </c>
      <c r="C176" s="42">
        <f t="shared" si="6"/>
        <v>1.2418160039571495E-3</v>
      </c>
      <c r="D176" s="38">
        <f t="shared" si="7"/>
        <v>420.98302442025192</v>
      </c>
      <c r="H176" s="23"/>
    </row>
    <row r="177" spans="1:8" x14ac:dyDescent="0.35">
      <c r="A177" s="37">
        <v>36769</v>
      </c>
      <c r="B177" s="38">
        <v>5.6273258000000004</v>
      </c>
      <c r="C177" s="42">
        <f t="shared" si="6"/>
        <v>2.0727974031605822E-2</v>
      </c>
      <c r="D177" s="38">
        <f t="shared" si="7"/>
        <v>429.70914961818175</v>
      </c>
      <c r="H177" s="23"/>
    </row>
    <row r="178" spans="1:8" x14ac:dyDescent="0.35">
      <c r="A178" s="37">
        <v>36799</v>
      </c>
      <c r="B178" s="38">
        <v>5.7011098000000002</v>
      </c>
      <c r="C178" s="42">
        <f t="shared" si="6"/>
        <v>-8.4113182491341379E-4</v>
      </c>
      <c r="D178" s="38">
        <f t="shared" si="7"/>
        <v>429.34770757698141</v>
      </c>
      <c r="H178" s="23"/>
    </row>
    <row r="179" spans="1:8" x14ac:dyDescent="0.35">
      <c r="A179" s="37">
        <v>36830</v>
      </c>
      <c r="B179" s="38">
        <v>5.7735573000000002</v>
      </c>
      <c r="C179" s="42">
        <f t="shared" si="6"/>
        <v>-6.6133650398842152E-4</v>
      </c>
      <c r="D179" s="38">
        <f t="shared" si="7"/>
        <v>429.06376426505699</v>
      </c>
      <c r="H179" s="23"/>
    </row>
    <row r="180" spans="1:8" x14ac:dyDescent="0.35">
      <c r="A180" s="37">
        <v>36860</v>
      </c>
      <c r="B180" s="38">
        <v>5.4688596999999994</v>
      </c>
      <c r="C180" s="42">
        <f t="shared" si="6"/>
        <v>2.7897248415624465E-2</v>
      </c>
      <c r="D180" s="38">
        <f t="shared" si="7"/>
        <v>441.03346268290215</v>
      </c>
      <c r="H180" s="23"/>
    </row>
    <row r="181" spans="1:8" x14ac:dyDescent="0.35">
      <c r="A181" s="37">
        <v>36891</v>
      </c>
      <c r="B181" s="38">
        <v>5.3648793000000001</v>
      </c>
      <c r="C181" s="42">
        <f t="shared" si="6"/>
        <v>1.2473805896673041E-2</v>
      </c>
      <c r="D181" s="38">
        <f t="shared" si="7"/>
        <v>446.53482849034629</v>
      </c>
      <c r="H181" s="23"/>
    </row>
    <row r="182" spans="1:8" x14ac:dyDescent="0.35">
      <c r="A182" s="37">
        <v>36922</v>
      </c>
      <c r="B182" s="38">
        <v>5.4092478000000002</v>
      </c>
      <c r="C182" s="42">
        <f t="shared" si="6"/>
        <v>1.0997531067813591E-3</v>
      </c>
      <c r="D182" s="38">
        <f t="shared" si="7"/>
        <v>447.02590655526461</v>
      </c>
    </row>
    <row r="183" spans="1:8" x14ac:dyDescent="0.35">
      <c r="A183" s="37">
        <v>36950</v>
      </c>
      <c r="B183" s="38">
        <v>5.3581282000000003</v>
      </c>
      <c r="C183" s="42">
        <f t="shared" si="6"/>
        <v>8.4008586025251658E-3</v>
      </c>
      <c r="D183" s="38">
        <f t="shared" si="7"/>
        <v>450.78130798790107</v>
      </c>
    </row>
    <row r="184" spans="1:8" x14ac:dyDescent="0.35">
      <c r="A184" s="37">
        <v>36981</v>
      </c>
      <c r="B184" s="38">
        <v>5.4307642999999999</v>
      </c>
      <c r="C184" s="42">
        <f t="shared" si="6"/>
        <v>-1.0480409688528132E-3</v>
      </c>
      <c r="D184" s="38">
        <f t="shared" si="7"/>
        <v>450.30887070913673</v>
      </c>
    </row>
    <row r="185" spans="1:8" x14ac:dyDescent="0.35">
      <c r="A185" s="37">
        <v>37011</v>
      </c>
      <c r="B185" s="38">
        <v>5.8216334000000005</v>
      </c>
      <c r="C185" s="42">
        <f t="shared" si="6"/>
        <v>-2.4609976071302407E-2</v>
      </c>
      <c r="D185" s="38">
        <f t="shared" si="7"/>
        <v>439.22678017628965</v>
      </c>
    </row>
    <row r="186" spans="1:8" x14ac:dyDescent="0.35">
      <c r="A186" s="37">
        <v>37042</v>
      </c>
      <c r="B186" s="38">
        <v>5.8563461999999999</v>
      </c>
      <c r="C186" s="42">
        <f t="shared" si="6"/>
        <v>2.2679823525761245E-3</v>
      </c>
      <c r="D186" s="38">
        <f t="shared" si="7"/>
        <v>440.22293876250836</v>
      </c>
    </row>
    <row r="187" spans="1:8" x14ac:dyDescent="0.35">
      <c r="A187" s="37">
        <v>37072</v>
      </c>
      <c r="B187" s="38">
        <v>5.9321538</v>
      </c>
      <c r="C187" s="42">
        <f t="shared" si="6"/>
        <v>-7.4178571561100623E-4</v>
      </c>
      <c r="D187" s="38">
        <f t="shared" si="7"/>
        <v>439.89638767485002</v>
      </c>
    </row>
    <row r="188" spans="1:8" x14ac:dyDescent="0.35">
      <c r="A188" s="37">
        <v>37103</v>
      </c>
      <c r="B188" s="38">
        <v>5.7045298000000004</v>
      </c>
      <c r="C188" s="42">
        <f t="shared" si="6"/>
        <v>2.2002601662068775E-2</v>
      </c>
      <c r="D188" s="38">
        <f t="shared" si="7"/>
        <v>449.57525266544269</v>
      </c>
    </row>
    <row r="189" spans="1:8" x14ac:dyDescent="0.35">
      <c r="A189" s="37">
        <v>37134</v>
      </c>
      <c r="B189" s="38">
        <v>5.4283675000000002</v>
      </c>
      <c r="C189" s="42">
        <f t="shared" si="6"/>
        <v>2.5717085642862847E-2</v>
      </c>
      <c r="D189" s="38">
        <f t="shared" si="7"/>
        <v>461.13701794115156</v>
      </c>
    </row>
    <row r="190" spans="1:8" x14ac:dyDescent="0.35">
      <c r="A190" s="37">
        <v>37164</v>
      </c>
      <c r="B190" s="38">
        <v>5.4910680000000003</v>
      </c>
      <c r="C190" s="42">
        <f t="shared" si="6"/>
        <v>-2.220800562041823E-4</v>
      </c>
      <c r="D190" s="38">
        <f t="shared" si="7"/>
        <v>461.03460860628934</v>
      </c>
    </row>
    <row r="191" spans="1:8" x14ac:dyDescent="0.35">
      <c r="A191" s="37">
        <v>37195</v>
      </c>
      <c r="B191" s="38">
        <v>4.9952543</v>
      </c>
      <c r="C191" s="42">
        <f t="shared" si="6"/>
        <v>4.2981473497569839E-2</v>
      </c>
      <c r="D191" s="38">
        <f t="shared" si="7"/>
        <v>480.85055541756299</v>
      </c>
    </row>
    <row r="192" spans="1:8" x14ac:dyDescent="0.35">
      <c r="A192" s="37">
        <v>37225</v>
      </c>
      <c r="B192" s="38">
        <v>5.3258074000000004</v>
      </c>
      <c r="C192" s="42">
        <f t="shared" si="6"/>
        <v>-2.1049362049234417E-2</v>
      </c>
      <c r="D192" s="38">
        <f t="shared" si="7"/>
        <v>470.72895798500321</v>
      </c>
    </row>
    <row r="193" spans="1:4" x14ac:dyDescent="0.35">
      <c r="A193" s="37">
        <v>37256</v>
      </c>
      <c r="B193" s="38">
        <v>5.4667228999999997</v>
      </c>
      <c r="C193" s="42">
        <f t="shared" si="6"/>
        <v>-6.2395975802942739E-3</v>
      </c>
      <c r="D193" s="38">
        <f t="shared" si="7"/>
        <v>467.79179871778553</v>
      </c>
    </row>
    <row r="194" spans="1:4" x14ac:dyDescent="0.35">
      <c r="A194" s="37">
        <v>37287</v>
      </c>
      <c r="B194" s="38">
        <v>5.5277005999999993</v>
      </c>
      <c r="C194" s="42">
        <f t="shared" si="6"/>
        <v>-5.1885104629694444E-5</v>
      </c>
      <c r="D194" s="38">
        <f t="shared" si="7"/>
        <v>467.7675272913641</v>
      </c>
    </row>
    <row r="195" spans="1:4" x14ac:dyDescent="0.35">
      <c r="A195" s="37">
        <v>37315</v>
      </c>
      <c r="B195" s="38">
        <v>5.4366132</v>
      </c>
      <c r="C195" s="42">
        <f t="shared" ref="C195:C258" si="8">B194/1200+((B194/B195)*(1-(1+B195/200)^(-2*(10-(1/12))))+(1+B195/200)^(-2*(10-(1/12)))-1)</f>
        <v>1.1518157441119848E-2</v>
      </c>
      <c r="D195" s="38">
        <f t="shared" ref="D195:D258" si="9">D194*(1+C195)</f>
        <v>473.15534731654935</v>
      </c>
    </row>
    <row r="196" spans="1:4" x14ac:dyDescent="0.35">
      <c r="A196" s="37">
        <v>37346</v>
      </c>
      <c r="B196" s="38">
        <v>5.8322677000000001</v>
      </c>
      <c r="C196" s="42">
        <f t="shared" si="8"/>
        <v>-2.4947362706506451E-2</v>
      </c>
      <c r="D196" s="38">
        <f t="shared" si="9"/>
        <v>461.35136925052035</v>
      </c>
    </row>
    <row r="197" spans="1:4" x14ac:dyDescent="0.35">
      <c r="A197" s="37">
        <v>37376</v>
      </c>
      <c r="B197" s="38">
        <v>5.7016200000000001</v>
      </c>
      <c r="C197" s="42">
        <f t="shared" si="8"/>
        <v>1.4652850476937092E-2</v>
      </c>
      <c r="D197" s="38">
        <f t="shared" si="9"/>
        <v>468.11148188147837</v>
      </c>
    </row>
    <row r="198" spans="1:4" x14ac:dyDescent="0.35">
      <c r="A198" s="37">
        <v>37407</v>
      </c>
      <c r="B198" s="38">
        <v>5.5622590000000001</v>
      </c>
      <c r="C198" s="42">
        <f t="shared" si="8"/>
        <v>1.5264642525754726E-2</v>
      </c>
      <c r="D198" s="38">
        <f t="shared" si="9"/>
        <v>475.25703631460044</v>
      </c>
    </row>
    <row r="199" spans="1:4" x14ac:dyDescent="0.35">
      <c r="A199" s="37">
        <v>37437</v>
      </c>
      <c r="B199" s="38">
        <v>5.5214067999999994</v>
      </c>
      <c r="C199" s="42">
        <f t="shared" si="8"/>
        <v>7.7229174292660794E-3</v>
      </c>
      <c r="D199" s="38">
        <f t="shared" si="9"/>
        <v>478.92740716373584</v>
      </c>
    </row>
    <row r="200" spans="1:4" x14ac:dyDescent="0.35">
      <c r="A200" s="37">
        <v>37468</v>
      </c>
      <c r="B200" s="38">
        <v>5.4013724999999999</v>
      </c>
      <c r="C200" s="42">
        <f t="shared" si="8"/>
        <v>1.3724341836844109E-2</v>
      </c>
      <c r="D200" s="38">
        <f t="shared" si="9"/>
        <v>485.5003706146843</v>
      </c>
    </row>
    <row r="201" spans="1:4" x14ac:dyDescent="0.35">
      <c r="A201" s="37">
        <v>37499</v>
      </c>
      <c r="B201" s="38">
        <v>5.1553424000000003</v>
      </c>
      <c r="C201" s="42">
        <f t="shared" si="8"/>
        <v>2.341626973885625E-2</v>
      </c>
      <c r="D201" s="38">
        <f t="shared" si="9"/>
        <v>496.8689782513124</v>
      </c>
    </row>
    <row r="202" spans="1:4" x14ac:dyDescent="0.35">
      <c r="A202" s="37">
        <v>37529</v>
      </c>
      <c r="B202" s="38">
        <v>5.0114295000000002</v>
      </c>
      <c r="C202" s="42">
        <f t="shared" si="8"/>
        <v>1.543511851630118E-2</v>
      </c>
      <c r="D202" s="38">
        <f t="shared" si="9"/>
        <v>504.53820981769485</v>
      </c>
    </row>
    <row r="203" spans="1:4" x14ac:dyDescent="0.35">
      <c r="A203" s="37">
        <v>37560</v>
      </c>
      <c r="B203" s="38">
        <v>5.1600948000000004</v>
      </c>
      <c r="C203" s="42">
        <f t="shared" si="8"/>
        <v>-7.2508593957669896E-3</v>
      </c>
      <c r="D203" s="38">
        <f t="shared" si="9"/>
        <v>500.87987419851476</v>
      </c>
    </row>
    <row r="204" spans="1:4" x14ac:dyDescent="0.35">
      <c r="A204" s="37">
        <v>37590</v>
      </c>
      <c r="B204" s="38">
        <v>5.2385571999999998</v>
      </c>
      <c r="C204" s="42">
        <f t="shared" si="8"/>
        <v>-1.7088222610826664E-3</v>
      </c>
      <c r="D204" s="38">
        <f t="shared" si="9"/>
        <v>500.02395951935603</v>
      </c>
    </row>
    <row r="205" spans="1:4" x14ac:dyDescent="0.35">
      <c r="A205" s="37">
        <v>37621</v>
      </c>
      <c r="B205" s="38">
        <v>4.9241513000000001</v>
      </c>
      <c r="C205" s="42">
        <f t="shared" si="8"/>
        <v>2.880065489127652E-2</v>
      </c>
      <c r="D205" s="38">
        <f t="shared" si="9"/>
        <v>514.42497701484263</v>
      </c>
    </row>
    <row r="206" spans="1:4" x14ac:dyDescent="0.35">
      <c r="A206" s="37">
        <v>37652</v>
      </c>
      <c r="B206" s="38">
        <v>5.1228698000000001</v>
      </c>
      <c r="C206" s="42">
        <f t="shared" si="8"/>
        <v>-1.1197498467348643E-2</v>
      </c>
      <c r="D206" s="38">
        <f t="shared" si="9"/>
        <v>508.66470412315306</v>
      </c>
    </row>
    <row r="207" spans="1:4" x14ac:dyDescent="0.35">
      <c r="A207" s="37">
        <v>37680</v>
      </c>
      <c r="B207" s="38">
        <v>5.0524991999999997</v>
      </c>
      <c r="C207" s="42">
        <f t="shared" si="8"/>
        <v>9.7053397513957515E-3</v>
      </c>
      <c r="D207" s="38">
        <f t="shared" si="9"/>
        <v>513.60146789621149</v>
      </c>
    </row>
    <row r="208" spans="1:4" x14ac:dyDescent="0.35">
      <c r="A208" s="37">
        <v>37711</v>
      </c>
      <c r="B208" s="38">
        <v>5.1797200000000005</v>
      </c>
      <c r="C208" s="42">
        <f t="shared" si="8"/>
        <v>-5.5593565634540158E-3</v>
      </c>
      <c r="D208" s="38">
        <f t="shared" si="9"/>
        <v>510.74617420466308</v>
      </c>
    </row>
    <row r="209" spans="1:4" x14ac:dyDescent="0.35">
      <c r="A209" s="37">
        <v>37741</v>
      </c>
      <c r="B209" s="38">
        <v>5.0209645999999992</v>
      </c>
      <c r="C209" s="42">
        <f t="shared" si="8"/>
        <v>1.6598766451307333E-2</v>
      </c>
      <c r="D209" s="38">
        <f t="shared" si="9"/>
        <v>519.22393066618508</v>
      </c>
    </row>
    <row r="210" spans="1:4" x14ac:dyDescent="0.35">
      <c r="A210" s="37">
        <v>37772</v>
      </c>
      <c r="B210" s="38">
        <v>4.5421756000000002</v>
      </c>
      <c r="C210" s="42">
        <f t="shared" si="8"/>
        <v>4.2071302405254148E-2</v>
      </c>
      <c r="D210" s="38">
        <f t="shared" si="9"/>
        <v>541.06835766928691</v>
      </c>
    </row>
    <row r="211" spans="1:4" x14ac:dyDescent="0.35">
      <c r="A211" s="37">
        <v>37802</v>
      </c>
      <c r="B211" s="38">
        <v>4.6095768000000001</v>
      </c>
      <c r="C211" s="42">
        <f t="shared" si="8"/>
        <v>-1.5314119081919928E-3</v>
      </c>
      <c r="D211" s="38">
        <f t="shared" si="9"/>
        <v>540.23975914320636</v>
      </c>
    </row>
    <row r="212" spans="1:4" x14ac:dyDescent="0.35">
      <c r="A212" s="37">
        <v>37833</v>
      </c>
      <c r="B212" s="38">
        <v>5.0212976999999999</v>
      </c>
      <c r="C212" s="42">
        <f t="shared" si="8"/>
        <v>-2.8011550829136742E-2</v>
      </c>
      <c r="D212" s="38">
        <f t="shared" si="9"/>
        <v>525.10680567004579</v>
      </c>
    </row>
    <row r="213" spans="1:4" x14ac:dyDescent="0.35">
      <c r="A213" s="37">
        <v>37864</v>
      </c>
      <c r="B213" s="38">
        <v>4.9464790000000001</v>
      </c>
      <c r="C213" s="42">
        <f t="shared" si="8"/>
        <v>9.9931273467323244E-3</v>
      </c>
      <c r="D213" s="38">
        <f t="shared" si="9"/>
        <v>530.35426484974244</v>
      </c>
    </row>
    <row r="214" spans="1:4" x14ac:dyDescent="0.35">
      <c r="A214" s="37">
        <v>37894</v>
      </c>
      <c r="B214" s="38">
        <v>4.6481843999999999</v>
      </c>
      <c r="C214" s="42">
        <f t="shared" si="8"/>
        <v>2.7608435847361314E-2</v>
      </c>
      <c r="D214" s="38">
        <f t="shared" si="9"/>
        <v>544.99651654722106</v>
      </c>
    </row>
    <row r="215" spans="1:4" x14ac:dyDescent="0.35">
      <c r="A215" s="37">
        <v>37925</v>
      </c>
      <c r="B215" s="38">
        <v>4.9349759999999998</v>
      </c>
      <c r="C215" s="42">
        <f t="shared" si="8"/>
        <v>-1.8404231040306314E-2</v>
      </c>
      <c r="D215" s="38">
        <f t="shared" si="9"/>
        <v>534.96627474052389</v>
      </c>
    </row>
    <row r="216" spans="1:4" x14ac:dyDescent="0.35">
      <c r="A216" s="37">
        <v>37955</v>
      </c>
      <c r="B216" s="38">
        <v>4.9320784</v>
      </c>
      <c r="C216" s="42">
        <f t="shared" si="8"/>
        <v>4.3375936345343685E-3</v>
      </c>
      <c r="D216" s="38">
        <f t="shared" si="9"/>
        <v>537.28674104852894</v>
      </c>
    </row>
    <row r="217" spans="1:4" x14ac:dyDescent="0.35">
      <c r="A217" s="37">
        <v>37986</v>
      </c>
      <c r="B217" s="38">
        <v>4.7800744000000002</v>
      </c>
      <c r="C217" s="42">
        <f t="shared" si="8"/>
        <v>1.6003938813917127E-2</v>
      </c>
      <c r="D217" s="38">
        <f t="shared" si="9"/>
        <v>545.88544517779849</v>
      </c>
    </row>
    <row r="218" spans="1:4" x14ac:dyDescent="0.35">
      <c r="A218" s="37">
        <v>38017</v>
      </c>
      <c r="B218" s="38">
        <v>4.6763111000000004</v>
      </c>
      <c r="C218" s="42">
        <f t="shared" si="8"/>
        <v>1.214240367583827E-2</v>
      </c>
      <c r="D218" s="38">
        <f t="shared" si="9"/>
        <v>552.51380661391192</v>
      </c>
    </row>
    <row r="219" spans="1:4" x14ac:dyDescent="0.35">
      <c r="A219" s="37">
        <v>38046</v>
      </c>
      <c r="B219" s="38">
        <v>4.5249328000000002</v>
      </c>
      <c r="C219" s="42">
        <f t="shared" si="8"/>
        <v>1.5885463408376585E-2</v>
      </c>
      <c r="D219" s="38">
        <f t="shared" si="9"/>
        <v>561.29074447150003</v>
      </c>
    </row>
    <row r="220" spans="1:4" x14ac:dyDescent="0.35">
      <c r="A220" s="37">
        <v>38077</v>
      </c>
      <c r="B220" s="38">
        <v>4.4978508999999995</v>
      </c>
      <c r="C220" s="42">
        <f t="shared" si="8"/>
        <v>5.9183060006262863E-3</v>
      </c>
      <c r="D220" s="38">
        <f t="shared" si="9"/>
        <v>564.61263485260167</v>
      </c>
    </row>
    <row r="221" spans="1:4" x14ac:dyDescent="0.35">
      <c r="A221" s="37">
        <v>38107</v>
      </c>
      <c r="B221" s="38">
        <v>4.7777659999999997</v>
      </c>
      <c r="C221" s="42">
        <f t="shared" si="8"/>
        <v>-1.8156720184899732E-2</v>
      </c>
      <c r="D221" s="38">
        <f t="shared" si="9"/>
        <v>554.36112122872396</v>
      </c>
    </row>
    <row r="222" spans="1:4" x14ac:dyDescent="0.35">
      <c r="A222" s="37">
        <v>38138</v>
      </c>
      <c r="B222" s="38">
        <v>4.8976426000000002</v>
      </c>
      <c r="C222" s="42">
        <f t="shared" si="8"/>
        <v>-5.3467812471436754E-3</v>
      </c>
      <c r="D222" s="38">
        <f t="shared" si="9"/>
        <v>551.39707358159262</v>
      </c>
    </row>
    <row r="223" spans="1:4" x14ac:dyDescent="0.35">
      <c r="A223" s="37">
        <v>38168</v>
      </c>
      <c r="B223" s="38">
        <v>4.9375330000000002</v>
      </c>
      <c r="C223" s="42">
        <f t="shared" si="8"/>
        <v>9.8308981936891162E-4</v>
      </c>
      <c r="D223" s="38">
        <f t="shared" si="9"/>
        <v>551.93914643106052</v>
      </c>
    </row>
    <row r="224" spans="1:4" x14ac:dyDescent="0.35">
      <c r="A224" s="37">
        <v>38199</v>
      </c>
      <c r="B224" s="38">
        <v>4.8484936999999997</v>
      </c>
      <c r="C224" s="42">
        <f t="shared" si="8"/>
        <v>1.1059274486836437E-2</v>
      </c>
      <c r="D224" s="38">
        <f t="shared" si="9"/>
        <v>558.04319295147184</v>
      </c>
    </row>
    <row r="225" spans="1:4" x14ac:dyDescent="0.35">
      <c r="A225" s="37">
        <v>38230</v>
      </c>
      <c r="B225" s="38">
        <v>4.6474149000000002</v>
      </c>
      <c r="C225" s="42">
        <f t="shared" si="8"/>
        <v>1.9873023821266211E-2</v>
      </c>
      <c r="D225" s="38">
        <f t="shared" si="9"/>
        <v>569.133198618292</v>
      </c>
    </row>
    <row r="226" spans="1:4" x14ac:dyDescent="0.35">
      <c r="A226" s="37">
        <v>38260</v>
      </c>
      <c r="B226" s="38">
        <v>4.6473069999999996</v>
      </c>
      <c r="C226" s="42">
        <f t="shared" si="8"/>
        <v>3.8813416609902807E-3</v>
      </c>
      <c r="D226" s="38">
        <f t="shared" si="9"/>
        <v>571.34219901274173</v>
      </c>
    </row>
    <row r="227" spans="1:4" x14ac:dyDescent="0.35">
      <c r="A227" s="37">
        <v>38291</v>
      </c>
      <c r="B227" s="38">
        <v>4.5319699</v>
      </c>
      <c r="C227" s="42">
        <f t="shared" si="8"/>
        <v>1.3003934934172382E-2</v>
      </c>
      <c r="D227" s="38">
        <f t="shared" si="9"/>
        <v>578.77189579385038</v>
      </c>
    </row>
    <row r="228" spans="1:4" x14ac:dyDescent="0.35">
      <c r="A228" s="37">
        <v>38321</v>
      </c>
      <c r="B228" s="38">
        <v>4.5321273</v>
      </c>
      <c r="C228" s="42">
        <f t="shared" si="8"/>
        <v>3.7641803988850242E-3</v>
      </c>
      <c r="D228" s="38">
        <f t="shared" si="9"/>
        <v>580.95049761942312</v>
      </c>
    </row>
    <row r="229" spans="1:4" x14ac:dyDescent="0.35">
      <c r="A229" s="37">
        <v>38352</v>
      </c>
      <c r="B229" s="38">
        <v>4.3680244000000004</v>
      </c>
      <c r="C229" s="42">
        <f t="shared" si="8"/>
        <v>1.6870158325807304E-2</v>
      </c>
      <c r="D229" s="38">
        <f t="shared" si="9"/>
        <v>590.75122449371929</v>
      </c>
    </row>
    <row r="230" spans="1:4" x14ac:dyDescent="0.35">
      <c r="A230" s="37">
        <v>38383</v>
      </c>
      <c r="B230" s="38">
        <v>4.2851555000000001</v>
      </c>
      <c r="C230" s="42">
        <f t="shared" si="8"/>
        <v>1.0278049388559925E-2</v>
      </c>
      <c r="D230" s="38">
        <f t="shared" si="9"/>
        <v>596.82299475541799</v>
      </c>
    </row>
    <row r="231" spans="1:4" x14ac:dyDescent="0.35">
      <c r="A231" s="37">
        <v>38411</v>
      </c>
      <c r="B231" s="38">
        <v>4.3583407999999997</v>
      </c>
      <c r="C231" s="42">
        <f t="shared" si="8"/>
        <v>-2.2710087128268476E-3</v>
      </c>
      <c r="D231" s="38">
        <f t="shared" si="9"/>
        <v>595.46760453431307</v>
      </c>
    </row>
    <row r="232" spans="1:4" x14ac:dyDescent="0.35">
      <c r="A232" s="37">
        <v>38442</v>
      </c>
      <c r="B232" s="38">
        <v>4.3692340999999999</v>
      </c>
      <c r="C232" s="42">
        <f t="shared" si="8"/>
        <v>2.7628497693881256E-3</v>
      </c>
      <c r="D232" s="38">
        <f t="shared" si="9"/>
        <v>597.11279206817881</v>
      </c>
    </row>
    <row r="233" spans="1:4" x14ac:dyDescent="0.35">
      <c r="A233" s="37">
        <v>38472</v>
      </c>
      <c r="B233" s="38">
        <v>4.2000298000000003</v>
      </c>
      <c r="C233" s="42">
        <f t="shared" si="8"/>
        <v>1.7249852483026771E-2</v>
      </c>
      <c r="D233" s="38">
        <f t="shared" si="9"/>
        <v>607.41289964708312</v>
      </c>
    </row>
    <row r="234" spans="1:4" x14ac:dyDescent="0.35">
      <c r="A234" s="37">
        <v>38503</v>
      </c>
      <c r="B234" s="38">
        <v>4.0162282999999999</v>
      </c>
      <c r="C234" s="42">
        <f t="shared" si="8"/>
        <v>1.8413291490890656E-2</v>
      </c>
      <c r="D234" s="38">
        <f t="shared" si="9"/>
        <v>618.59737042361189</v>
      </c>
    </row>
    <row r="235" spans="1:4" x14ac:dyDescent="0.35">
      <c r="A235" s="37">
        <v>38533</v>
      </c>
      <c r="B235" s="38">
        <v>3.8381753999999999</v>
      </c>
      <c r="C235" s="42">
        <f t="shared" si="8"/>
        <v>1.7917616623621985E-2</v>
      </c>
      <c r="D235" s="38">
        <f t="shared" si="9"/>
        <v>629.68116095124276</v>
      </c>
    </row>
    <row r="236" spans="1:4" x14ac:dyDescent="0.35">
      <c r="A236" s="37">
        <v>38564</v>
      </c>
      <c r="B236" s="38">
        <v>3.9587455</v>
      </c>
      <c r="C236" s="42">
        <f t="shared" si="8"/>
        <v>-6.6113029412721742E-3</v>
      </c>
      <c r="D236" s="38">
        <f t="shared" si="9"/>
        <v>625.51814803978209</v>
      </c>
    </row>
    <row r="237" spans="1:4" x14ac:dyDescent="0.35">
      <c r="A237" s="37">
        <v>38595</v>
      </c>
      <c r="B237" s="38">
        <v>3.8168189999999997</v>
      </c>
      <c r="C237" s="42">
        <f t="shared" si="8"/>
        <v>1.4925280668667315E-2</v>
      </c>
      <c r="D237" s="38">
        <f t="shared" si="9"/>
        <v>634.85418196262083</v>
      </c>
    </row>
    <row r="238" spans="1:4" x14ac:dyDescent="0.35">
      <c r="A238" s="37">
        <v>38625</v>
      </c>
      <c r="B238" s="38">
        <v>3.9799946000000004</v>
      </c>
      <c r="C238" s="42">
        <f t="shared" si="8"/>
        <v>-1.0082039956828912E-2</v>
      </c>
      <c r="D238" s="38">
        <f t="shared" si="9"/>
        <v>628.4535567333138</v>
      </c>
    </row>
    <row r="239" spans="1:4" x14ac:dyDescent="0.35">
      <c r="A239" s="37">
        <v>38656</v>
      </c>
      <c r="B239" s="38">
        <v>4.1722190999999995</v>
      </c>
      <c r="C239" s="42">
        <f t="shared" si="8"/>
        <v>-1.2164164935775584E-2</v>
      </c>
      <c r="D239" s="38">
        <f t="shared" si="9"/>
        <v>620.80894401473495</v>
      </c>
    </row>
    <row r="240" spans="1:4" x14ac:dyDescent="0.35">
      <c r="A240" s="37">
        <v>38686</v>
      </c>
      <c r="B240" s="38">
        <v>4.0547824000000006</v>
      </c>
      <c r="C240" s="42">
        <f t="shared" si="8"/>
        <v>1.2987849783126258E-2</v>
      </c>
      <c r="D240" s="38">
        <f t="shared" si="9"/>
        <v>628.87191732361953</v>
      </c>
    </row>
    <row r="241" spans="1:8" x14ac:dyDescent="0.35">
      <c r="A241" s="37">
        <v>38717</v>
      </c>
      <c r="B241" s="38">
        <v>3.9550424</v>
      </c>
      <c r="C241" s="42">
        <f t="shared" si="8"/>
        <v>1.1495437200498587E-2</v>
      </c>
      <c r="D241" s="38">
        <f t="shared" si="9"/>
        <v>636.10107495637033</v>
      </c>
      <c r="H241" s="49"/>
    </row>
    <row r="242" spans="1:8" x14ac:dyDescent="0.35">
      <c r="A242" s="37">
        <v>38748</v>
      </c>
      <c r="B242" s="38">
        <v>4.1572895999999995</v>
      </c>
      <c r="C242" s="42">
        <f t="shared" si="8"/>
        <v>-1.3003748570041364E-2</v>
      </c>
      <c r="D242" s="38">
        <f t="shared" si="9"/>
        <v>627.82937651250461</v>
      </c>
      <c r="H242" s="49"/>
    </row>
    <row r="243" spans="1:8" x14ac:dyDescent="0.35">
      <c r="A243" s="37">
        <v>38776</v>
      </c>
      <c r="B243" s="38">
        <v>4.1067080999999996</v>
      </c>
      <c r="C243" s="42">
        <f t="shared" si="8"/>
        <v>7.5507602925529412E-3</v>
      </c>
      <c r="D243" s="38">
        <f t="shared" si="9"/>
        <v>632.56996563917346</v>
      </c>
      <c r="H243" s="49"/>
    </row>
    <row r="244" spans="1:8" x14ac:dyDescent="0.35">
      <c r="A244" s="37">
        <v>38807</v>
      </c>
      <c r="B244" s="38">
        <v>4.2383642999999998</v>
      </c>
      <c r="C244" s="42">
        <f t="shared" si="8"/>
        <v>-7.1473009795676914E-3</v>
      </c>
      <c r="D244" s="38">
        <f t="shared" si="9"/>
        <v>628.04879770411549</v>
      </c>
      <c r="H244" s="49"/>
    </row>
    <row r="245" spans="1:8" x14ac:dyDescent="0.35">
      <c r="A245" s="37">
        <v>38837</v>
      </c>
      <c r="B245" s="38">
        <v>4.4546489999999999</v>
      </c>
      <c r="C245" s="42">
        <f t="shared" si="8"/>
        <v>-1.3654047532242048E-2</v>
      </c>
      <c r="D245" s="38">
        <f t="shared" si="9"/>
        <v>619.47338956769602</v>
      </c>
      <c r="H245" s="49"/>
    </row>
    <row r="246" spans="1:8" x14ac:dyDescent="0.35">
      <c r="A246" s="37">
        <v>38868</v>
      </c>
      <c r="B246" s="38">
        <v>4.4404028000000002</v>
      </c>
      <c r="C246" s="42">
        <f t="shared" si="8"/>
        <v>4.8449782691952683E-3</v>
      </c>
      <c r="D246" s="38">
        <f t="shared" si="9"/>
        <v>622.47472467849627</v>
      </c>
      <c r="H246" s="49"/>
    </row>
    <row r="247" spans="1:8" x14ac:dyDescent="0.35">
      <c r="A247" s="37">
        <v>38898</v>
      </c>
      <c r="B247" s="38">
        <v>4.5582211999999993</v>
      </c>
      <c r="C247" s="42">
        <f t="shared" si="8"/>
        <v>-5.6157006753318455E-3</v>
      </c>
      <c r="D247" s="38">
        <f t="shared" si="9"/>
        <v>618.9790929467423</v>
      </c>
      <c r="H247" s="49"/>
    </row>
    <row r="248" spans="1:8" x14ac:dyDescent="0.35">
      <c r="A248" s="37">
        <v>38929</v>
      </c>
      <c r="B248" s="38">
        <v>4.3014697999999996</v>
      </c>
      <c r="C248" s="42">
        <f t="shared" si="8"/>
        <v>2.4349053159125778E-2</v>
      </c>
      <c r="D248" s="38">
        <f t="shared" si="9"/>
        <v>634.05064778528993</v>
      </c>
      <c r="H248" s="49"/>
    </row>
    <row r="249" spans="1:8" x14ac:dyDescent="0.35">
      <c r="A249" s="37">
        <v>38960</v>
      </c>
      <c r="B249" s="38">
        <v>4.0767294999999999</v>
      </c>
      <c r="C249" s="42">
        <f t="shared" si="8"/>
        <v>2.1766800210874154E-2</v>
      </c>
      <c r="D249" s="38">
        <f t="shared" si="9"/>
        <v>647.8519015592077</v>
      </c>
      <c r="H249" s="49"/>
    </row>
    <row r="250" spans="1:8" x14ac:dyDescent="0.35">
      <c r="A250" s="37">
        <v>38990</v>
      </c>
      <c r="B250" s="38">
        <v>3.9773094000000002</v>
      </c>
      <c r="C250" s="42">
        <f t="shared" si="8"/>
        <v>1.1479064169613475E-2</v>
      </c>
      <c r="D250" s="38">
        <f t="shared" si="9"/>
        <v>655.28863510961196</v>
      </c>
      <c r="H250" s="49"/>
    </row>
    <row r="251" spans="1:8" x14ac:dyDescent="0.35">
      <c r="A251" s="37">
        <v>39021</v>
      </c>
      <c r="B251" s="38">
        <v>4.0023040999999999</v>
      </c>
      <c r="C251" s="42">
        <f t="shared" si="8"/>
        <v>1.2850544698506422E-3</v>
      </c>
      <c r="D251" s="38">
        <f t="shared" si="9"/>
        <v>656.13071669920191</v>
      </c>
      <c r="H251" s="49"/>
    </row>
    <row r="252" spans="1:8" x14ac:dyDescent="0.35">
      <c r="A252" s="37">
        <v>39051</v>
      </c>
      <c r="B252" s="38">
        <v>3.8832068999999998</v>
      </c>
      <c r="C252" s="42">
        <f t="shared" si="8"/>
        <v>1.3060379128244242E-2</v>
      </c>
      <c r="D252" s="38">
        <f t="shared" si="9"/>
        <v>664.70003261698002</v>
      </c>
      <c r="H252" s="49"/>
    </row>
    <row r="253" spans="1:8" x14ac:dyDescent="0.35">
      <c r="A253" s="37">
        <v>39082</v>
      </c>
      <c r="B253" s="38">
        <v>4.0664781999999997</v>
      </c>
      <c r="C253" s="42">
        <f t="shared" si="8"/>
        <v>-1.1598526402420366E-2</v>
      </c>
      <c r="D253" s="38">
        <f t="shared" si="9"/>
        <v>656.99049173898231</v>
      </c>
      <c r="H253" s="49"/>
    </row>
    <row r="254" spans="1:8" x14ac:dyDescent="0.35">
      <c r="A254" s="37">
        <v>39113</v>
      </c>
      <c r="B254" s="38">
        <v>4.1538548000000004</v>
      </c>
      <c r="C254" s="42">
        <f t="shared" si="8"/>
        <v>-3.6543257991707907E-3</v>
      </c>
      <c r="D254" s="38">
        <f t="shared" si="9"/>
        <v>654.58963443521066</v>
      </c>
      <c r="H254" s="49"/>
    </row>
    <row r="255" spans="1:8" x14ac:dyDescent="0.35">
      <c r="A255" s="37">
        <v>39141</v>
      </c>
      <c r="B255" s="38">
        <v>4.0115879999999997</v>
      </c>
      <c r="C255" s="42">
        <f t="shared" si="8"/>
        <v>1.5007339280188593E-2</v>
      </c>
      <c r="D255" s="38">
        <f t="shared" si="9"/>
        <v>664.41328316847444</v>
      </c>
      <c r="H255" s="49"/>
    </row>
    <row r="256" spans="1:8" x14ac:dyDescent="0.35">
      <c r="A256" s="37">
        <v>39172</v>
      </c>
      <c r="B256" s="38">
        <v>4.0939519000000004</v>
      </c>
      <c r="C256" s="42">
        <f t="shared" si="8"/>
        <v>-3.3150405469632343E-3</v>
      </c>
      <c r="D256" s="38">
        <f t="shared" si="9"/>
        <v>662.21072619483004</v>
      </c>
      <c r="H256" s="49"/>
    </row>
    <row r="257" spans="1:8" x14ac:dyDescent="0.35">
      <c r="A257" s="37">
        <v>39202</v>
      </c>
      <c r="B257" s="38">
        <v>4.1222783999999999</v>
      </c>
      <c r="C257" s="42">
        <f t="shared" si="8"/>
        <v>1.1249016716650749E-3</v>
      </c>
      <c r="D257" s="38">
        <f t="shared" si="9"/>
        <v>662.95564814772115</v>
      </c>
      <c r="H257" s="49"/>
    </row>
    <row r="258" spans="1:8" x14ac:dyDescent="0.35">
      <c r="A258" s="37">
        <v>39233</v>
      </c>
      <c r="B258" s="38">
        <v>4.4265220999999997</v>
      </c>
      <c r="C258" s="42">
        <f t="shared" si="8"/>
        <v>-2.0772309401824351E-2</v>
      </c>
      <c r="D258" s="38">
        <f t="shared" si="9"/>
        <v>649.1845283047096</v>
      </c>
      <c r="H258" s="49"/>
    </row>
    <row r="259" spans="1:8" x14ac:dyDescent="0.35">
      <c r="A259" s="37">
        <v>39263</v>
      </c>
      <c r="B259" s="38">
        <v>4.4901983999999997</v>
      </c>
      <c r="C259" s="42">
        <f t="shared" ref="C259:C322" si="10">B258/1200+((B258/B259)*(1-(1+B259/200)^(-2*(10-(1/12))))+(1+B259/200)^(-2*(10-(1/12)))-1)</f>
        <v>-1.3624387612999216E-3</v>
      </c>
      <c r="D259" s="38">
        <f t="shared" ref="D259:D322" si="11">D258*(1+C259)</f>
        <v>648.300054140111</v>
      </c>
      <c r="H259" s="49"/>
    </row>
    <row r="260" spans="1:8" x14ac:dyDescent="0.35">
      <c r="A260" s="37">
        <v>39294</v>
      </c>
      <c r="B260" s="38">
        <v>4.4549981000000001</v>
      </c>
      <c r="C260" s="42">
        <f t="shared" si="10"/>
        <v>6.5388073002283767E-3</v>
      </c>
      <c r="D260" s="38">
        <f t="shared" si="11"/>
        <v>652.53916326686078</v>
      </c>
      <c r="H260" s="49"/>
    </row>
    <row r="261" spans="1:8" x14ac:dyDescent="0.35">
      <c r="A261" s="37">
        <v>39325</v>
      </c>
      <c r="B261" s="38">
        <v>4.3728319000000004</v>
      </c>
      <c r="C261" s="42">
        <f t="shared" si="10"/>
        <v>1.0266849256425859E-2</v>
      </c>
      <c r="D261" s="38">
        <f t="shared" si="11"/>
        <v>659.23868449003601</v>
      </c>
      <c r="H261" s="49"/>
    </row>
    <row r="262" spans="1:8" x14ac:dyDescent="0.35">
      <c r="A262" s="37">
        <v>39355</v>
      </c>
      <c r="B262" s="38">
        <v>4.3097928999999997</v>
      </c>
      <c r="C262" s="42">
        <f t="shared" si="10"/>
        <v>8.6877077602321301E-3</v>
      </c>
      <c r="D262" s="38">
        <f t="shared" si="11"/>
        <v>664.9659575251253</v>
      </c>
      <c r="H262" s="49"/>
    </row>
    <row r="263" spans="1:8" x14ac:dyDescent="0.35">
      <c r="A263" s="37">
        <v>39386</v>
      </c>
      <c r="B263" s="38">
        <v>4.2781867</v>
      </c>
      <c r="C263" s="42">
        <f t="shared" si="10"/>
        <v>6.1240786433852312E-3</v>
      </c>
      <c r="D263" s="38">
        <f t="shared" si="11"/>
        <v>669.03826134418307</v>
      </c>
      <c r="H263" s="49"/>
    </row>
    <row r="264" spans="1:8" x14ac:dyDescent="0.35">
      <c r="A264" s="37">
        <v>39416</v>
      </c>
      <c r="B264" s="38">
        <v>3.9723122000000002</v>
      </c>
      <c r="C264" s="42">
        <f t="shared" si="10"/>
        <v>2.8435432373549806E-2</v>
      </c>
      <c r="D264" s="38">
        <f t="shared" si="11"/>
        <v>688.06265357995301</v>
      </c>
      <c r="H264" s="49"/>
    </row>
    <row r="265" spans="1:8" x14ac:dyDescent="0.35">
      <c r="A265" s="37">
        <v>39447</v>
      </c>
      <c r="B265" s="38">
        <v>3.9887630999999999</v>
      </c>
      <c r="C265" s="42">
        <f t="shared" si="10"/>
        <v>1.9737118269866675E-3</v>
      </c>
      <c r="D265" s="38">
        <f t="shared" si="11"/>
        <v>689.42069097703165</v>
      </c>
      <c r="H265" s="49"/>
    </row>
    <row r="266" spans="1:8" x14ac:dyDescent="0.35">
      <c r="A266" s="37">
        <v>39478</v>
      </c>
      <c r="B266" s="38">
        <v>3.9362163999999997</v>
      </c>
      <c r="C266" s="42">
        <f t="shared" si="10"/>
        <v>7.6038764588843809E-3</v>
      </c>
      <c r="D266" s="38">
        <f t="shared" si="11"/>
        <v>694.66296073941976</v>
      </c>
      <c r="H266" s="49"/>
    </row>
    <row r="267" spans="1:8" x14ac:dyDescent="0.35">
      <c r="A267" s="37">
        <v>39507</v>
      </c>
      <c r="B267" s="38">
        <v>3.7457927</v>
      </c>
      <c r="C267" s="42">
        <f t="shared" si="10"/>
        <v>1.8932701044608542E-2</v>
      </c>
      <c r="D267" s="38">
        <f t="shared" si="11"/>
        <v>707.81480690186186</v>
      </c>
      <c r="H267" s="49"/>
    </row>
    <row r="268" spans="1:8" x14ac:dyDescent="0.35">
      <c r="A268" s="37">
        <v>39538</v>
      </c>
      <c r="B268" s="38">
        <v>3.5746646000000002</v>
      </c>
      <c r="C268" s="42">
        <f t="shared" si="10"/>
        <v>1.7304554526476116E-2</v>
      </c>
      <c r="D268" s="38">
        <f t="shared" si="11"/>
        <v>720.06322682254222</v>
      </c>
      <c r="H268" s="49"/>
    </row>
    <row r="269" spans="1:8" x14ac:dyDescent="0.35">
      <c r="A269" s="37">
        <v>39568</v>
      </c>
      <c r="B269" s="38">
        <v>3.7293438999999999</v>
      </c>
      <c r="C269" s="42">
        <f t="shared" si="10"/>
        <v>-9.7455782231304355E-3</v>
      </c>
      <c r="D269" s="38">
        <f t="shared" si="11"/>
        <v>713.04579431994341</v>
      </c>
      <c r="H269" s="49"/>
    </row>
    <row r="270" spans="1:8" x14ac:dyDescent="0.35">
      <c r="A270" s="37">
        <v>39599</v>
      </c>
      <c r="B270" s="38">
        <v>3.8351519000000001</v>
      </c>
      <c r="C270" s="42">
        <f t="shared" si="10"/>
        <v>-5.5521509615256088E-3</v>
      </c>
      <c r="D270" s="38">
        <f t="shared" si="11"/>
        <v>709.08685642739817</v>
      </c>
      <c r="H270" s="49"/>
    </row>
    <row r="271" spans="1:8" x14ac:dyDescent="0.35">
      <c r="A271" s="37">
        <v>39629</v>
      </c>
      <c r="B271" s="38">
        <v>3.8456229</v>
      </c>
      <c r="C271" s="42">
        <f t="shared" si="10"/>
        <v>2.3393839826041465E-3</v>
      </c>
      <c r="D271" s="38">
        <f t="shared" si="11"/>
        <v>710.74568286159968</v>
      </c>
      <c r="H271" s="49"/>
    </row>
    <row r="272" spans="1:8" x14ac:dyDescent="0.35">
      <c r="A272" s="37">
        <v>39660</v>
      </c>
      <c r="B272" s="38">
        <v>3.7737956000000001</v>
      </c>
      <c r="C272" s="42">
        <f t="shared" si="10"/>
        <v>9.1008200714209984E-3</v>
      </c>
      <c r="D272" s="38">
        <f t="shared" si="11"/>
        <v>717.21405143786239</v>
      </c>
      <c r="H272" s="49"/>
    </row>
    <row r="273" spans="1:8" x14ac:dyDescent="0.35">
      <c r="A273" s="37">
        <v>39691</v>
      </c>
      <c r="B273" s="38">
        <v>3.6408672000000002</v>
      </c>
      <c r="C273" s="42">
        <f t="shared" si="10"/>
        <v>1.4126738739710971E-2</v>
      </c>
      <c r="D273" s="38">
        <f t="shared" si="11"/>
        <v>727.34594696297472</v>
      </c>
      <c r="H273" s="49"/>
    </row>
    <row r="274" spans="1:8" x14ac:dyDescent="0.35">
      <c r="A274" s="37">
        <v>39721</v>
      </c>
      <c r="B274" s="38">
        <v>3.8829981999999998</v>
      </c>
      <c r="C274" s="42">
        <f t="shared" si="10"/>
        <v>-1.6737844684084409E-2</v>
      </c>
      <c r="D274" s="38">
        <f t="shared" si="11"/>
        <v>715.17174347111018</v>
      </c>
      <c r="H274" s="49"/>
    </row>
    <row r="275" spans="1:8" x14ac:dyDescent="0.35">
      <c r="A275" s="37">
        <v>39752</v>
      </c>
      <c r="B275" s="38">
        <v>3.9604329000000003</v>
      </c>
      <c r="C275" s="42">
        <f t="shared" si="10"/>
        <v>-3.0638736314255537E-3</v>
      </c>
      <c r="D275" s="38">
        <f t="shared" si="11"/>
        <v>712.98054762434833</v>
      </c>
      <c r="H275" s="49"/>
    </row>
    <row r="276" spans="1:8" x14ac:dyDescent="0.35">
      <c r="A276" s="37">
        <v>39782</v>
      </c>
      <c r="B276" s="38">
        <v>3.5284722999999998</v>
      </c>
      <c r="C276" s="42">
        <f t="shared" si="10"/>
        <v>3.918121518109801E-2</v>
      </c>
      <c r="D276" s="38">
        <f t="shared" si="11"/>
        <v>740.91599188075497</v>
      </c>
      <c r="H276" s="49"/>
    </row>
    <row r="277" spans="1:8" x14ac:dyDescent="0.35">
      <c r="A277" s="37">
        <v>39813</v>
      </c>
      <c r="B277" s="38">
        <v>2.9193620999999998</v>
      </c>
      <c r="C277" s="42">
        <f t="shared" si="10"/>
        <v>5.5059184362942125E-2</v>
      </c>
      <c r="D277" s="38">
        <f t="shared" si="11"/>
        <v>781.71022207516967</v>
      </c>
      <c r="H277" s="49"/>
    </row>
    <row r="278" spans="1:8" x14ac:dyDescent="0.35">
      <c r="A278" s="37">
        <v>39844</v>
      </c>
      <c r="B278" s="38">
        <v>3.2999754000000001</v>
      </c>
      <c r="C278" s="42">
        <f t="shared" si="10"/>
        <v>-2.9535152399476843E-2</v>
      </c>
      <c r="D278" s="38">
        <f t="shared" si="11"/>
        <v>758.62229153395072</v>
      </c>
      <c r="H278" s="49"/>
    </row>
    <row r="279" spans="1:8" x14ac:dyDescent="0.35">
      <c r="A279" s="37">
        <v>39872</v>
      </c>
      <c r="B279" s="38">
        <v>3.2064506000000002</v>
      </c>
      <c r="C279" s="42">
        <f t="shared" si="10"/>
        <v>1.0641015952343014E-2</v>
      </c>
      <c r="D279" s="38">
        <f t="shared" si="11"/>
        <v>766.69480343996656</v>
      </c>
      <c r="H279" s="49"/>
    </row>
    <row r="280" spans="1:8" x14ac:dyDescent="0.35">
      <c r="A280" s="37">
        <v>39903</v>
      </c>
      <c r="B280" s="38">
        <v>2.9234830999999999</v>
      </c>
      <c r="C280" s="42">
        <f t="shared" si="10"/>
        <v>2.6879396092024666E-2</v>
      </c>
      <c r="D280" s="38">
        <f t="shared" si="11"/>
        <v>787.30309674332636</v>
      </c>
      <c r="H280" s="49"/>
    </row>
    <row r="281" spans="1:8" x14ac:dyDescent="0.35">
      <c r="A281" s="37">
        <v>39933</v>
      </c>
      <c r="B281" s="38">
        <v>3.2684893000000002</v>
      </c>
      <c r="C281" s="42">
        <f t="shared" si="10"/>
        <v>-2.6585455235913907E-2</v>
      </c>
      <c r="D281" s="38">
        <f t="shared" si="11"/>
        <v>766.37228550776024</v>
      </c>
      <c r="H281" s="49"/>
    </row>
    <row r="282" spans="1:8" x14ac:dyDescent="0.35">
      <c r="A282" s="37">
        <v>39964</v>
      </c>
      <c r="B282" s="38">
        <v>3.5379170000000002</v>
      </c>
      <c r="C282" s="42">
        <f t="shared" si="10"/>
        <v>-1.9646078133755136E-2</v>
      </c>
      <c r="D282" s="38">
        <f t="shared" si="11"/>
        <v>751.31607570713027</v>
      </c>
      <c r="H282" s="49"/>
    </row>
    <row r="283" spans="1:8" x14ac:dyDescent="0.35">
      <c r="A283" s="37">
        <v>39994</v>
      </c>
      <c r="B283" s="38">
        <v>3.5068689000000002</v>
      </c>
      <c r="C283" s="42">
        <f t="shared" si="10"/>
        <v>5.5299753291190943E-3</v>
      </c>
      <c r="D283" s="38">
        <f t="shared" si="11"/>
        <v>755.47083507016134</v>
      </c>
      <c r="H283" s="49"/>
    </row>
    <row r="284" spans="1:8" x14ac:dyDescent="0.35">
      <c r="A284" s="37">
        <v>40025</v>
      </c>
      <c r="B284" s="38">
        <v>3.6372296999999998</v>
      </c>
      <c r="C284" s="42">
        <f t="shared" si="10"/>
        <v>-7.8492863785146784E-3</v>
      </c>
      <c r="D284" s="38">
        <f t="shared" si="11"/>
        <v>749.54092813507998</v>
      </c>
      <c r="H284" s="49"/>
    </row>
    <row r="285" spans="1:8" x14ac:dyDescent="0.35">
      <c r="A285" s="37">
        <v>40056</v>
      </c>
      <c r="B285" s="38">
        <v>3.5522995000000002</v>
      </c>
      <c r="C285" s="42">
        <f t="shared" si="10"/>
        <v>1.007763599283712E-2</v>
      </c>
      <c r="D285" s="38">
        <f t="shared" si="11"/>
        <v>757.09452877055867</v>
      </c>
      <c r="H285" s="49"/>
    </row>
    <row r="286" spans="1:8" x14ac:dyDescent="0.35">
      <c r="A286" s="37">
        <v>40086</v>
      </c>
      <c r="B286" s="38">
        <v>3.4849452000000003</v>
      </c>
      <c r="C286" s="42">
        <f t="shared" si="10"/>
        <v>8.5668406043558996E-3</v>
      </c>
      <c r="D286" s="38">
        <f t="shared" si="11"/>
        <v>763.58043692096601</v>
      </c>
      <c r="H286" s="49"/>
    </row>
    <row r="287" spans="1:8" x14ac:dyDescent="0.35">
      <c r="A287" s="37">
        <v>40117</v>
      </c>
      <c r="B287" s="38">
        <v>3.6128461000000001</v>
      </c>
      <c r="C287" s="42">
        <f t="shared" si="10"/>
        <v>-7.6767436044374113E-3</v>
      </c>
      <c r="D287" s="38">
        <f t="shared" si="11"/>
        <v>757.71862568535948</v>
      </c>
      <c r="H287" s="49"/>
    </row>
    <row r="288" spans="1:8" x14ac:dyDescent="0.35">
      <c r="A288" s="37">
        <v>40147</v>
      </c>
      <c r="B288" s="38">
        <v>3.446129</v>
      </c>
      <c r="C288" s="42">
        <f t="shared" si="10"/>
        <v>1.6914402161740772E-2</v>
      </c>
      <c r="D288" s="38">
        <f t="shared" si="11"/>
        <v>770.53498324564305</v>
      </c>
      <c r="H288" s="49"/>
    </row>
    <row r="289" spans="1:8" x14ac:dyDescent="0.35">
      <c r="A289" s="37">
        <v>40178</v>
      </c>
      <c r="B289" s="38">
        <v>3.8292165000000002</v>
      </c>
      <c r="C289" s="42">
        <f t="shared" si="10"/>
        <v>-2.8491264840839921E-2</v>
      </c>
      <c r="D289" s="38">
        <f t="shared" si="11"/>
        <v>748.58146696885922</v>
      </c>
      <c r="H289" s="49"/>
    </row>
    <row r="290" spans="1:8" x14ac:dyDescent="0.35">
      <c r="A290" s="37">
        <v>40209</v>
      </c>
      <c r="B290" s="38">
        <v>3.5848632</v>
      </c>
      <c r="C290" s="42">
        <f t="shared" si="10"/>
        <v>2.3432984924151495E-2</v>
      </c>
      <c r="D290" s="38">
        <f t="shared" si="11"/>
        <v>766.12296519883967</v>
      </c>
      <c r="H290" s="49"/>
    </row>
    <row r="291" spans="1:8" x14ac:dyDescent="0.35">
      <c r="A291" s="37">
        <v>40237</v>
      </c>
      <c r="B291" s="38">
        <v>3.6337531999999997</v>
      </c>
      <c r="C291" s="42">
        <f t="shared" si="10"/>
        <v>-1.0530592162763339E-3</v>
      </c>
      <c r="D291" s="38">
        <f t="shared" si="11"/>
        <v>765.3161923495361</v>
      </c>
      <c r="H291" s="49"/>
    </row>
    <row r="292" spans="1:8" x14ac:dyDescent="0.35">
      <c r="A292" s="37">
        <v>40268</v>
      </c>
      <c r="B292" s="38">
        <v>3.7611107999999995</v>
      </c>
      <c r="C292" s="42">
        <f t="shared" si="10"/>
        <v>-7.4327435001690281E-3</v>
      </c>
      <c r="D292" s="38">
        <f t="shared" si="11"/>
        <v>759.62779339527606</v>
      </c>
      <c r="H292" s="49"/>
    </row>
    <row r="293" spans="1:8" x14ac:dyDescent="0.35">
      <c r="A293" s="37">
        <v>40298</v>
      </c>
      <c r="B293" s="38">
        <v>3.7183923000000001</v>
      </c>
      <c r="C293" s="42">
        <f t="shared" si="10"/>
        <v>6.6502882725660009E-3</v>
      </c>
      <c r="D293" s="38">
        <f t="shared" si="11"/>
        <v>764.67953720120795</v>
      </c>
      <c r="H293" s="49"/>
    </row>
    <row r="294" spans="1:8" x14ac:dyDescent="0.35">
      <c r="A294" s="37">
        <v>40329</v>
      </c>
      <c r="B294" s="38">
        <v>3.4225447</v>
      </c>
      <c r="C294" s="42">
        <f t="shared" si="10"/>
        <v>2.7799668721783136E-2</v>
      </c>
      <c r="D294" s="38">
        <f t="shared" si="11"/>
        <v>785.937375013728</v>
      </c>
      <c r="H294" s="49"/>
    </row>
    <row r="295" spans="1:8" x14ac:dyDescent="0.35">
      <c r="A295" s="37">
        <v>40359</v>
      </c>
      <c r="B295" s="38">
        <v>3.1945824999999997</v>
      </c>
      <c r="C295" s="42">
        <f t="shared" si="10"/>
        <v>2.2097265167219264E-2</v>
      </c>
      <c r="D295" s="38">
        <f t="shared" si="11"/>
        <v>803.30444159423462</v>
      </c>
      <c r="H295" s="49"/>
    </row>
    <row r="296" spans="1:8" x14ac:dyDescent="0.35">
      <c r="A296" s="37">
        <v>40390</v>
      </c>
      <c r="B296" s="38">
        <v>3.2462444000000001</v>
      </c>
      <c r="C296" s="42">
        <f t="shared" si="10"/>
        <v>-1.6883184510506437E-3</v>
      </c>
      <c r="D296" s="38">
        <f t="shared" si="11"/>
        <v>801.94820788368008</v>
      </c>
      <c r="H296" s="49"/>
    </row>
    <row r="297" spans="1:8" x14ac:dyDescent="0.35">
      <c r="A297" s="37">
        <v>40421</v>
      </c>
      <c r="B297" s="38">
        <v>2.9233308999999998</v>
      </c>
      <c r="C297" s="42">
        <f t="shared" si="10"/>
        <v>3.0330071103435618E-2</v>
      </c>
      <c r="D297" s="38">
        <f t="shared" si="11"/>
        <v>826.27135405006482</v>
      </c>
      <c r="H297" s="49"/>
    </row>
    <row r="298" spans="1:8" x14ac:dyDescent="0.35">
      <c r="A298" s="37">
        <v>40451</v>
      </c>
      <c r="B298" s="38">
        <v>2.9123840000000003</v>
      </c>
      <c r="C298" s="42">
        <f t="shared" si="10"/>
        <v>3.37310591913373E-3</v>
      </c>
      <c r="D298" s="38">
        <f t="shared" si="11"/>
        <v>829.05845484522172</v>
      </c>
      <c r="H298" s="49"/>
    </row>
    <row r="299" spans="1:8" x14ac:dyDescent="0.35">
      <c r="A299" s="37">
        <v>40482</v>
      </c>
      <c r="B299" s="38">
        <v>2.9745387999999999</v>
      </c>
      <c r="C299" s="42">
        <f t="shared" si="10"/>
        <v>-2.8769652361764955E-3</v>
      </c>
      <c r="D299" s="38">
        <f t="shared" si="11"/>
        <v>826.67328249187381</v>
      </c>
      <c r="H299" s="49"/>
    </row>
    <row r="300" spans="1:8" x14ac:dyDescent="0.35">
      <c r="A300" s="37">
        <v>40512</v>
      </c>
      <c r="B300" s="38">
        <v>3.2145239999999999</v>
      </c>
      <c r="C300" s="42">
        <f t="shared" si="10"/>
        <v>-1.7761704721019775E-2</v>
      </c>
      <c r="D300" s="38">
        <f t="shared" si="11"/>
        <v>811.99015574749694</v>
      </c>
      <c r="H300" s="49"/>
    </row>
    <row r="301" spans="1:8" x14ac:dyDescent="0.35">
      <c r="A301" s="37">
        <v>40543</v>
      </c>
      <c r="B301" s="38">
        <v>3.2714295999999998</v>
      </c>
      <c r="C301" s="42">
        <f t="shared" si="10"/>
        <v>-2.1074065028112124E-3</v>
      </c>
      <c r="D301" s="38">
        <f t="shared" si="11"/>
        <v>810.27896241305598</v>
      </c>
      <c r="H301" s="49"/>
    </row>
    <row r="302" spans="1:8" x14ac:dyDescent="0.35">
      <c r="A302" s="37">
        <v>40574</v>
      </c>
      <c r="B302" s="38">
        <v>3.443136</v>
      </c>
      <c r="C302" s="42">
        <f t="shared" si="10"/>
        <v>-1.159567533149793E-2</v>
      </c>
      <c r="D302" s="38">
        <f t="shared" si="11"/>
        <v>800.88323063697112</v>
      </c>
      <c r="H302" s="49"/>
    </row>
    <row r="303" spans="1:8" x14ac:dyDescent="0.35">
      <c r="A303" s="37">
        <v>40602</v>
      </c>
      <c r="B303" s="38">
        <v>3.4476386999999997</v>
      </c>
      <c r="C303" s="42">
        <f t="shared" si="10"/>
        <v>2.4937960401593389E-3</v>
      </c>
      <c r="D303" s="38">
        <f t="shared" si="11"/>
        <v>802.88047006616364</v>
      </c>
      <c r="H303" s="49"/>
    </row>
    <row r="304" spans="1:8" x14ac:dyDescent="0.35">
      <c r="A304" s="37">
        <v>40633</v>
      </c>
      <c r="B304" s="38">
        <v>3.5080993999999999</v>
      </c>
      <c r="C304" s="42">
        <f t="shared" si="10"/>
        <v>-2.1540956096468742E-3</v>
      </c>
      <c r="D304" s="38">
        <f t="shared" si="11"/>
        <v>801.15098877052287</v>
      </c>
      <c r="H304" s="49"/>
    </row>
    <row r="305" spans="1:8" x14ac:dyDescent="0.35">
      <c r="A305" s="37">
        <v>40663</v>
      </c>
      <c r="B305" s="38">
        <v>3.3675635000000002</v>
      </c>
      <c r="C305" s="42">
        <f t="shared" si="10"/>
        <v>1.4688426397322126E-2</v>
      </c>
      <c r="D305" s="38">
        <f t="shared" si="11"/>
        <v>812.9186361022206</v>
      </c>
      <c r="H305" s="49"/>
    </row>
    <row r="306" spans="1:8" x14ac:dyDescent="0.35">
      <c r="A306" s="37">
        <v>40694</v>
      </c>
      <c r="B306" s="38">
        <v>3.1536276000000001</v>
      </c>
      <c r="C306" s="42">
        <f t="shared" si="10"/>
        <v>2.0903400023517701E-2</v>
      </c>
      <c r="D306" s="38">
        <f t="shared" si="11"/>
        <v>829.91139953923778</v>
      </c>
      <c r="H306" s="49"/>
    </row>
    <row r="307" spans="1:8" x14ac:dyDescent="0.35">
      <c r="A307" s="37">
        <v>40724</v>
      </c>
      <c r="B307" s="38">
        <v>3.1976722</v>
      </c>
      <c r="C307" s="42">
        <f t="shared" si="10"/>
        <v>-1.0897737052492987E-3</v>
      </c>
      <c r="D307" s="38">
        <f t="shared" si="11"/>
        <v>829.00698391833328</v>
      </c>
      <c r="H307" s="49"/>
    </row>
    <row r="308" spans="1:8" x14ac:dyDescent="0.35">
      <c r="A308" s="37">
        <v>40755</v>
      </c>
      <c r="B308" s="38">
        <v>2.8787112000000001</v>
      </c>
      <c r="C308" s="42">
        <f t="shared" si="10"/>
        <v>3.0011212439348602E-2</v>
      </c>
      <c r="D308" s="38">
        <f t="shared" si="11"/>
        <v>853.88648862641003</v>
      </c>
      <c r="H308" s="49"/>
    </row>
    <row r="309" spans="1:8" x14ac:dyDescent="0.35">
      <c r="A309" s="37">
        <v>40786</v>
      </c>
      <c r="B309" s="38">
        <v>2.5961708999999997</v>
      </c>
      <c r="C309" s="42">
        <f t="shared" si="10"/>
        <v>2.6961861874605562E-2</v>
      </c>
      <c r="D309" s="38">
        <f t="shared" si="11"/>
        <v>876.90885818934714</v>
      </c>
      <c r="H309" s="49"/>
    </row>
    <row r="310" spans="1:8" x14ac:dyDescent="0.35">
      <c r="A310" s="37">
        <v>40816</v>
      </c>
      <c r="B310" s="38">
        <v>2.2609680000000001</v>
      </c>
      <c r="C310" s="42">
        <f t="shared" si="10"/>
        <v>3.1792358491738358E-2</v>
      </c>
      <c r="D310" s="38">
        <f t="shared" si="11"/>
        <v>904.78785897348382</v>
      </c>
      <c r="H310" s="49"/>
    </row>
    <row r="311" spans="1:8" x14ac:dyDescent="0.35">
      <c r="A311" s="37">
        <v>40847</v>
      </c>
      <c r="B311" s="38">
        <v>2.4069084000000003</v>
      </c>
      <c r="C311" s="42">
        <f t="shared" si="10"/>
        <v>-1.0922604500052925E-2</v>
      </c>
      <c r="D311" s="38">
        <f t="shared" si="11"/>
        <v>894.90521903346678</v>
      </c>
      <c r="H311" s="49"/>
    </row>
    <row r="312" spans="1:8" x14ac:dyDescent="0.35">
      <c r="A312" s="37">
        <v>40877</v>
      </c>
      <c r="B312" s="38">
        <v>2.2561114999999998</v>
      </c>
      <c r="C312" s="42">
        <f t="shared" si="10"/>
        <v>1.5338046054322822E-2</v>
      </c>
      <c r="D312" s="38">
        <f t="shared" si="11"/>
        <v>908.63131649725597</v>
      </c>
      <c r="H312" s="49"/>
    </row>
    <row r="313" spans="1:8" x14ac:dyDescent="0.35">
      <c r="A313" s="37">
        <v>40908</v>
      </c>
      <c r="B313" s="38">
        <v>2.066694</v>
      </c>
      <c r="C313" s="42">
        <f t="shared" si="10"/>
        <v>1.8785600914032786E-2</v>
      </c>
      <c r="D313" s="38">
        <f t="shared" si="11"/>
        <v>925.70050178696567</v>
      </c>
      <c r="H313" s="49"/>
    </row>
    <row r="314" spans="1:8" x14ac:dyDescent="0.35">
      <c r="A314" s="37">
        <v>40939</v>
      </c>
      <c r="B314" s="38">
        <v>2.0183759999999999</v>
      </c>
      <c r="C314" s="42">
        <f t="shared" si="10"/>
        <v>6.0450383334997191E-3</v>
      </c>
      <c r="D314" s="38">
        <f t="shared" si="11"/>
        <v>931.29639680560786</v>
      </c>
      <c r="H314" s="49"/>
    </row>
    <row r="315" spans="1:8" x14ac:dyDescent="0.35">
      <c r="A315" s="37">
        <v>40968</v>
      </c>
      <c r="B315" s="38">
        <v>2.1184088999999999</v>
      </c>
      <c r="C315" s="42">
        <f t="shared" si="10"/>
        <v>-7.2229626311640371E-3</v>
      </c>
      <c r="D315" s="38">
        <f t="shared" si="11"/>
        <v>924.56967773294321</v>
      </c>
      <c r="H315" s="49"/>
    </row>
    <row r="316" spans="1:8" x14ac:dyDescent="0.35">
      <c r="A316" s="37">
        <v>40999</v>
      </c>
      <c r="B316" s="38">
        <v>2.2389356999999999</v>
      </c>
      <c r="C316" s="42">
        <f t="shared" si="10"/>
        <v>-8.8998016616919189E-3</v>
      </c>
      <c r="D316" s="38">
        <f t="shared" si="11"/>
        <v>916.34119097870564</v>
      </c>
      <c r="H316" s="49"/>
    </row>
    <row r="317" spans="1:8" x14ac:dyDescent="0.35">
      <c r="A317" s="37">
        <v>41029</v>
      </c>
      <c r="B317" s="38">
        <v>2.1508705999999997</v>
      </c>
      <c r="C317" s="42">
        <f t="shared" si="10"/>
        <v>9.6926796312620609E-3</v>
      </c>
      <c r="D317" s="38">
        <f t="shared" si="11"/>
        <v>925.2229925757913</v>
      </c>
      <c r="H317" s="49"/>
    </row>
    <row r="318" spans="1:8" x14ac:dyDescent="0.35">
      <c r="A318" s="37">
        <v>41060</v>
      </c>
      <c r="B318" s="38">
        <v>1.7724091000000002</v>
      </c>
      <c r="C318" s="42">
        <f t="shared" si="10"/>
        <v>3.607118903342061E-2</v>
      </c>
      <c r="D318" s="38">
        <f t="shared" si="11"/>
        <v>958.59688603905977</v>
      </c>
      <c r="H318" s="49"/>
    </row>
    <row r="319" spans="1:8" x14ac:dyDescent="0.35">
      <c r="A319" s="37">
        <v>41090</v>
      </c>
      <c r="B319" s="38">
        <v>1.7780746000000001</v>
      </c>
      <c r="C319" s="42">
        <f t="shared" si="10"/>
        <v>9.6400611718314654E-4</v>
      </c>
      <c r="D319" s="38">
        <f t="shared" si="11"/>
        <v>959.52097930111415</v>
      </c>
      <c r="H319" s="49"/>
    </row>
    <row r="320" spans="1:8" x14ac:dyDescent="0.35">
      <c r="A320" s="37">
        <v>41121</v>
      </c>
      <c r="B320" s="38">
        <v>1.7272066999999998</v>
      </c>
      <c r="C320" s="42">
        <f t="shared" si="10"/>
        <v>6.0995122567624451E-3</v>
      </c>
      <c r="D320" s="38">
        <f t="shared" si="11"/>
        <v>965.37358927498201</v>
      </c>
      <c r="H320" s="49"/>
    </row>
    <row r="321" spans="1:8" x14ac:dyDescent="0.35">
      <c r="A321" s="37">
        <v>41152</v>
      </c>
      <c r="B321" s="38">
        <v>1.8308982</v>
      </c>
      <c r="C321" s="42">
        <f t="shared" si="10"/>
        <v>-7.9249052168761987E-3</v>
      </c>
      <c r="D321" s="38">
        <f t="shared" si="11"/>
        <v>957.7230950811022</v>
      </c>
      <c r="H321" s="49"/>
    </row>
    <row r="322" spans="1:8" x14ac:dyDescent="0.35">
      <c r="A322" s="37">
        <v>41182</v>
      </c>
      <c r="B322" s="38">
        <v>1.7935721000000002</v>
      </c>
      <c r="C322" s="42">
        <f t="shared" si="10"/>
        <v>4.9029363954012015E-3</v>
      </c>
      <c r="D322" s="38">
        <f t="shared" si="11"/>
        <v>962.41875050069166</v>
      </c>
      <c r="H322" s="49"/>
    </row>
    <row r="323" spans="1:8" x14ac:dyDescent="0.35">
      <c r="A323" s="37">
        <v>41213</v>
      </c>
      <c r="B323" s="38">
        <v>1.8614072999999998</v>
      </c>
      <c r="C323" s="42">
        <f t="shared" ref="C323:C386" si="12">B322/1200+((B322/B323)*(1-(1+B323/200)^(-2*(10-(1/12))))+(1+B323/200)^(-2*(10-(1/12)))-1)</f>
        <v>-4.6221047717662188E-3</v>
      </c>
      <c r="D323" s="38">
        <f t="shared" ref="D323:D386" si="13">D322*(1+C323)</f>
        <v>957.97035020156522</v>
      </c>
      <c r="H323" s="49"/>
    </row>
    <row r="324" spans="1:8" x14ac:dyDescent="0.35">
      <c r="A324" s="37">
        <v>41243</v>
      </c>
      <c r="B324" s="38">
        <v>1.7740825000000002</v>
      </c>
      <c r="C324" s="42">
        <f t="shared" si="12"/>
        <v>9.4598706040821025E-3</v>
      </c>
      <c r="D324" s="38">
        <f t="shared" si="13"/>
        <v>967.03262575701922</v>
      </c>
      <c r="H324" s="49"/>
    </row>
    <row r="325" spans="1:8" x14ac:dyDescent="0.35">
      <c r="A325" s="37">
        <v>41274</v>
      </c>
      <c r="B325" s="38">
        <v>1.8738748999999999</v>
      </c>
      <c r="C325" s="42">
        <f t="shared" si="12"/>
        <v>-7.5143310385851723E-3</v>
      </c>
      <c r="D325" s="38">
        <f t="shared" si="13"/>
        <v>959.76602248196878</v>
      </c>
      <c r="H325" s="49"/>
    </row>
    <row r="326" spans="1:8" x14ac:dyDescent="0.35">
      <c r="A326" s="37">
        <v>41305</v>
      </c>
      <c r="B326" s="38">
        <v>2.0834589000000001</v>
      </c>
      <c r="C326" s="42">
        <f t="shared" si="12"/>
        <v>-1.7128169929729927E-2</v>
      </c>
      <c r="D326" s="38">
        <f t="shared" si="13"/>
        <v>943.32698695611668</v>
      </c>
      <c r="H326" s="49"/>
    </row>
    <row r="327" spans="1:8" x14ac:dyDescent="0.35">
      <c r="A327" s="37">
        <v>41333</v>
      </c>
      <c r="B327" s="38">
        <v>1.9499348999999999</v>
      </c>
      <c r="C327" s="42">
        <f t="shared" si="12"/>
        <v>1.3722933657983558E-2</v>
      </c>
      <c r="D327" s="38">
        <f t="shared" si="13"/>
        <v>956.27220061590106</v>
      </c>
      <c r="H327" s="49"/>
    </row>
    <row r="328" spans="1:8" x14ac:dyDescent="0.35">
      <c r="A328" s="37">
        <v>41364</v>
      </c>
      <c r="B328" s="38">
        <v>1.8773831000000001</v>
      </c>
      <c r="C328" s="42">
        <f t="shared" si="12"/>
        <v>8.1617595578456544E-3</v>
      </c>
      <c r="D328" s="38">
        <f t="shared" si="13"/>
        <v>964.0770643891799</v>
      </c>
      <c r="H328" s="49"/>
    </row>
    <row r="329" spans="1:8" x14ac:dyDescent="0.35">
      <c r="A329" s="37">
        <v>41394</v>
      </c>
      <c r="B329" s="38">
        <v>1.7005368000000001</v>
      </c>
      <c r="C329" s="42">
        <f t="shared" si="12"/>
        <v>1.7640110340177626E-2</v>
      </c>
      <c r="D329" s="38">
        <f t="shared" si="13"/>
        <v>981.08349018143952</v>
      </c>
      <c r="H329" s="49"/>
    </row>
    <row r="330" spans="1:8" x14ac:dyDescent="0.35">
      <c r="A330" s="37">
        <v>41425</v>
      </c>
      <c r="B330" s="38">
        <v>2.0910728000000001</v>
      </c>
      <c r="C330" s="42">
        <f t="shared" si="12"/>
        <v>-3.3395860957011081E-2</v>
      </c>
      <c r="D330" s="38">
        <f t="shared" si="13"/>
        <v>948.31936235612102</v>
      </c>
      <c r="H330" s="49"/>
    </row>
    <row r="331" spans="1:8" x14ac:dyDescent="0.35">
      <c r="A331" s="37">
        <v>41455</v>
      </c>
      <c r="B331" s="38">
        <v>2.4590497</v>
      </c>
      <c r="C331" s="42">
        <f t="shared" si="12"/>
        <v>-3.0465362143750844E-2</v>
      </c>
      <c r="D331" s="38">
        <f t="shared" si="13"/>
        <v>919.42846955401092</v>
      </c>
      <c r="H331" s="49"/>
    </row>
    <row r="332" spans="1:8" x14ac:dyDescent="0.35">
      <c r="A332" s="37">
        <v>41486</v>
      </c>
      <c r="B332" s="38">
        <v>2.5082352999999999</v>
      </c>
      <c r="C332" s="42">
        <f t="shared" si="12"/>
        <v>-2.2454021521796969E-3</v>
      </c>
      <c r="D332" s="38">
        <f t="shared" si="13"/>
        <v>917.36398288969906</v>
      </c>
      <c r="H332" s="49"/>
    </row>
    <row r="333" spans="1:8" x14ac:dyDescent="0.35">
      <c r="A333" s="37">
        <v>41517</v>
      </c>
      <c r="B333" s="38">
        <v>2.7051555999999999</v>
      </c>
      <c r="C333" s="42">
        <f t="shared" si="12"/>
        <v>-1.493757715564897E-2</v>
      </c>
      <c r="D333" s="38">
        <f t="shared" si="13"/>
        <v>903.66078761547078</v>
      </c>
      <c r="H333" s="49"/>
    </row>
    <row r="334" spans="1:8" x14ac:dyDescent="0.35">
      <c r="A334" s="37">
        <v>41547</v>
      </c>
      <c r="B334" s="38">
        <v>2.6119713999999998</v>
      </c>
      <c r="C334" s="42">
        <f t="shared" si="12"/>
        <v>1.0349050386755081E-2</v>
      </c>
      <c r="D334" s="38">
        <f t="shared" si="13"/>
        <v>913.01281863903819</v>
      </c>
      <c r="H334" s="49"/>
    </row>
    <row r="335" spans="1:8" x14ac:dyDescent="0.35">
      <c r="A335" s="37">
        <v>41578</v>
      </c>
      <c r="B335" s="38">
        <v>2.4986428000000003</v>
      </c>
      <c r="C335" s="42">
        <f t="shared" si="12"/>
        <v>1.2076552716415424E-2</v>
      </c>
      <c r="D335" s="38">
        <f t="shared" si="13"/>
        <v>924.03886607409561</v>
      </c>
      <c r="H335" s="49"/>
    </row>
    <row r="336" spans="1:8" x14ac:dyDescent="0.35">
      <c r="A336" s="37">
        <v>41608</v>
      </c>
      <c r="B336" s="38">
        <v>2.6537747</v>
      </c>
      <c r="C336" s="42">
        <f t="shared" si="12"/>
        <v>-1.1366100329613721E-2</v>
      </c>
      <c r="D336" s="38">
        <f t="shared" si="13"/>
        <v>913.53614761383494</v>
      </c>
      <c r="H336" s="49"/>
    </row>
    <row r="337" spans="1:8" x14ac:dyDescent="0.35">
      <c r="A337" s="37">
        <v>41639</v>
      </c>
      <c r="B337" s="38">
        <v>2.8668434</v>
      </c>
      <c r="C337" s="42">
        <f t="shared" si="12"/>
        <v>-1.6066846488245478E-2</v>
      </c>
      <c r="D337" s="38">
        <f t="shared" si="13"/>
        <v>898.85850256866024</v>
      </c>
      <c r="H337" s="49"/>
    </row>
    <row r="338" spans="1:8" x14ac:dyDescent="0.35">
      <c r="A338" s="37">
        <v>41670</v>
      </c>
      <c r="B338" s="38">
        <v>2.4413814</v>
      </c>
      <c r="C338" s="42">
        <f t="shared" si="12"/>
        <v>3.9661034110147458E-2</v>
      </c>
      <c r="D338" s="38">
        <f t="shared" si="13"/>
        <v>934.50816029923203</v>
      </c>
      <c r="H338" s="49"/>
    </row>
    <row r="339" spans="1:8" x14ac:dyDescent="0.35">
      <c r="A339" s="37">
        <v>41698</v>
      </c>
      <c r="B339" s="38">
        <v>2.4289267999999997</v>
      </c>
      <c r="C339" s="42">
        <f t="shared" si="12"/>
        <v>3.1262250600123777E-3</v>
      </c>
      <c r="D339" s="38">
        <f t="shared" si="13"/>
        <v>937.42964312874551</v>
      </c>
      <c r="H339" s="49"/>
    </row>
    <row r="340" spans="1:8" x14ac:dyDescent="0.35">
      <c r="A340" s="37">
        <v>41729</v>
      </c>
      <c r="B340" s="38">
        <v>2.4861208000000001</v>
      </c>
      <c r="C340" s="42">
        <f t="shared" si="12"/>
        <v>-2.9752159793660065E-3</v>
      </c>
      <c r="D340" s="38">
        <f t="shared" si="13"/>
        <v>934.64058747497745</v>
      </c>
      <c r="H340" s="49"/>
    </row>
    <row r="341" spans="1:8" x14ac:dyDescent="0.35">
      <c r="A341" s="37">
        <v>41759</v>
      </c>
      <c r="B341" s="38">
        <v>2.4260719000000002</v>
      </c>
      <c r="C341" s="42">
        <f t="shared" si="12"/>
        <v>7.336254918005684E-3</v>
      </c>
      <c r="D341" s="38">
        <f t="shared" si="13"/>
        <v>941.4973490814084</v>
      </c>
      <c r="H341" s="49"/>
    </row>
    <row r="342" spans="1:8" x14ac:dyDescent="0.35">
      <c r="A342" s="37">
        <v>41790</v>
      </c>
      <c r="B342" s="38">
        <v>2.2761586</v>
      </c>
      <c r="C342" s="42">
        <f t="shared" si="12"/>
        <v>1.5262700815437354E-2</v>
      </c>
      <c r="D342" s="38">
        <f t="shared" si="13"/>
        <v>955.86714143896529</v>
      </c>
      <c r="H342" s="49"/>
    </row>
    <row r="343" spans="1:8" x14ac:dyDescent="0.35">
      <c r="A343" s="37">
        <v>41820</v>
      </c>
      <c r="B343" s="38">
        <v>2.3006717000000001</v>
      </c>
      <c r="C343" s="42">
        <f t="shared" si="12"/>
        <v>-2.6566758496331566E-4</v>
      </c>
      <c r="D343" s="38">
        <f t="shared" si="13"/>
        <v>955.61319852395343</v>
      </c>
      <c r="H343" s="49"/>
    </row>
    <row r="344" spans="1:8" x14ac:dyDescent="0.35">
      <c r="A344" s="37">
        <v>41851</v>
      </c>
      <c r="B344" s="38">
        <v>2.2143157000000002</v>
      </c>
      <c r="C344" s="42">
        <f t="shared" si="12"/>
        <v>9.5680323508908482E-3</v>
      </c>
      <c r="D344" s="38">
        <f t="shared" si="13"/>
        <v>964.75653652236895</v>
      </c>
      <c r="H344" s="49"/>
    </row>
    <row r="345" spans="1:8" x14ac:dyDescent="0.35">
      <c r="A345" s="37">
        <v>41882</v>
      </c>
      <c r="B345" s="38">
        <v>2.0539269999999998</v>
      </c>
      <c r="C345" s="42">
        <f t="shared" si="12"/>
        <v>1.6169072766631827E-2</v>
      </c>
      <c r="D345" s="38">
        <f t="shared" si="13"/>
        <v>980.35575516348297</v>
      </c>
      <c r="H345" s="49"/>
    </row>
    <row r="346" spans="1:8" x14ac:dyDescent="0.35">
      <c r="A346" s="37">
        <v>41912</v>
      </c>
      <c r="B346" s="38">
        <v>2.212761</v>
      </c>
      <c r="C346" s="42">
        <f t="shared" si="12"/>
        <v>-1.2361557313153101E-2</v>
      </c>
      <c r="D346" s="38">
        <f t="shared" si="13"/>
        <v>968.23703130875003</v>
      </c>
      <c r="H346" s="49"/>
    </row>
    <row r="347" spans="1:8" x14ac:dyDescent="0.35">
      <c r="A347" s="37">
        <v>41943</v>
      </c>
      <c r="B347" s="38">
        <v>2.1218094999999999</v>
      </c>
      <c r="C347" s="42">
        <f t="shared" si="12"/>
        <v>9.9391107227887032E-3</v>
      </c>
      <c r="D347" s="38">
        <f t="shared" si="13"/>
        <v>977.86044636883184</v>
      </c>
      <c r="H347" s="49"/>
    </row>
    <row r="348" spans="1:8" x14ac:dyDescent="0.35">
      <c r="A348" s="37">
        <v>41973</v>
      </c>
      <c r="B348" s="38">
        <v>1.9255899999999999</v>
      </c>
      <c r="C348" s="42">
        <f t="shared" si="12"/>
        <v>1.9404658414170713E-2</v>
      </c>
      <c r="D348" s="38">
        <f t="shared" si="13"/>
        <v>996.83549430734752</v>
      </c>
      <c r="H348" s="49"/>
    </row>
    <row r="349" spans="1:8" x14ac:dyDescent="0.35">
      <c r="A349" s="37">
        <v>42004</v>
      </c>
      <c r="B349" s="38">
        <v>1.8759100000000002</v>
      </c>
      <c r="C349" s="42">
        <f t="shared" si="12"/>
        <v>6.0810858242643564E-3</v>
      </c>
      <c r="D349" s="38">
        <f t="shared" si="13"/>
        <v>1002.8973365009035</v>
      </c>
      <c r="H349" s="49"/>
    </row>
    <row r="350" spans="1:8" x14ac:dyDescent="0.35">
      <c r="A350" s="37">
        <v>42035</v>
      </c>
      <c r="B350" s="38">
        <v>1.2577100000000001</v>
      </c>
      <c r="C350" s="42">
        <f t="shared" si="12"/>
        <v>5.9029659641094148E-2</v>
      </c>
      <c r="D350" s="38">
        <f t="shared" si="13"/>
        <v>1062.0980249295117</v>
      </c>
      <c r="H350" s="49"/>
    </row>
    <row r="351" spans="1:8" x14ac:dyDescent="0.35">
      <c r="A351" s="37">
        <v>42063</v>
      </c>
      <c r="B351" s="38">
        <v>1.3247</v>
      </c>
      <c r="C351" s="42">
        <f t="shared" si="12"/>
        <v>-5.1580233662309192E-3</v>
      </c>
      <c r="D351" s="38">
        <f t="shared" si="13"/>
        <v>1056.6196984996975</v>
      </c>
      <c r="H351" s="49"/>
    </row>
    <row r="352" spans="1:8" x14ac:dyDescent="0.35">
      <c r="A352" s="37">
        <v>42094</v>
      </c>
      <c r="B352" s="38">
        <v>1.4199299999999999</v>
      </c>
      <c r="C352" s="42">
        <f t="shared" si="12"/>
        <v>-7.6759952182891937E-3</v>
      </c>
      <c r="D352" s="38">
        <f t="shared" si="13"/>
        <v>1048.5090907464637</v>
      </c>
      <c r="H352" s="49"/>
    </row>
    <row r="353" spans="1:8" x14ac:dyDescent="0.35">
      <c r="A353" s="37">
        <v>42124</v>
      </c>
      <c r="B353" s="38">
        <v>1.65527</v>
      </c>
      <c r="C353" s="42">
        <f t="shared" si="12"/>
        <v>-2.0258286051319446E-2</v>
      </c>
      <c r="D353" s="38">
        <f t="shared" si="13"/>
        <v>1027.268093658713</v>
      </c>
      <c r="H353" s="49"/>
    </row>
    <row r="354" spans="1:8" x14ac:dyDescent="0.35">
      <c r="A354" s="37">
        <v>42155</v>
      </c>
      <c r="B354" s="38">
        <v>1.6998</v>
      </c>
      <c r="C354" s="42">
        <f t="shared" si="12"/>
        <v>-2.6686097433211778E-3</v>
      </c>
      <c r="D354" s="38">
        <f t="shared" si="13"/>
        <v>1024.5267160149724</v>
      </c>
      <c r="H354" s="49"/>
    </row>
    <row r="355" spans="1:8" x14ac:dyDescent="0.35">
      <c r="A355" s="37">
        <v>42185</v>
      </c>
      <c r="B355" s="38">
        <v>1.7957700000000001</v>
      </c>
      <c r="C355" s="42">
        <f t="shared" si="12"/>
        <v>-7.2657085036305505E-3</v>
      </c>
      <c r="D355" s="38">
        <f t="shared" si="13"/>
        <v>1017.0828035422257</v>
      </c>
      <c r="H355" s="49"/>
    </row>
    <row r="356" spans="1:8" x14ac:dyDescent="0.35">
      <c r="A356" s="37">
        <v>42216</v>
      </c>
      <c r="B356" s="38">
        <v>1.5524</v>
      </c>
      <c r="C356" s="42">
        <f t="shared" si="12"/>
        <v>2.3784839584791554E-2</v>
      </c>
      <c r="D356" s="38">
        <f t="shared" si="13"/>
        <v>1041.2739548689276</v>
      </c>
      <c r="H356" s="49"/>
    </row>
    <row r="357" spans="1:8" x14ac:dyDescent="0.35">
      <c r="A357" s="37">
        <v>42247</v>
      </c>
      <c r="B357" s="38">
        <v>1.6061399999999999</v>
      </c>
      <c r="C357" s="42">
        <f t="shared" si="12"/>
        <v>-3.6146495888684498E-3</v>
      </c>
      <c r="D357" s="38">
        <f t="shared" si="13"/>
        <v>1037.5101143960612</v>
      </c>
      <c r="H357" s="49"/>
    </row>
    <row r="358" spans="1:8" x14ac:dyDescent="0.35">
      <c r="A358" s="37">
        <v>42277</v>
      </c>
      <c r="B358" s="38">
        <v>1.5689000000000002</v>
      </c>
      <c r="C358" s="42">
        <f t="shared" si="12"/>
        <v>4.746135711712238E-3</v>
      </c>
      <c r="D358" s="38">
        <f t="shared" si="13"/>
        <v>1042.4342782012591</v>
      </c>
      <c r="H358" s="49"/>
    </row>
    <row r="359" spans="1:8" x14ac:dyDescent="0.35">
      <c r="A359" s="37">
        <v>42308</v>
      </c>
      <c r="B359" s="38">
        <v>1.6858000000000002</v>
      </c>
      <c r="C359" s="42">
        <f t="shared" si="12"/>
        <v>-9.3268655777251127E-3</v>
      </c>
      <c r="D359" s="38">
        <f t="shared" si="13"/>
        <v>1032.711633814863</v>
      </c>
      <c r="H359" s="49"/>
    </row>
    <row r="360" spans="1:8" x14ac:dyDescent="0.35">
      <c r="A360" s="37">
        <v>42338</v>
      </c>
      <c r="B360" s="38">
        <v>1.7078800000000001</v>
      </c>
      <c r="C360" s="42">
        <f t="shared" si="12"/>
        <v>-6.0153484204657996E-4</v>
      </c>
      <c r="D360" s="38">
        <f t="shared" si="13"/>
        <v>1032.0904217853365</v>
      </c>
      <c r="H360" s="49"/>
    </row>
    <row r="361" spans="1:8" x14ac:dyDescent="0.35">
      <c r="A361" s="37">
        <v>42369</v>
      </c>
      <c r="B361" s="38">
        <v>1.54375</v>
      </c>
      <c r="C361" s="42">
        <f t="shared" si="12"/>
        <v>1.6461181695047348E-2</v>
      </c>
      <c r="D361" s="38">
        <f t="shared" si="13"/>
        <v>1049.0798497440628</v>
      </c>
      <c r="H361" s="49"/>
    </row>
    <row r="362" spans="1:8" x14ac:dyDescent="0.35">
      <c r="A362" s="37">
        <v>42400</v>
      </c>
      <c r="B362" s="38">
        <v>1.3715200000000001</v>
      </c>
      <c r="C362" s="42">
        <f t="shared" si="12"/>
        <v>1.7204471745960886E-2</v>
      </c>
      <c r="D362" s="38">
        <f t="shared" si="13"/>
        <v>1067.1287143782415</v>
      </c>
      <c r="H362" s="49"/>
    </row>
    <row r="363" spans="1:8" x14ac:dyDescent="0.35">
      <c r="A363" s="37">
        <v>42429</v>
      </c>
      <c r="B363" s="38">
        <v>1.3342400000000001</v>
      </c>
      <c r="C363" s="42">
        <f t="shared" si="12"/>
        <v>4.5949734862587733E-3</v>
      </c>
      <c r="D363" s="38">
        <f t="shared" si="13"/>
        <v>1072.0321425272348</v>
      </c>
      <c r="H363" s="49"/>
    </row>
    <row r="364" spans="1:8" x14ac:dyDescent="0.35">
      <c r="A364" s="37">
        <v>42460</v>
      </c>
      <c r="B364" s="38">
        <v>1.39062</v>
      </c>
      <c r="C364" s="42">
        <f t="shared" si="12"/>
        <v>-4.0939075955707836E-3</v>
      </c>
      <c r="D364" s="38">
        <f t="shared" si="13"/>
        <v>1067.6433419962464</v>
      </c>
      <c r="H364" s="49"/>
    </row>
    <row r="365" spans="1:8" x14ac:dyDescent="0.35">
      <c r="A365" s="37">
        <v>42490</v>
      </c>
      <c r="B365" s="38">
        <v>1.5830299999999999</v>
      </c>
      <c r="C365" s="42">
        <f t="shared" si="12"/>
        <v>-1.6435296155892388E-2</v>
      </c>
      <c r="D365" s="38">
        <f t="shared" si="13"/>
        <v>1050.0963074816714</v>
      </c>
      <c r="H365" s="49"/>
    </row>
    <row r="366" spans="1:8" x14ac:dyDescent="0.35">
      <c r="A366" s="37">
        <v>42521</v>
      </c>
      <c r="B366" s="38">
        <v>1.3811599999999999</v>
      </c>
      <c r="C366" s="42">
        <f t="shared" si="12"/>
        <v>1.9967521694960914E-2</v>
      </c>
      <c r="D366" s="38">
        <f t="shared" si="13"/>
        <v>1071.06412828311</v>
      </c>
      <c r="H366" s="49"/>
    </row>
    <row r="367" spans="1:8" x14ac:dyDescent="0.35">
      <c r="A367" s="37">
        <v>42551</v>
      </c>
      <c r="B367" s="38">
        <v>1.1361299999999999</v>
      </c>
      <c r="C367" s="42">
        <f t="shared" si="12"/>
        <v>2.4069498459303919E-2</v>
      </c>
      <c r="D367" s="38">
        <f t="shared" si="13"/>
        <v>1096.844104668636</v>
      </c>
      <c r="H367" s="49"/>
    </row>
    <row r="368" spans="1:8" x14ac:dyDescent="0.35">
      <c r="A368" s="37">
        <v>42582</v>
      </c>
      <c r="B368" s="38">
        <v>1.0914699999999999</v>
      </c>
      <c r="C368" s="42">
        <f t="shared" si="12"/>
        <v>5.1334893901452848E-3</v>
      </c>
      <c r="D368" s="38">
        <f t="shared" si="13"/>
        <v>1102.474742242596</v>
      </c>
      <c r="H368" s="49"/>
    </row>
    <row r="369" spans="1:8" x14ac:dyDescent="0.35">
      <c r="A369" s="37">
        <v>42613</v>
      </c>
      <c r="B369" s="38">
        <v>1.08935</v>
      </c>
      <c r="C369" s="42">
        <f t="shared" si="12"/>
        <v>1.1083221634344228E-3</v>
      </c>
      <c r="D369" s="38">
        <f t="shared" si="13"/>
        <v>1103.6966394340502</v>
      </c>
      <c r="H369" s="49"/>
    </row>
    <row r="370" spans="1:8" x14ac:dyDescent="0.35">
      <c r="A370" s="37">
        <v>42643</v>
      </c>
      <c r="B370" s="38">
        <v>1.0845499999999999</v>
      </c>
      <c r="C370" s="42">
        <f t="shared" si="12"/>
        <v>1.3579329898592099E-3</v>
      </c>
      <c r="D370" s="38">
        <f t="shared" si="13"/>
        <v>1105.1953855115344</v>
      </c>
      <c r="H370" s="49"/>
    </row>
    <row r="371" spans="1:8" x14ac:dyDescent="0.35">
      <c r="A371" s="37">
        <v>42674</v>
      </c>
      <c r="B371" s="38">
        <v>1.3022199999999999</v>
      </c>
      <c r="C371" s="42">
        <f t="shared" si="12"/>
        <v>-1.9284669318208367E-2</v>
      </c>
      <c r="D371" s="38">
        <f t="shared" si="13"/>
        <v>1083.8820579699345</v>
      </c>
      <c r="H371" s="49"/>
    </row>
    <row r="372" spans="1:8" x14ac:dyDescent="0.35">
      <c r="A372" s="37">
        <v>42704</v>
      </c>
      <c r="B372" s="38">
        <v>1.70522</v>
      </c>
      <c r="C372" s="42">
        <f t="shared" si="12"/>
        <v>-3.5539567274473452E-2</v>
      </c>
      <c r="D372" s="38">
        <f t="shared" si="13"/>
        <v>1045.3613586531173</v>
      </c>
      <c r="H372" s="49"/>
    </row>
    <row r="373" spans="1:8" x14ac:dyDescent="0.35">
      <c r="A373" s="37">
        <v>42735</v>
      </c>
      <c r="B373" s="38">
        <v>1.8484</v>
      </c>
      <c r="C373" s="42">
        <f t="shared" si="12"/>
        <v>-1.1498043555230038E-2</v>
      </c>
      <c r="D373" s="38">
        <f t="shared" si="13"/>
        <v>1033.3417482203695</v>
      </c>
      <c r="H373" s="49"/>
    </row>
    <row r="374" spans="1:8" x14ac:dyDescent="0.35">
      <c r="A374" s="37">
        <v>42766</v>
      </c>
      <c r="B374" s="38">
        <v>1.8967700000000001</v>
      </c>
      <c r="C374" s="42">
        <f t="shared" si="12"/>
        <v>-2.8135058727366867E-3</v>
      </c>
      <c r="D374" s="38">
        <f t="shared" si="13"/>
        <v>1030.4344351432076</v>
      </c>
      <c r="H374" s="49"/>
    </row>
    <row r="375" spans="1:8" x14ac:dyDescent="0.35">
      <c r="A375" s="37">
        <v>42794</v>
      </c>
      <c r="B375" s="38">
        <v>1.7736600000000002</v>
      </c>
      <c r="C375" s="42">
        <f t="shared" si="12"/>
        <v>1.273051480124205E-2</v>
      </c>
      <c r="D375" s="38">
        <f t="shared" si="13"/>
        <v>1043.5523959715076</v>
      </c>
      <c r="H375" s="49"/>
    </row>
    <row r="376" spans="1:8" x14ac:dyDescent="0.35">
      <c r="A376" s="37">
        <v>42825</v>
      </c>
      <c r="B376" s="38">
        <v>1.7815999999999999</v>
      </c>
      <c r="C376" s="42">
        <f t="shared" si="12"/>
        <v>7.5922359413493077E-4</v>
      </c>
      <c r="D376" s="38">
        <f t="shared" si="13"/>
        <v>1044.3446855722452</v>
      </c>
      <c r="H376" s="49"/>
    </row>
    <row r="377" spans="1:8" x14ac:dyDescent="0.35">
      <c r="A377" s="37">
        <v>42855</v>
      </c>
      <c r="B377" s="38">
        <v>1.5915300000000001</v>
      </c>
      <c r="C377" s="42">
        <f t="shared" si="12"/>
        <v>1.8857398255661326E-2</v>
      </c>
      <c r="D377" s="38">
        <f t="shared" si="13"/>
        <v>1064.0383092242644</v>
      </c>
      <c r="H377" s="49"/>
    </row>
    <row r="378" spans="1:8" x14ac:dyDescent="0.35">
      <c r="A378" s="37">
        <v>42886</v>
      </c>
      <c r="B378" s="38">
        <v>1.4647699999999999</v>
      </c>
      <c r="C378" s="42">
        <f t="shared" si="12"/>
        <v>1.2986698200970493E-2</v>
      </c>
      <c r="D378" s="38">
        <f t="shared" si="13"/>
        <v>1077.856653620431</v>
      </c>
      <c r="H378" s="49"/>
    </row>
    <row r="379" spans="1:8" x14ac:dyDescent="0.35">
      <c r="A379" s="37">
        <v>42916</v>
      </c>
      <c r="B379" s="38">
        <v>1.8009899999999999</v>
      </c>
      <c r="C379" s="42">
        <f t="shared" si="12"/>
        <v>-2.9188525432519062E-2</v>
      </c>
      <c r="D379" s="38">
        <f t="shared" si="13"/>
        <v>1046.3956072736212</v>
      </c>
      <c r="H379" s="49"/>
    </row>
    <row r="380" spans="1:8" x14ac:dyDescent="0.35">
      <c r="A380" s="37">
        <v>42947</v>
      </c>
      <c r="B380" s="38">
        <v>2.1115600000000003</v>
      </c>
      <c r="C380" s="42">
        <f t="shared" si="12"/>
        <v>-2.6155597941395808E-2</v>
      </c>
      <c r="D380" s="38">
        <f t="shared" si="13"/>
        <v>1019.0265044821297</v>
      </c>
      <c r="H380" s="49"/>
    </row>
    <row r="381" spans="1:8" x14ac:dyDescent="0.35">
      <c r="A381" s="37">
        <v>42978</v>
      </c>
      <c r="B381" s="38">
        <v>1.90398</v>
      </c>
      <c r="C381" s="42">
        <f t="shared" si="12"/>
        <v>2.0437404369816049E-2</v>
      </c>
      <c r="D381" s="38">
        <f t="shared" si="13"/>
        <v>1039.8527612177911</v>
      </c>
      <c r="H381" s="49"/>
    </row>
    <row r="382" spans="1:8" x14ac:dyDescent="0.35">
      <c r="A382" s="37">
        <v>43008</v>
      </c>
      <c r="B382" s="38">
        <v>2.1521699999999999</v>
      </c>
      <c r="C382" s="42">
        <f t="shared" si="12"/>
        <v>-2.0470130533609378E-2</v>
      </c>
      <c r="D382" s="38">
        <f t="shared" si="13"/>
        <v>1018.5668394599288</v>
      </c>
      <c r="H382" s="49"/>
    </row>
    <row r="383" spans="1:8" x14ac:dyDescent="0.35">
      <c r="A383" s="37">
        <v>43039</v>
      </c>
      <c r="B383" s="38">
        <v>2.0036200000000002</v>
      </c>
      <c r="C383" s="42">
        <f t="shared" si="12"/>
        <v>1.5093371454750825E-2</v>
      </c>
      <c r="D383" s="38">
        <f t="shared" si="13"/>
        <v>1033.9404471193891</v>
      </c>
      <c r="H383" s="49"/>
    </row>
    <row r="384" spans="1:8" x14ac:dyDescent="0.35">
      <c r="A384" s="37">
        <v>43069</v>
      </c>
      <c r="B384" s="38">
        <v>1.9383699999999999</v>
      </c>
      <c r="C384" s="42">
        <f t="shared" si="12"/>
        <v>7.5306962535068248E-3</v>
      </c>
      <c r="D384" s="38">
        <f t="shared" si="13"/>
        <v>1041.7267385708603</v>
      </c>
      <c r="H384" s="49"/>
    </row>
    <row r="385" spans="1:8" x14ac:dyDescent="0.35">
      <c r="A385" s="37">
        <v>43100</v>
      </c>
      <c r="B385" s="38">
        <v>2.0806499999999999</v>
      </c>
      <c r="C385" s="42">
        <f t="shared" si="12"/>
        <v>-1.1074341915833463E-2</v>
      </c>
      <c r="D385" s="38">
        <f t="shared" si="13"/>
        <v>1030.1903004850606</v>
      </c>
      <c r="H385" s="49"/>
    </row>
    <row r="386" spans="1:8" x14ac:dyDescent="0.35">
      <c r="A386" s="37">
        <v>43131</v>
      </c>
      <c r="B386" s="38">
        <v>2.3184300000000002</v>
      </c>
      <c r="C386" s="42">
        <f t="shared" si="12"/>
        <v>-1.9223826873125068E-2</v>
      </c>
      <c r="D386" s="38">
        <f t="shared" si="13"/>
        <v>1010.3861005021631</v>
      </c>
      <c r="H386" s="49"/>
    </row>
    <row r="387" spans="1:8" x14ac:dyDescent="0.35">
      <c r="A387" s="37">
        <v>43159</v>
      </c>
      <c r="B387" s="38">
        <v>2.26614</v>
      </c>
      <c r="C387" s="42">
        <f t="shared" ref="C387:C445" si="14">B386/1200+((B386/B387)*(1-(1+B387/200)^(-2*(10-(1/12))))+(1+B387/200)^(-2*(10-(1/12)))-1)</f>
        <v>6.5527971497315561E-3</v>
      </c>
      <c r="D387" s="38">
        <f t="shared" ref="D387:D445" si="15">D386*(1+C387)</f>
        <v>1017.006955661662</v>
      </c>
      <c r="H387" s="49"/>
    </row>
    <row r="388" spans="1:8" x14ac:dyDescent="0.35">
      <c r="A388" s="37">
        <v>43190</v>
      </c>
      <c r="B388" s="38">
        <v>2.1170100000000001</v>
      </c>
      <c r="C388" s="42">
        <f t="shared" si="14"/>
        <v>1.516494880934878E-2</v>
      </c>
      <c r="D388" s="38">
        <f t="shared" si="15"/>
        <v>1032.4298140830228</v>
      </c>
      <c r="H388" s="49"/>
    </row>
    <row r="389" spans="1:8" x14ac:dyDescent="0.35">
      <c r="A389" s="37">
        <v>43220</v>
      </c>
      <c r="B389" s="38">
        <v>2.3102800000000001</v>
      </c>
      <c r="C389" s="42">
        <f t="shared" si="14"/>
        <v>-1.5277349627352756E-2</v>
      </c>
      <c r="D389" s="38">
        <f t="shared" si="15"/>
        <v>1016.6570228475738</v>
      </c>
      <c r="H389" s="49"/>
    </row>
    <row r="390" spans="1:8" x14ac:dyDescent="0.35">
      <c r="A390" s="37">
        <v>43251</v>
      </c>
      <c r="B390" s="38">
        <v>2.2425600000000001</v>
      </c>
      <c r="C390" s="42">
        <f t="shared" si="14"/>
        <v>7.9165426756107622E-3</v>
      </c>
      <c r="D390" s="38">
        <f t="shared" si="15"/>
        <v>1024.705431555406</v>
      </c>
      <c r="H390" s="49"/>
    </row>
    <row r="391" spans="1:8" x14ac:dyDescent="0.35">
      <c r="A391" s="37">
        <v>43281</v>
      </c>
      <c r="B391" s="38">
        <v>2.1748599999999998</v>
      </c>
      <c r="C391" s="42">
        <f t="shared" si="14"/>
        <v>7.878543030862991E-3</v>
      </c>
      <c r="D391" s="38">
        <f t="shared" si="15"/>
        <v>1032.7786173918744</v>
      </c>
      <c r="H391" s="49"/>
    </row>
    <row r="392" spans="1:8" x14ac:dyDescent="0.35">
      <c r="A392" s="37">
        <v>43312</v>
      </c>
      <c r="B392" s="38">
        <v>2.3241299999999998</v>
      </c>
      <c r="C392" s="42">
        <f t="shared" si="14"/>
        <v>-1.1340410986817706E-2</v>
      </c>
      <c r="D392" s="38">
        <f t="shared" si="15"/>
        <v>1021.0664834122532</v>
      </c>
      <c r="H392" s="49"/>
    </row>
    <row r="393" spans="1:8" x14ac:dyDescent="0.35">
      <c r="A393" s="37">
        <v>43343</v>
      </c>
      <c r="B393" s="38">
        <v>2.2258</v>
      </c>
      <c r="C393" s="42">
        <f t="shared" si="14"/>
        <v>1.0643457054873793E-2</v>
      </c>
      <c r="D393" s="38">
        <f t="shared" si="15"/>
        <v>1031.9341606786224</v>
      </c>
      <c r="H393" s="49"/>
    </row>
    <row r="394" spans="1:8" x14ac:dyDescent="0.35">
      <c r="A394" s="37">
        <v>43373</v>
      </c>
      <c r="B394" s="38">
        <v>2.4225300000000001</v>
      </c>
      <c r="C394" s="42">
        <f t="shared" si="14"/>
        <v>-1.5395512543072615E-2</v>
      </c>
      <c r="D394" s="38">
        <f t="shared" si="15"/>
        <v>1016.0470053642696</v>
      </c>
      <c r="H394" s="49"/>
    </row>
    <row r="395" spans="1:8" x14ac:dyDescent="0.35">
      <c r="A395" s="37">
        <v>43404</v>
      </c>
      <c r="B395" s="38">
        <v>2.4860099999999998</v>
      </c>
      <c r="C395" s="42">
        <f t="shared" si="14"/>
        <v>-3.5300356610650512E-3</v>
      </c>
      <c r="D395" s="38">
        <f t="shared" si="15"/>
        <v>1012.4603232020154</v>
      </c>
      <c r="H395" s="49"/>
    </row>
    <row r="396" spans="1:8" x14ac:dyDescent="0.35">
      <c r="A396" s="37">
        <v>43434</v>
      </c>
      <c r="B396" s="38">
        <v>2.2792400000000002</v>
      </c>
      <c r="C396" s="42">
        <f t="shared" si="14"/>
        <v>2.0331677661667272E-2</v>
      </c>
      <c r="D396" s="38">
        <f t="shared" si="15"/>
        <v>1033.0453401385862</v>
      </c>
      <c r="H396" s="49"/>
    </row>
    <row r="397" spans="1:8" x14ac:dyDescent="0.35">
      <c r="A397" s="37">
        <v>43465</v>
      </c>
      <c r="B397" s="38">
        <v>1.97946</v>
      </c>
      <c r="C397" s="42">
        <f t="shared" si="14"/>
        <v>2.8771524391471001E-2</v>
      </c>
      <c r="D397" s="38">
        <f t="shared" si="15"/>
        <v>1062.767629339879</v>
      </c>
      <c r="H397" s="49"/>
    </row>
    <row r="398" spans="1:8" x14ac:dyDescent="0.35">
      <c r="A398" s="37">
        <v>43496</v>
      </c>
      <c r="B398" s="38">
        <v>1.9019699999999999</v>
      </c>
      <c r="C398" s="42">
        <f t="shared" si="14"/>
        <v>8.6226982633637039E-3</v>
      </c>
      <c r="D398" s="38">
        <f t="shared" si="15"/>
        <v>1071.9315539317472</v>
      </c>
      <c r="H398" s="49"/>
    </row>
    <row r="399" spans="1:8" x14ac:dyDescent="0.35">
      <c r="A399" s="37">
        <v>43524</v>
      </c>
      <c r="B399" s="38">
        <v>1.9731100000000001</v>
      </c>
      <c r="C399" s="42">
        <f t="shared" si="14"/>
        <v>-4.794010088007161E-3</v>
      </c>
      <c r="D399" s="38">
        <f t="shared" si="15"/>
        <v>1066.7927032485452</v>
      </c>
      <c r="H399" s="49"/>
    </row>
    <row r="400" spans="1:8" x14ac:dyDescent="0.35">
      <c r="A400" s="37">
        <v>43555</v>
      </c>
      <c r="B400" s="38">
        <v>1.6585200000000002</v>
      </c>
      <c r="C400" s="42">
        <f t="shared" si="14"/>
        <v>3.0301510362759704E-2</v>
      </c>
      <c r="D400" s="38">
        <f t="shared" si="15"/>
        <v>1099.1181334009475</v>
      </c>
      <c r="H400" s="49"/>
    </row>
    <row r="401" spans="1:8" x14ac:dyDescent="0.35">
      <c r="A401" s="37">
        <v>43585</v>
      </c>
      <c r="B401" s="38">
        <v>1.7404500000000001</v>
      </c>
      <c r="C401" s="42">
        <f t="shared" si="14"/>
        <v>-6.0505514396698677E-3</v>
      </c>
      <c r="D401" s="38">
        <f t="shared" si="15"/>
        <v>1092.4678625965312</v>
      </c>
      <c r="H401" s="49"/>
    </row>
    <row r="402" spans="1:8" x14ac:dyDescent="0.35">
      <c r="A402" s="37">
        <v>43616</v>
      </c>
      <c r="B402" s="38">
        <v>1.51532</v>
      </c>
      <c r="C402" s="42">
        <f t="shared" si="14"/>
        <v>2.2106884022752623E-2</v>
      </c>
      <c r="D402" s="38">
        <f t="shared" si="15"/>
        <v>1116.6189229335371</v>
      </c>
      <c r="H402" s="49"/>
    </row>
    <row r="403" spans="1:8" x14ac:dyDescent="0.35">
      <c r="A403" s="37">
        <v>43646</v>
      </c>
      <c r="B403" s="38">
        <v>1.4867699999999999</v>
      </c>
      <c r="C403" s="42">
        <f t="shared" si="14"/>
        <v>3.8861128575404542E-3</v>
      </c>
      <c r="D403" s="38">
        <f t="shared" si="15"/>
        <v>1120.9582300869222</v>
      </c>
      <c r="H403" s="49"/>
    </row>
    <row r="404" spans="1:8" x14ac:dyDescent="0.35">
      <c r="A404" s="37">
        <v>43677</v>
      </c>
      <c r="B404" s="38">
        <v>1.5099499999999999</v>
      </c>
      <c r="C404" s="42">
        <f t="shared" si="14"/>
        <v>-8.8845212444224934E-4</v>
      </c>
      <c r="D404" s="38">
        <f t="shared" si="15"/>
        <v>1119.9623123659906</v>
      </c>
      <c r="H404" s="49"/>
    </row>
    <row r="405" spans="1:8" x14ac:dyDescent="0.35">
      <c r="A405" s="37">
        <v>43708</v>
      </c>
      <c r="B405" s="38">
        <v>1.17025</v>
      </c>
      <c r="C405" s="42">
        <f t="shared" si="14"/>
        <v>3.2976567491404964E-2</v>
      </c>
      <c r="D405" s="38">
        <f t="shared" si="15"/>
        <v>1156.8948251475574</v>
      </c>
      <c r="H405" s="49"/>
    </row>
    <row r="406" spans="1:8" x14ac:dyDescent="0.35">
      <c r="A406" s="37">
        <v>43738</v>
      </c>
      <c r="B406" s="38">
        <v>1.3817599999999999</v>
      </c>
      <c r="C406" s="42">
        <f t="shared" si="14"/>
        <v>-1.8563051517868721E-2</v>
      </c>
      <c r="D406" s="38">
        <f t="shared" si="15"/>
        <v>1135.4193269075874</v>
      </c>
      <c r="H406" s="49"/>
    </row>
    <row r="407" spans="1:8" x14ac:dyDescent="0.35">
      <c r="A407" s="37">
        <v>43769</v>
      </c>
      <c r="B407" s="38">
        <v>1.43546</v>
      </c>
      <c r="C407" s="42">
        <f t="shared" si="14"/>
        <v>-3.7956215253797006E-3</v>
      </c>
      <c r="D407" s="38">
        <f t="shared" si="15"/>
        <v>1131.1097048700449</v>
      </c>
      <c r="H407" s="49"/>
    </row>
    <row r="408" spans="1:8" x14ac:dyDescent="0.35">
      <c r="A408" s="37">
        <v>43799</v>
      </c>
      <c r="B408" s="38">
        <v>1.4862900000000001</v>
      </c>
      <c r="C408" s="42">
        <f t="shared" si="14"/>
        <v>-3.4744635104433648E-3</v>
      </c>
      <c r="D408" s="38">
        <f t="shared" si="15"/>
        <v>1127.1797054741655</v>
      </c>
      <c r="H408" s="49"/>
    </row>
    <row r="409" spans="1:8" x14ac:dyDescent="0.35">
      <c r="A409" s="37">
        <v>43830</v>
      </c>
      <c r="B409" s="38">
        <v>1.7244599999999999</v>
      </c>
      <c r="C409" s="42">
        <f t="shared" si="14"/>
        <v>-2.0385460477575855E-2</v>
      </c>
      <c r="D409" s="38">
        <f t="shared" si="15"/>
        <v>1104.2016281370963</v>
      </c>
      <c r="H409" s="49"/>
    </row>
    <row r="410" spans="1:8" x14ac:dyDescent="0.35">
      <c r="A410" s="37">
        <v>43861</v>
      </c>
      <c r="B410" s="38">
        <v>1.2928600000000001</v>
      </c>
      <c r="C410" s="42">
        <f t="shared" si="14"/>
        <v>4.1486094294677707E-2</v>
      </c>
      <c r="D410" s="38">
        <f t="shared" si="15"/>
        <v>1150.0106410023286</v>
      </c>
      <c r="H410" s="49"/>
    </row>
    <row r="411" spans="1:8" x14ac:dyDescent="0.35">
      <c r="A411" s="37">
        <v>43890</v>
      </c>
      <c r="B411" s="38">
        <v>1.1476500000000001</v>
      </c>
      <c r="C411" s="42">
        <f t="shared" si="14"/>
        <v>1.4651437865804515E-2</v>
      </c>
      <c r="D411" s="38">
        <f t="shared" si="15"/>
        <v>1166.8599504539882</v>
      </c>
      <c r="H411" s="49"/>
    </row>
    <row r="412" spans="1:8" x14ac:dyDescent="0.35">
      <c r="A412" s="37">
        <v>43921</v>
      </c>
      <c r="B412" s="38">
        <v>0.78420999999999996</v>
      </c>
      <c r="C412" s="42">
        <f t="shared" si="14"/>
        <v>3.5566519445948123E-2</v>
      </c>
      <c r="D412" s="38">
        <f t="shared" si="15"/>
        <v>1208.3610975725078</v>
      </c>
      <c r="H412" s="49"/>
    </row>
    <row r="413" spans="1:8" x14ac:dyDescent="0.35">
      <c r="A413" s="37">
        <v>43951</v>
      </c>
      <c r="B413" s="38">
        <v>0.55198000000000003</v>
      </c>
      <c r="C413" s="42">
        <f t="shared" si="14"/>
        <v>2.3034001499173565E-2</v>
      </c>
      <c r="D413" s="38">
        <f t="shared" si="15"/>
        <v>1236.194488905536</v>
      </c>
      <c r="H413" s="49"/>
    </row>
    <row r="414" spans="1:8" x14ac:dyDescent="0.35">
      <c r="A414" s="37">
        <v>43982</v>
      </c>
      <c r="B414" s="38">
        <v>0.55057999999999996</v>
      </c>
      <c r="C414" s="42">
        <f t="shared" si="14"/>
        <v>5.9491400217074079E-4</v>
      </c>
      <c r="D414" s="38">
        <f t="shared" si="15"/>
        <v>1236.9299183163923</v>
      </c>
      <c r="H414" s="49"/>
    </row>
    <row r="415" spans="1:8" x14ac:dyDescent="0.35">
      <c r="A415" s="37">
        <v>44012</v>
      </c>
      <c r="B415" s="38">
        <v>0.54369000000000001</v>
      </c>
      <c r="C415" s="42">
        <f t="shared" si="14"/>
        <v>1.1231039670339389E-3</v>
      </c>
      <c r="D415" s="38">
        <f t="shared" si="15"/>
        <v>1238.3191192145964</v>
      </c>
      <c r="H415" s="49"/>
    </row>
    <row r="416" spans="1:8" x14ac:dyDescent="0.35">
      <c r="A416" s="37">
        <v>44043</v>
      </c>
      <c r="B416" s="38">
        <v>0.48202999999999996</v>
      </c>
      <c r="C416" s="42">
        <f t="shared" si="14"/>
        <v>6.4168358135183482E-3</v>
      </c>
      <c r="D416" s="38">
        <f t="shared" si="15"/>
        <v>1246.2652096873371</v>
      </c>
      <c r="H416" s="49"/>
    </row>
    <row r="417" spans="1:8" x14ac:dyDescent="0.35">
      <c r="A417" s="37">
        <v>44074</v>
      </c>
      <c r="B417" s="38">
        <v>0.66393999999999997</v>
      </c>
      <c r="C417" s="42">
        <f t="shared" si="14"/>
        <v>-1.7028700217143016E-2</v>
      </c>
      <c r="D417" s="38">
        <f t="shared" si="15"/>
        <v>1225.0429330405166</v>
      </c>
      <c r="H417" s="49"/>
    </row>
    <row r="418" spans="1:8" x14ac:dyDescent="0.35">
      <c r="A418" s="37">
        <v>44104</v>
      </c>
      <c r="B418" s="38">
        <v>0.59694000000000003</v>
      </c>
      <c r="C418" s="42">
        <f t="shared" si="14"/>
        <v>6.9952904679687188E-3</v>
      </c>
      <c r="D418" s="38">
        <f t="shared" si="15"/>
        <v>1233.6124641928673</v>
      </c>
      <c r="H418" s="49"/>
    </row>
    <row r="419" spans="1:8" x14ac:dyDescent="0.35">
      <c r="A419" s="37">
        <v>44135</v>
      </c>
      <c r="B419" s="38">
        <v>0.71335000000000004</v>
      </c>
      <c r="C419" s="42">
        <f t="shared" si="14"/>
        <v>-1.0628550835637639E-2</v>
      </c>
      <c r="D419" s="38">
        <f t="shared" si="15"/>
        <v>1220.5009514057172</v>
      </c>
      <c r="H419" s="49"/>
    </row>
    <row r="420" spans="1:8" x14ac:dyDescent="0.35">
      <c r="A420" s="37">
        <v>44165</v>
      </c>
      <c r="B420" s="38">
        <v>0.73294999999999999</v>
      </c>
      <c r="C420" s="42">
        <f t="shared" si="14"/>
        <v>-1.2769481485623211E-3</v>
      </c>
      <c r="D420" s="38">
        <f t="shared" si="15"/>
        <v>1218.9424349755011</v>
      </c>
      <c r="H420" s="49"/>
    </row>
    <row r="421" spans="1:8" x14ac:dyDescent="0.35">
      <c r="A421" s="37">
        <v>44196</v>
      </c>
      <c r="B421" s="38">
        <v>0.73577999999999999</v>
      </c>
      <c r="C421" s="42">
        <f t="shared" si="14"/>
        <v>3.4062270839718787E-4</v>
      </c>
      <c r="D421" s="38">
        <f t="shared" si="15"/>
        <v>1219.3576344490828</v>
      </c>
      <c r="H421" s="49"/>
    </row>
    <row r="422" spans="1:8" x14ac:dyDescent="0.35">
      <c r="A422" s="37">
        <v>44227</v>
      </c>
      <c r="B422" s="38">
        <v>0.9292999999999999</v>
      </c>
      <c r="C422" s="42">
        <f t="shared" si="14"/>
        <v>-1.767932705777759E-2</v>
      </c>
      <c r="D422" s="38">
        <f t="shared" si="15"/>
        <v>1197.8002120292595</v>
      </c>
      <c r="H422" s="49"/>
    </row>
    <row r="423" spans="1:8" x14ac:dyDescent="0.35">
      <c r="A423" s="37">
        <v>44255</v>
      </c>
      <c r="B423" s="38">
        <v>1.3991500000000001</v>
      </c>
      <c r="C423" s="42">
        <f t="shared" si="14"/>
        <v>-4.2589855579819313E-2</v>
      </c>
      <c r="D423" s="38">
        <f t="shared" si="15"/>
        <v>1146.7860739854564</v>
      </c>
      <c r="H423" s="49"/>
    </row>
    <row r="424" spans="1:8" x14ac:dyDescent="0.35">
      <c r="A424" s="37">
        <v>44286</v>
      </c>
      <c r="B424" s="38">
        <v>1.6270799999999999</v>
      </c>
      <c r="C424" s="42">
        <f t="shared" si="14"/>
        <v>-1.9629973231776725E-2</v>
      </c>
      <c r="D424" s="38">
        <f t="shared" si="15"/>
        <v>1124.2746940505476</v>
      </c>
      <c r="H424" s="49"/>
    </row>
    <row r="425" spans="1:8" x14ac:dyDescent="0.35">
      <c r="A425" s="37">
        <v>44316</v>
      </c>
      <c r="B425" s="38">
        <v>1.64249</v>
      </c>
      <c r="C425" s="42">
        <f t="shared" si="14"/>
        <v>-4.8990960352678298E-5</v>
      </c>
      <c r="D425" s="38">
        <f t="shared" si="15"/>
        <v>1124.2196147535858</v>
      </c>
      <c r="H425" s="49"/>
    </row>
    <row r="426" spans="1:8" x14ac:dyDescent="0.35">
      <c r="A426" s="37">
        <v>44347</v>
      </c>
      <c r="B426" s="38">
        <v>1.5814000000000001</v>
      </c>
      <c r="C426" s="42">
        <f t="shared" si="14"/>
        <v>6.9553259711932986E-3</v>
      </c>
      <c r="D426" s="38">
        <f t="shared" si="15"/>
        <v>1132.0389286374061</v>
      </c>
      <c r="H426" s="49"/>
    </row>
    <row r="427" spans="1:8" x14ac:dyDescent="0.35">
      <c r="A427" s="37">
        <v>44377</v>
      </c>
      <c r="B427" s="38">
        <v>1.46915</v>
      </c>
      <c r="C427" s="42">
        <f t="shared" si="14"/>
        <v>1.1641223352024537E-2</v>
      </c>
      <c r="D427" s="38">
        <f t="shared" si="15"/>
        <v>1145.2172466488605</v>
      </c>
      <c r="H427" s="49"/>
    </row>
    <row r="428" spans="1:8" x14ac:dyDescent="0.35">
      <c r="A428" s="37">
        <v>44408</v>
      </c>
      <c r="B428" s="38">
        <v>1.29426</v>
      </c>
      <c r="C428" s="42">
        <f t="shared" si="14"/>
        <v>1.7451539583712438E-2</v>
      </c>
      <c r="D428" s="38">
        <f t="shared" si="15"/>
        <v>1165.2030507607033</v>
      </c>
      <c r="H428" s="49"/>
    </row>
    <row r="429" spans="1:8" x14ac:dyDescent="0.35">
      <c r="A429" s="37">
        <v>44439</v>
      </c>
      <c r="B429" s="38">
        <v>1.32</v>
      </c>
      <c r="C429" s="42">
        <f t="shared" si="14"/>
        <v>-1.306633603969443E-3</v>
      </c>
      <c r="D429" s="38">
        <f t="shared" si="15"/>
        <v>1163.6805572991316</v>
      </c>
      <c r="H429" s="49"/>
    </row>
    <row r="430" spans="1:8" x14ac:dyDescent="0.35">
      <c r="A430" s="37">
        <v>44469</v>
      </c>
      <c r="B430" s="38">
        <v>1.5676599999999998</v>
      </c>
      <c r="C430" s="42">
        <f t="shared" si="14"/>
        <v>-2.1563807746945652E-2</v>
      </c>
      <c r="D430" s="38">
        <f t="shared" si="15"/>
        <v>1138.5871734826744</v>
      </c>
      <c r="H430" s="49"/>
    </row>
    <row r="431" spans="1:8" x14ac:dyDescent="0.35">
      <c r="A431" s="37">
        <v>44500</v>
      </c>
      <c r="B431" s="38">
        <v>1.7676399999999999</v>
      </c>
      <c r="C431" s="42">
        <f t="shared" si="14"/>
        <v>-1.6810955250599273E-2</v>
      </c>
      <c r="D431" s="38">
        <f t="shared" si="15"/>
        <v>1119.4464354603508</v>
      </c>
      <c r="H431" s="49"/>
    </row>
    <row r="432" spans="1:8" x14ac:dyDescent="0.35">
      <c r="A432" s="37">
        <v>44530</v>
      </c>
      <c r="B432" s="38">
        <v>1.6270699999999998</v>
      </c>
      <c r="C432" s="42">
        <f t="shared" si="14"/>
        <v>1.4298398892811441E-2</v>
      </c>
      <c r="D432" s="38">
        <f t="shared" si="15"/>
        <v>1135.4527271336988</v>
      </c>
      <c r="H432" s="49"/>
    </row>
    <row r="433" spans="1:8" x14ac:dyDescent="0.35">
      <c r="A433" s="37">
        <v>44561</v>
      </c>
      <c r="B433" s="38">
        <v>1.4908599999999999</v>
      </c>
      <c r="C433" s="42">
        <f t="shared" si="14"/>
        <v>1.386910340410469E-2</v>
      </c>
      <c r="D433" s="38">
        <f t="shared" si="15"/>
        <v>1151.2004384167888</v>
      </c>
      <c r="H433" s="49"/>
    </row>
    <row r="434" spans="1:8" x14ac:dyDescent="0.35">
      <c r="A434" s="37">
        <v>44592</v>
      </c>
      <c r="B434" s="38">
        <v>1.8402100000000001</v>
      </c>
      <c r="C434" s="42">
        <f t="shared" si="14"/>
        <v>-3.0292235596550074E-2</v>
      </c>
      <c r="D434" s="38">
        <f t="shared" si="15"/>
        <v>1116.3280035174157</v>
      </c>
      <c r="H434" s="49"/>
    </row>
    <row r="435" spans="1:8" x14ac:dyDescent="0.35">
      <c r="A435" s="37">
        <v>44620</v>
      </c>
      <c r="B435" s="38">
        <v>1.91693</v>
      </c>
      <c r="C435" s="42">
        <f t="shared" si="14"/>
        <v>-5.3651817658539767E-3</v>
      </c>
      <c r="D435" s="38">
        <f t="shared" si="15"/>
        <v>1110.3387008682319</v>
      </c>
      <c r="H435" s="49"/>
    </row>
    <row r="436" spans="1:8" x14ac:dyDescent="0.35">
      <c r="A436" s="37">
        <v>44651</v>
      </c>
      <c r="B436" s="38">
        <v>2.4066000000000001</v>
      </c>
      <c r="C436" s="42">
        <f t="shared" si="14"/>
        <v>-4.137334899798404E-2</v>
      </c>
      <c r="D436" s="38">
        <f t="shared" si="15"/>
        <v>1064.4002702912424</v>
      </c>
      <c r="H436" s="49"/>
    </row>
    <row r="437" spans="1:8" x14ac:dyDescent="0.35">
      <c r="A437" s="37">
        <v>44681</v>
      </c>
      <c r="B437" s="38">
        <v>2.8803999999999998</v>
      </c>
      <c r="C437" s="42">
        <f t="shared" si="14"/>
        <v>-3.8612919770975133E-2</v>
      </c>
      <c r="D437" s="38">
        <f t="shared" si="15"/>
        <v>1023.3006680502824</v>
      </c>
      <c r="H437" s="49"/>
    </row>
    <row r="438" spans="1:8" x14ac:dyDescent="0.35">
      <c r="A438" s="37">
        <v>44712</v>
      </c>
      <c r="B438" s="38">
        <v>2.9277199999999999</v>
      </c>
      <c r="C438" s="42">
        <f t="shared" si="14"/>
        <v>-1.646966160283818E-3</v>
      </c>
      <c r="D438" s="38">
        <f t="shared" si="15"/>
        <v>1021.6153264782077</v>
      </c>
      <c r="H438" s="49"/>
    </row>
    <row r="439" spans="1:8" x14ac:dyDescent="0.35">
      <c r="A439" s="37">
        <v>44742</v>
      </c>
      <c r="B439" s="38">
        <v>3.2307299999999999</v>
      </c>
      <c r="C439" s="42">
        <f t="shared" si="14"/>
        <v>-2.3096110029760874E-2</v>
      </c>
      <c r="D439" s="38">
        <f t="shared" si="15"/>
        <v>998.01998648977701</v>
      </c>
      <c r="H439" s="49"/>
    </row>
    <row r="440" spans="1:8" x14ac:dyDescent="0.35">
      <c r="A440" s="37">
        <v>44773</v>
      </c>
      <c r="B440" s="38">
        <v>2.63442</v>
      </c>
      <c r="C440" s="42">
        <f t="shared" si="14"/>
        <v>5.4435410720248247E-2</v>
      </c>
      <c r="D440" s="38">
        <f t="shared" si="15"/>
        <v>1052.3476143613645</v>
      </c>
      <c r="H440" s="49"/>
    </row>
    <row r="441" spans="1:8" x14ac:dyDescent="0.35">
      <c r="A441" s="37">
        <v>44804</v>
      </c>
      <c r="B441" s="38">
        <v>3.0911999999999997</v>
      </c>
      <c r="C441" s="42">
        <f t="shared" si="14"/>
        <v>-3.6562100532707073E-2</v>
      </c>
      <c r="D441" s="38">
        <f t="shared" si="15"/>
        <v>1013.87157508973</v>
      </c>
      <c r="H441" s="49"/>
    </row>
    <row r="442" spans="1:8" x14ac:dyDescent="0.35">
      <c r="A442" s="37">
        <v>44834</v>
      </c>
      <c r="B442" s="38">
        <v>3.1509399999999999</v>
      </c>
      <c r="C442" s="42">
        <f t="shared" si="14"/>
        <v>-2.4781413336635535E-3</v>
      </c>
      <c r="D442" s="38">
        <f t="shared" si="15"/>
        <v>1011.3590580324735</v>
      </c>
      <c r="H442" s="49"/>
    </row>
    <row r="443" spans="1:8" x14ac:dyDescent="0.35">
      <c r="A443" s="37">
        <v>44865</v>
      </c>
      <c r="B443" s="38">
        <v>3.2716799999999999</v>
      </c>
      <c r="C443" s="42">
        <f t="shared" si="14"/>
        <v>-7.5292086663734867E-3</v>
      </c>
      <c r="D443" s="38">
        <f t="shared" si="15"/>
        <v>1003.7443246479201</v>
      </c>
      <c r="H443" s="49"/>
    </row>
    <row r="444" spans="1:8" x14ac:dyDescent="0.35">
      <c r="A444" s="37">
        <v>44895</v>
      </c>
      <c r="B444" s="38">
        <v>2.9391099999999999</v>
      </c>
      <c r="C444" s="42">
        <f t="shared" si="14"/>
        <v>3.1155384962900916E-2</v>
      </c>
      <c r="D444" s="38">
        <f t="shared" si="15"/>
        <v>1035.0163654866531</v>
      </c>
      <c r="H444" s="49"/>
    </row>
    <row r="445" spans="1:8" ht="15" thickBot="1" x14ac:dyDescent="0.4">
      <c r="A445" s="37">
        <v>44926</v>
      </c>
      <c r="B445" s="38">
        <v>3.3</v>
      </c>
      <c r="C445" s="50">
        <f t="shared" si="14"/>
        <v>-2.786208700577773E-2</v>
      </c>
      <c r="D445" s="38">
        <f t="shared" si="15"/>
        <v>1006.1786494590601</v>
      </c>
      <c r="H445" s="49"/>
    </row>
    <row r="446" spans="1:8" x14ac:dyDescent="0.35">
      <c r="A446" s="37"/>
      <c r="B446" s="38"/>
      <c r="C446" s="53"/>
      <c r="D446" s="38"/>
      <c r="H446" s="49"/>
    </row>
    <row r="447" spans="1:8" x14ac:dyDescent="0.35">
      <c r="A447" s="37"/>
      <c r="B447" s="38"/>
      <c r="C447" s="53"/>
      <c r="D447" s="38"/>
      <c r="H447" s="49"/>
    </row>
    <row r="448" spans="1:8" x14ac:dyDescent="0.35">
      <c r="A448" s="37"/>
      <c r="B448" s="38"/>
      <c r="C448" s="53"/>
      <c r="D448" s="38"/>
      <c r="H448" s="49"/>
    </row>
    <row r="449" spans="1:8" x14ac:dyDescent="0.35">
      <c r="A449" s="37"/>
      <c r="B449" s="38"/>
      <c r="C449" s="53"/>
      <c r="D449" s="38"/>
      <c r="H449" s="49"/>
    </row>
    <row r="450" spans="1:8" x14ac:dyDescent="0.35">
      <c r="A450" s="37"/>
      <c r="B450" s="38"/>
      <c r="C450" s="53"/>
      <c r="D450" s="38"/>
      <c r="H450" s="49"/>
    </row>
    <row r="451" spans="1:8" x14ac:dyDescent="0.35">
      <c r="A451" s="37"/>
      <c r="B451" s="38"/>
      <c r="C451" s="53"/>
      <c r="D451" s="38"/>
      <c r="H451" s="49"/>
    </row>
    <row r="452" spans="1:8" x14ac:dyDescent="0.35">
      <c r="A452" s="37"/>
      <c r="B452" s="38"/>
      <c r="C452" s="53"/>
      <c r="D452" s="38"/>
      <c r="H452" s="49"/>
    </row>
    <row r="453" spans="1:8" x14ac:dyDescent="0.35">
      <c r="A453" s="37"/>
      <c r="B453" s="38"/>
      <c r="C453" s="53"/>
      <c r="D453" s="38"/>
      <c r="H453" s="49"/>
    </row>
    <row r="454" spans="1:8" x14ac:dyDescent="0.35">
      <c r="A454" s="37"/>
      <c r="B454" s="38"/>
      <c r="C454" s="53"/>
      <c r="D454" s="38"/>
      <c r="H454" s="49"/>
    </row>
    <row r="455" spans="1:8" x14ac:dyDescent="0.35">
      <c r="A455" s="37"/>
      <c r="B455" s="38"/>
      <c r="C455" s="53"/>
      <c r="D455" s="38"/>
      <c r="H455" s="49"/>
    </row>
    <row r="456" spans="1:8" x14ac:dyDescent="0.35">
      <c r="A456" s="37"/>
      <c r="B456" s="38"/>
      <c r="C456" s="53"/>
      <c r="D456" s="38"/>
      <c r="H456" s="49"/>
    </row>
    <row r="457" spans="1:8" x14ac:dyDescent="0.35">
      <c r="A457" s="37"/>
      <c r="B457" s="38"/>
      <c r="C457" s="53"/>
      <c r="D457" s="38"/>
      <c r="H457" s="49"/>
    </row>
    <row r="458" spans="1:8" x14ac:dyDescent="0.35">
      <c r="A458" s="37"/>
      <c r="B458" s="38"/>
      <c r="C458" s="53"/>
      <c r="D458" s="38"/>
      <c r="H458" s="49"/>
    </row>
    <row r="459" spans="1:8" x14ac:dyDescent="0.35">
      <c r="A459" s="37"/>
      <c r="B459" s="38"/>
      <c r="C459" s="53"/>
      <c r="D459" s="38"/>
      <c r="H459" s="49"/>
    </row>
    <row r="460" spans="1:8" x14ac:dyDescent="0.35">
      <c r="A460" s="37"/>
      <c r="B460" s="38"/>
      <c r="C460" s="53"/>
      <c r="D460" s="38"/>
      <c r="H460" s="49"/>
    </row>
    <row r="461" spans="1:8" x14ac:dyDescent="0.35">
      <c r="A461" s="37"/>
      <c r="B461" s="38"/>
      <c r="C461" s="53"/>
      <c r="D461" s="38"/>
      <c r="H461" s="49"/>
    </row>
    <row r="462" spans="1:8" x14ac:dyDescent="0.35">
      <c r="A462" s="37"/>
      <c r="B462" s="38"/>
      <c r="C462" s="53"/>
      <c r="D462" s="38"/>
      <c r="H462" s="49"/>
    </row>
    <row r="463" spans="1:8" x14ac:dyDescent="0.35">
      <c r="A463" s="37"/>
      <c r="B463" s="38"/>
      <c r="C463" s="53"/>
      <c r="D463" s="38"/>
      <c r="H463" s="49"/>
    </row>
    <row r="464" spans="1:8" x14ac:dyDescent="0.35">
      <c r="A464" s="37"/>
      <c r="B464" s="38"/>
      <c r="C464" s="53"/>
      <c r="D464" s="38"/>
      <c r="H464" s="49"/>
    </row>
    <row r="465" spans="1:8" x14ac:dyDescent="0.35">
      <c r="A465" s="37"/>
      <c r="B465" s="38"/>
      <c r="C465" s="53"/>
      <c r="D465" s="38"/>
      <c r="H465" s="49"/>
    </row>
    <row r="466" spans="1:8" x14ac:dyDescent="0.35">
      <c r="A466" s="37"/>
      <c r="B466" s="38"/>
      <c r="C466" s="53"/>
      <c r="D466" s="38"/>
      <c r="H466" s="49"/>
    </row>
    <row r="467" spans="1:8" x14ac:dyDescent="0.35">
      <c r="A467" s="37"/>
      <c r="B467" s="38"/>
      <c r="C467" s="53"/>
      <c r="D467" s="38"/>
      <c r="H467" s="49"/>
    </row>
    <row r="468" spans="1:8" x14ac:dyDescent="0.35">
      <c r="A468" s="37"/>
      <c r="B468" s="38"/>
      <c r="C468" s="53"/>
      <c r="D468" s="38"/>
      <c r="H468" s="49"/>
    </row>
    <row r="469" spans="1:8" x14ac:dyDescent="0.35">
      <c r="A469" s="37"/>
      <c r="B469" s="38"/>
      <c r="C469" s="53"/>
      <c r="D469" s="38"/>
      <c r="H469" s="49"/>
    </row>
    <row r="470" spans="1:8" x14ac:dyDescent="0.35">
      <c r="A470" s="37"/>
      <c r="B470" s="38"/>
      <c r="C470" s="53"/>
      <c r="D470" s="38"/>
      <c r="H470" s="49"/>
    </row>
    <row r="471" spans="1:8" x14ac:dyDescent="0.35">
      <c r="A471" s="37"/>
      <c r="B471" s="38"/>
      <c r="C471" s="53"/>
      <c r="D471" s="38"/>
      <c r="H471" s="49"/>
    </row>
    <row r="472" spans="1:8" x14ac:dyDescent="0.35">
      <c r="A472" s="37"/>
      <c r="B472" s="38"/>
      <c r="C472" s="53"/>
      <c r="D472" s="38"/>
      <c r="H472" s="49"/>
    </row>
    <row r="473" spans="1:8" x14ac:dyDescent="0.35">
      <c r="A473" s="37"/>
      <c r="B473" s="38"/>
      <c r="C473" s="53"/>
      <c r="D473" s="38"/>
      <c r="H473" s="49"/>
    </row>
    <row r="474" spans="1:8" x14ac:dyDescent="0.35">
      <c r="A474" s="37"/>
      <c r="B474" s="38"/>
      <c r="C474" s="53"/>
      <c r="D474" s="38"/>
      <c r="H474" s="49"/>
    </row>
    <row r="475" spans="1:8" x14ac:dyDescent="0.35">
      <c r="A475" s="37"/>
      <c r="B475" s="38"/>
      <c r="C475" s="53"/>
      <c r="D475" s="38"/>
      <c r="H475" s="49"/>
    </row>
    <row r="476" spans="1:8" x14ac:dyDescent="0.35">
      <c r="A476" s="37"/>
      <c r="B476" s="38"/>
      <c r="C476" s="53"/>
      <c r="D476" s="38"/>
      <c r="H476" s="49"/>
    </row>
    <row r="477" spans="1:8" x14ac:dyDescent="0.35">
      <c r="A477" s="37"/>
      <c r="B477" s="38"/>
      <c r="C477" s="53"/>
      <c r="D477" s="38"/>
      <c r="H477" s="49"/>
    </row>
    <row r="478" spans="1:8" x14ac:dyDescent="0.35">
      <c r="A478" s="37"/>
      <c r="B478" s="38"/>
      <c r="C478" s="53"/>
      <c r="D478" s="38"/>
      <c r="H478" s="49"/>
    </row>
    <row r="479" spans="1:8" x14ac:dyDescent="0.35">
      <c r="A479" s="37"/>
      <c r="B479" s="38"/>
      <c r="C479" s="53"/>
      <c r="D479" s="38"/>
      <c r="H479" s="49"/>
    </row>
    <row r="480" spans="1:8" x14ac:dyDescent="0.35">
      <c r="A480" s="37"/>
      <c r="B480" s="38"/>
      <c r="C480" s="53"/>
      <c r="D480" s="38"/>
      <c r="H480" s="49"/>
    </row>
    <row r="481" spans="1:8" x14ac:dyDescent="0.35">
      <c r="A481" s="37"/>
      <c r="B481" s="38"/>
      <c r="C481" s="53"/>
      <c r="D481" s="38"/>
      <c r="H481" s="49"/>
    </row>
    <row r="482" spans="1:8" x14ac:dyDescent="0.35">
      <c r="A482" s="37"/>
      <c r="B482" s="38"/>
      <c r="C482" s="53"/>
      <c r="D482" s="38"/>
      <c r="H482" s="49"/>
    </row>
    <row r="483" spans="1:8" x14ac:dyDescent="0.35">
      <c r="A483" s="37"/>
      <c r="B483" s="38"/>
      <c r="C483" s="53"/>
      <c r="D483" s="38"/>
      <c r="H483" s="49"/>
    </row>
    <row r="484" spans="1:8" x14ac:dyDescent="0.35">
      <c r="A484" s="37"/>
      <c r="B484" s="38"/>
      <c r="C484" s="53"/>
      <c r="D484" s="38"/>
      <c r="H484" s="49"/>
    </row>
    <row r="485" spans="1:8" x14ac:dyDescent="0.35">
      <c r="A485" s="37"/>
      <c r="B485" s="38"/>
      <c r="C485" s="53"/>
      <c r="D485" s="38"/>
      <c r="H485" s="49"/>
    </row>
    <row r="486" spans="1:8" x14ac:dyDescent="0.35">
      <c r="A486" s="37"/>
      <c r="B486" s="38"/>
      <c r="C486" s="53"/>
      <c r="D486" s="38"/>
      <c r="H486" s="49"/>
    </row>
    <row r="487" spans="1:8" x14ac:dyDescent="0.35">
      <c r="A487" s="37"/>
      <c r="B487" s="38"/>
      <c r="C487" s="53"/>
      <c r="D487" s="38"/>
      <c r="H487" s="49"/>
    </row>
    <row r="488" spans="1:8" x14ac:dyDescent="0.35">
      <c r="A488" s="37"/>
      <c r="B488" s="38"/>
      <c r="C488" s="53"/>
      <c r="D488" s="38"/>
      <c r="H488" s="49"/>
    </row>
    <row r="489" spans="1:8" x14ac:dyDescent="0.35">
      <c r="A489" s="37"/>
      <c r="B489" s="38"/>
      <c r="C489" s="53"/>
      <c r="D489" s="38"/>
      <c r="H489" s="49"/>
    </row>
    <row r="490" spans="1:8" x14ac:dyDescent="0.35">
      <c r="A490" s="37"/>
      <c r="B490" s="38"/>
      <c r="C490" s="53"/>
      <c r="D490" s="38"/>
      <c r="H490" s="49"/>
    </row>
    <row r="491" spans="1:8" x14ac:dyDescent="0.35">
      <c r="A491" s="37"/>
      <c r="B491" s="38"/>
      <c r="C491" s="53"/>
      <c r="D491" s="38"/>
      <c r="H491" s="49"/>
    </row>
    <row r="492" spans="1:8" x14ac:dyDescent="0.35">
      <c r="A492" s="37"/>
      <c r="B492" s="38"/>
      <c r="C492" s="53"/>
      <c r="D492" s="38"/>
      <c r="H492" s="49"/>
    </row>
    <row r="493" spans="1:8" x14ac:dyDescent="0.35">
      <c r="A493" s="37"/>
      <c r="B493" s="38"/>
      <c r="C493" s="53"/>
      <c r="D493" s="38"/>
      <c r="H493" s="49"/>
    </row>
    <row r="494" spans="1:8" x14ac:dyDescent="0.35">
      <c r="A494" s="37"/>
      <c r="B494" s="38"/>
      <c r="C494" s="53"/>
      <c r="D494" s="38"/>
      <c r="H494" s="49"/>
    </row>
    <row r="495" spans="1:8" x14ac:dyDescent="0.35">
      <c r="A495" s="37"/>
      <c r="B495" s="38"/>
      <c r="C495" s="53"/>
      <c r="D495" s="38"/>
      <c r="H495" s="49"/>
    </row>
    <row r="496" spans="1:8" x14ac:dyDescent="0.35">
      <c r="A496" s="37"/>
      <c r="B496" s="38"/>
      <c r="C496" s="53"/>
      <c r="D496" s="38"/>
      <c r="H496" s="49"/>
    </row>
    <row r="497" spans="1:8" x14ac:dyDescent="0.35">
      <c r="A497" s="37"/>
      <c r="B497" s="38"/>
      <c r="C497" s="53"/>
      <c r="D497" s="38"/>
      <c r="H497" s="49"/>
    </row>
    <row r="498" spans="1:8" x14ac:dyDescent="0.35">
      <c r="A498" s="37"/>
      <c r="B498" s="38"/>
      <c r="C498" s="53"/>
      <c r="D498" s="38"/>
      <c r="H498" s="49"/>
    </row>
    <row r="499" spans="1:8" x14ac:dyDescent="0.35">
      <c r="A499" s="37"/>
      <c r="B499" s="38"/>
      <c r="C499" s="53"/>
      <c r="D499" s="38"/>
      <c r="H499" s="49"/>
    </row>
    <row r="500" spans="1:8" x14ac:dyDescent="0.35">
      <c r="A500" s="37"/>
      <c r="B500" s="38"/>
      <c r="C500" s="53"/>
      <c r="D500" s="38"/>
      <c r="H500" s="49"/>
    </row>
    <row r="501" spans="1:8" x14ac:dyDescent="0.35">
      <c r="A501" s="37"/>
      <c r="B501" s="38"/>
      <c r="C501" s="53"/>
      <c r="D501" s="38"/>
      <c r="H501" s="49"/>
    </row>
    <row r="502" spans="1:8" x14ac:dyDescent="0.35">
      <c r="A502" s="37"/>
      <c r="B502" s="38"/>
      <c r="C502" s="53"/>
      <c r="D502" s="38"/>
      <c r="H502" s="49"/>
    </row>
    <row r="503" spans="1:8" x14ac:dyDescent="0.35">
      <c r="A503" s="37"/>
      <c r="B503" s="38"/>
      <c r="C503" s="53"/>
      <c r="D503" s="38"/>
      <c r="H503" s="49"/>
    </row>
    <row r="504" spans="1:8" x14ac:dyDescent="0.35">
      <c r="A504" s="37"/>
      <c r="B504" s="38"/>
      <c r="C504" s="53"/>
      <c r="D504" s="38"/>
      <c r="H504" s="49"/>
    </row>
    <row r="505" spans="1:8" x14ac:dyDescent="0.35">
      <c r="A505" s="37"/>
      <c r="B505" s="38"/>
      <c r="C505" s="53"/>
      <c r="D505" s="38"/>
      <c r="H505" s="49"/>
    </row>
    <row r="506" spans="1:8" x14ac:dyDescent="0.35">
      <c r="A506" s="37"/>
      <c r="B506" s="38"/>
      <c r="C506" s="53"/>
      <c r="D506" s="38"/>
      <c r="H506" s="49"/>
    </row>
    <row r="507" spans="1:8" x14ac:dyDescent="0.35">
      <c r="A507" s="37"/>
      <c r="B507" s="38"/>
      <c r="C507" s="53"/>
      <c r="D507" s="38"/>
      <c r="H507" s="49"/>
    </row>
    <row r="508" spans="1:8" x14ac:dyDescent="0.35">
      <c r="A508" s="37"/>
      <c r="B508" s="38"/>
      <c r="C508" s="53"/>
      <c r="D508" s="38"/>
      <c r="H508" s="49"/>
    </row>
    <row r="509" spans="1:8" x14ac:dyDescent="0.35">
      <c r="A509" s="37"/>
      <c r="B509" s="38"/>
      <c r="C509" s="53"/>
      <c r="D509" s="38"/>
      <c r="H509" s="49"/>
    </row>
    <row r="510" spans="1:8" x14ac:dyDescent="0.35">
      <c r="A510" s="37"/>
      <c r="B510" s="38"/>
      <c r="C510" s="53"/>
      <c r="D510" s="38"/>
      <c r="H510" s="49"/>
    </row>
    <row r="511" spans="1:8" x14ac:dyDescent="0.35">
      <c r="A511" s="37"/>
      <c r="B511" s="38"/>
      <c r="C511" s="53"/>
      <c r="D511" s="38"/>
      <c r="H511" s="49"/>
    </row>
    <row r="512" spans="1:8" x14ac:dyDescent="0.35">
      <c r="A512" s="37"/>
      <c r="B512" s="38"/>
      <c r="C512" s="53"/>
      <c r="D512" s="38"/>
      <c r="H512" s="49"/>
    </row>
    <row r="513" spans="1:8" x14ac:dyDescent="0.35">
      <c r="A513" s="37"/>
      <c r="B513" s="38"/>
      <c r="C513" s="53"/>
      <c r="D513" s="38"/>
      <c r="H513" s="49"/>
    </row>
    <row r="514" spans="1:8" x14ac:dyDescent="0.35">
      <c r="A514" s="37"/>
      <c r="B514" s="38"/>
      <c r="C514" s="53"/>
      <c r="D514" s="38"/>
      <c r="H514" s="49"/>
    </row>
    <row r="515" spans="1:8" x14ac:dyDescent="0.35">
      <c r="A515" s="37"/>
      <c r="B515" s="38"/>
      <c r="C515" s="53"/>
      <c r="D515" s="38"/>
      <c r="H515" s="49"/>
    </row>
    <row r="516" spans="1:8" x14ac:dyDescent="0.35">
      <c r="A516" s="37"/>
      <c r="B516" s="38"/>
      <c r="C516" s="53"/>
      <c r="D516" s="38"/>
      <c r="H516" s="49"/>
    </row>
    <row r="517" spans="1:8" x14ac:dyDescent="0.35">
      <c r="A517" s="37"/>
      <c r="B517" s="38"/>
      <c r="C517" s="53"/>
      <c r="D517" s="38"/>
      <c r="H517" s="49"/>
    </row>
    <row r="518" spans="1:8" x14ac:dyDescent="0.35">
      <c r="A518" s="37"/>
      <c r="B518" s="38"/>
      <c r="C518" s="53"/>
      <c r="D518" s="38"/>
      <c r="H518" s="49"/>
    </row>
    <row r="519" spans="1:8" x14ac:dyDescent="0.35">
      <c r="A519" s="37"/>
      <c r="B519" s="38"/>
      <c r="C519" s="53"/>
      <c r="D519" s="38"/>
      <c r="H519" s="49"/>
    </row>
    <row r="520" spans="1:8" x14ac:dyDescent="0.35">
      <c r="A520" s="37"/>
      <c r="B520" s="38"/>
      <c r="C520" s="53"/>
      <c r="D520" s="38"/>
      <c r="H520" s="49"/>
    </row>
    <row r="521" spans="1:8" x14ac:dyDescent="0.35">
      <c r="A521" s="37"/>
      <c r="B521" s="38"/>
      <c r="C521" s="53"/>
      <c r="D521" s="38"/>
      <c r="H521" s="49"/>
    </row>
    <row r="522" spans="1:8" x14ac:dyDescent="0.35">
      <c r="A522" s="37"/>
      <c r="B522" s="38"/>
      <c r="C522" s="53"/>
      <c r="D522" s="38"/>
      <c r="H522" s="49"/>
    </row>
    <row r="523" spans="1:8" x14ac:dyDescent="0.35">
      <c r="A523" s="37"/>
      <c r="B523" s="38"/>
      <c r="C523" s="53"/>
      <c r="D523" s="38"/>
      <c r="H523" s="49"/>
    </row>
    <row r="524" spans="1:8" x14ac:dyDescent="0.35">
      <c r="A524" s="37"/>
      <c r="B524" s="38"/>
      <c r="C524" s="53"/>
      <c r="D524" s="38"/>
      <c r="H524" s="49"/>
    </row>
    <row r="525" spans="1:8" x14ac:dyDescent="0.35">
      <c r="A525" s="37"/>
      <c r="B525" s="38"/>
      <c r="C525" s="53"/>
      <c r="D525" s="38"/>
      <c r="H525" s="49"/>
    </row>
    <row r="526" spans="1:8" x14ac:dyDescent="0.35">
      <c r="A526" s="37"/>
      <c r="B526" s="38"/>
      <c r="C526" s="53"/>
      <c r="D526" s="38"/>
      <c r="H526" s="49"/>
    </row>
    <row r="527" spans="1:8" x14ac:dyDescent="0.35">
      <c r="A527" s="37"/>
      <c r="B527" s="38"/>
      <c r="C527" s="53"/>
      <c r="D527" s="38"/>
      <c r="H527" s="49"/>
    </row>
    <row r="528" spans="1:8" x14ac:dyDescent="0.35">
      <c r="A528" s="37"/>
      <c r="B528" s="38"/>
      <c r="C528" s="53"/>
      <c r="D528" s="38"/>
      <c r="H528" s="49"/>
    </row>
    <row r="529" spans="1:8" x14ac:dyDescent="0.35">
      <c r="A529" s="37"/>
      <c r="B529" s="38"/>
      <c r="C529" s="53"/>
      <c r="D529" s="38"/>
      <c r="H529" s="49"/>
    </row>
    <row r="530" spans="1:8" x14ac:dyDescent="0.35">
      <c r="A530" s="37"/>
      <c r="B530" s="38"/>
      <c r="C530" s="53"/>
      <c r="D530" s="38"/>
      <c r="H530" s="49"/>
    </row>
    <row r="531" spans="1:8" x14ac:dyDescent="0.35">
      <c r="A531" s="37"/>
      <c r="B531" s="38"/>
      <c r="C531" s="53"/>
      <c r="D531" s="38"/>
      <c r="H531" s="49"/>
    </row>
    <row r="532" spans="1:8" x14ac:dyDescent="0.35">
      <c r="A532" s="37"/>
      <c r="B532" s="38"/>
      <c r="C532" s="53"/>
      <c r="D532" s="38"/>
      <c r="H532" s="49"/>
    </row>
    <row r="533" spans="1:8" x14ac:dyDescent="0.35">
      <c r="A533" s="37"/>
      <c r="B533" s="38"/>
      <c r="C533" s="53"/>
      <c r="D533" s="38"/>
      <c r="H533" s="49"/>
    </row>
    <row r="534" spans="1:8" x14ac:dyDescent="0.35">
      <c r="A534" s="37"/>
      <c r="B534" s="38"/>
      <c r="C534" s="53"/>
      <c r="D534" s="38"/>
      <c r="H534" s="49"/>
    </row>
    <row r="535" spans="1:8" x14ac:dyDescent="0.35">
      <c r="A535" s="37"/>
      <c r="B535" s="38"/>
      <c r="C535" s="53"/>
      <c r="D535" s="38"/>
      <c r="H535" s="49"/>
    </row>
    <row r="536" spans="1:8" x14ac:dyDescent="0.35">
      <c r="A536" s="37"/>
      <c r="B536" s="38"/>
      <c r="C536" s="53"/>
      <c r="D536" s="38"/>
      <c r="H536" s="49"/>
    </row>
    <row r="537" spans="1:8" x14ac:dyDescent="0.35">
      <c r="A537" s="37"/>
      <c r="B537" s="38"/>
      <c r="C537" s="53"/>
      <c r="D537" s="38"/>
      <c r="H537" s="49"/>
    </row>
    <row r="538" spans="1:8" x14ac:dyDescent="0.35">
      <c r="A538" s="37"/>
      <c r="B538" s="38"/>
      <c r="C538" s="53"/>
      <c r="D538" s="38"/>
      <c r="H538" s="49"/>
    </row>
    <row r="539" spans="1:8" x14ac:dyDescent="0.35">
      <c r="A539" s="37"/>
      <c r="B539" s="38"/>
      <c r="C539" s="53"/>
      <c r="D539" s="38"/>
      <c r="H539" s="49"/>
    </row>
    <row r="540" spans="1:8" x14ac:dyDescent="0.35">
      <c r="A540" s="37"/>
      <c r="B540" s="38"/>
      <c r="C540" s="53"/>
      <c r="D540" s="38"/>
      <c r="H540" s="49"/>
    </row>
    <row r="541" spans="1:8" x14ac:dyDescent="0.35">
      <c r="A541" s="37"/>
      <c r="B541" s="38"/>
      <c r="C541" s="53"/>
      <c r="D541" s="38"/>
      <c r="H541" s="49"/>
    </row>
    <row r="542" spans="1:8" x14ac:dyDescent="0.35">
      <c r="A542" s="37"/>
      <c r="B542" s="38"/>
      <c r="C542" s="53"/>
      <c r="D542" s="38"/>
      <c r="H542" s="49"/>
    </row>
    <row r="543" spans="1:8" x14ac:dyDescent="0.35">
      <c r="A543" s="37"/>
      <c r="B543" s="38"/>
      <c r="C543" s="53"/>
      <c r="D543" s="38"/>
      <c r="H543" s="49"/>
    </row>
    <row r="544" spans="1:8" x14ac:dyDescent="0.35">
      <c r="A544" s="37"/>
      <c r="B544" s="38"/>
      <c r="C544" s="53"/>
      <c r="D544" s="38"/>
      <c r="H544" s="49"/>
    </row>
    <row r="545" spans="1:8" x14ac:dyDescent="0.35">
      <c r="A545" s="37"/>
      <c r="B545" s="38"/>
      <c r="C545" s="53"/>
      <c r="D545" s="38"/>
      <c r="H545" s="49"/>
    </row>
    <row r="546" spans="1:8" x14ac:dyDescent="0.35">
      <c r="A546" s="37"/>
      <c r="B546" s="38"/>
      <c r="C546" s="53"/>
      <c r="D546" s="38"/>
      <c r="H546" s="49"/>
    </row>
    <row r="547" spans="1:8" x14ac:dyDescent="0.35">
      <c r="A547" s="37"/>
      <c r="B547" s="38"/>
      <c r="C547" s="53"/>
      <c r="D547" s="38"/>
      <c r="H547" s="49"/>
    </row>
    <row r="548" spans="1:8" x14ac:dyDescent="0.35">
      <c r="A548" s="37"/>
      <c r="B548" s="38"/>
      <c r="C548" s="53"/>
      <c r="D548" s="38"/>
      <c r="H548" s="49"/>
    </row>
    <row r="549" spans="1:8" x14ac:dyDescent="0.35">
      <c r="A549" s="37"/>
      <c r="B549" s="38"/>
      <c r="C549" s="53"/>
      <c r="D549" s="38"/>
      <c r="H549" s="49"/>
    </row>
    <row r="550" spans="1:8" x14ac:dyDescent="0.35">
      <c r="A550" s="37"/>
      <c r="B550" s="38"/>
      <c r="C550" s="53"/>
      <c r="D550" s="38"/>
      <c r="H550" s="49"/>
    </row>
    <row r="551" spans="1:8" x14ac:dyDescent="0.35">
      <c r="A551" s="37"/>
      <c r="B551" s="38"/>
      <c r="C551" s="53"/>
      <c r="D551" s="38"/>
      <c r="H551" s="49"/>
    </row>
    <row r="552" spans="1:8" x14ac:dyDescent="0.35">
      <c r="A552" s="37"/>
      <c r="B552" s="38"/>
      <c r="C552" s="53"/>
      <c r="D552" s="38"/>
      <c r="H552" s="49"/>
    </row>
    <row r="553" spans="1:8" x14ac:dyDescent="0.35">
      <c r="A553" s="37"/>
      <c r="B553" s="38"/>
      <c r="C553" s="53"/>
      <c r="D553" s="38"/>
      <c r="H553" s="49"/>
    </row>
    <row r="554" spans="1:8" x14ac:dyDescent="0.35">
      <c r="A554" s="37"/>
      <c r="B554" s="38"/>
      <c r="C554" s="53"/>
      <c r="D554" s="38"/>
      <c r="H554" s="49"/>
    </row>
    <row r="555" spans="1:8" x14ac:dyDescent="0.35">
      <c r="A555" s="37"/>
      <c r="B555" s="38"/>
      <c r="C555" s="53"/>
      <c r="D555" s="38"/>
      <c r="H555" s="49"/>
    </row>
    <row r="556" spans="1:8" x14ac:dyDescent="0.35">
      <c r="A556" s="37"/>
      <c r="B556" s="38"/>
      <c r="C556" s="53"/>
      <c r="D556" s="38"/>
      <c r="H556" s="49"/>
    </row>
    <row r="557" spans="1:8" x14ac:dyDescent="0.35">
      <c r="A557" s="37"/>
      <c r="B557" s="38"/>
      <c r="C557" s="53"/>
      <c r="D557" s="38"/>
      <c r="H557" s="49"/>
    </row>
    <row r="558" spans="1:8" x14ac:dyDescent="0.35">
      <c r="A558" s="37"/>
      <c r="B558" s="38"/>
      <c r="C558" s="53"/>
      <c r="D558" s="38"/>
      <c r="H558" s="49"/>
    </row>
    <row r="559" spans="1:8" x14ac:dyDescent="0.35">
      <c r="A559" s="37"/>
      <c r="B559" s="38"/>
      <c r="C559" s="53"/>
      <c r="D559" s="38"/>
      <c r="H559" s="49"/>
    </row>
    <row r="560" spans="1:8" x14ac:dyDescent="0.35">
      <c r="A560" s="37"/>
      <c r="B560" s="38"/>
      <c r="C560" s="53"/>
      <c r="D560" s="38"/>
      <c r="H560" s="49"/>
    </row>
    <row r="561" spans="1:8" x14ac:dyDescent="0.35">
      <c r="A561" s="37"/>
      <c r="B561" s="38"/>
      <c r="C561" s="53"/>
      <c r="D561" s="38"/>
      <c r="H561" s="49"/>
    </row>
    <row r="562" spans="1:8" x14ac:dyDescent="0.35">
      <c r="A562" s="37"/>
      <c r="B562" s="38"/>
      <c r="C562" s="53"/>
      <c r="D562" s="38"/>
      <c r="H562" s="49"/>
    </row>
    <row r="563" spans="1:8" x14ac:dyDescent="0.35">
      <c r="A563" s="37"/>
      <c r="B563" s="38"/>
      <c r="C563" s="53"/>
      <c r="D563" s="38"/>
      <c r="H563" s="49"/>
    </row>
    <row r="564" spans="1:8" x14ac:dyDescent="0.35">
      <c r="A564" s="37"/>
      <c r="B564" s="38"/>
      <c r="C564" s="53"/>
      <c r="D564" s="38"/>
      <c r="H564" s="49"/>
    </row>
    <row r="565" spans="1:8" x14ac:dyDescent="0.35">
      <c r="A565" s="37"/>
      <c r="B565" s="38"/>
      <c r="C565" s="53"/>
      <c r="D565" s="38"/>
      <c r="H565" s="49"/>
    </row>
    <row r="566" spans="1:8" x14ac:dyDescent="0.35">
      <c r="A566" s="37"/>
      <c r="B566" s="38"/>
      <c r="C566" s="53"/>
      <c r="D566" s="38"/>
      <c r="H566" s="49"/>
    </row>
    <row r="567" spans="1:8" x14ac:dyDescent="0.35">
      <c r="A567" s="37"/>
      <c r="B567" s="38"/>
      <c r="C567" s="53"/>
      <c r="D567" s="38"/>
      <c r="H567" s="49"/>
    </row>
    <row r="568" spans="1:8" x14ac:dyDescent="0.35">
      <c r="A568" s="37"/>
      <c r="B568" s="38"/>
      <c r="C568" s="53"/>
      <c r="D568" s="38"/>
      <c r="H568" s="49"/>
    </row>
    <row r="569" spans="1:8" x14ac:dyDescent="0.35">
      <c r="A569" s="37"/>
      <c r="B569" s="38"/>
      <c r="C569" s="53"/>
      <c r="D569" s="38"/>
      <c r="H569" s="49"/>
    </row>
    <row r="570" spans="1:8" x14ac:dyDescent="0.35">
      <c r="A570" s="37"/>
      <c r="B570" s="38"/>
      <c r="C570" s="53"/>
      <c r="D570" s="38"/>
      <c r="H570" s="49"/>
    </row>
    <row r="571" spans="1:8" x14ac:dyDescent="0.35">
      <c r="A571" s="37"/>
      <c r="B571" s="38"/>
      <c r="C571" s="53"/>
      <c r="D571" s="38"/>
      <c r="H571" s="49"/>
    </row>
    <row r="572" spans="1:8" x14ac:dyDescent="0.35">
      <c r="A572" s="37"/>
      <c r="B572" s="38"/>
      <c r="C572" s="53"/>
      <c r="D572" s="38"/>
      <c r="H572" s="49"/>
    </row>
    <row r="573" spans="1:8" x14ac:dyDescent="0.35">
      <c r="A573" s="37"/>
      <c r="B573" s="38"/>
      <c r="C573" s="53"/>
      <c r="D573" s="38"/>
      <c r="H573" s="49"/>
    </row>
    <row r="574" spans="1:8" x14ac:dyDescent="0.35">
      <c r="A574" s="37"/>
      <c r="B574" s="38"/>
      <c r="C574" s="53"/>
      <c r="D574" s="38"/>
      <c r="H574" s="49"/>
    </row>
    <row r="575" spans="1:8" x14ac:dyDescent="0.35">
      <c r="A575" s="37"/>
      <c r="B575" s="38"/>
      <c r="C575" s="53"/>
      <c r="D575" s="38"/>
      <c r="H575" s="49"/>
    </row>
    <row r="576" spans="1:8" x14ac:dyDescent="0.35">
      <c r="A576" s="37"/>
      <c r="B576" s="38"/>
      <c r="C576" s="53"/>
      <c r="D576" s="38"/>
      <c r="H576" s="49"/>
    </row>
    <row r="577" spans="1:8" x14ac:dyDescent="0.35">
      <c r="A577" s="37"/>
      <c r="B577" s="38"/>
      <c r="C577" s="53"/>
      <c r="D577" s="38"/>
      <c r="H577" s="49"/>
    </row>
    <row r="578" spans="1:8" x14ac:dyDescent="0.35">
      <c r="A578" s="37"/>
      <c r="B578" s="38"/>
      <c r="C578" s="53"/>
      <c r="D578" s="38"/>
      <c r="H578" s="49"/>
    </row>
    <row r="579" spans="1:8" x14ac:dyDescent="0.35">
      <c r="A579" s="37"/>
      <c r="B579" s="38"/>
      <c r="C579" s="53"/>
      <c r="D579" s="38"/>
      <c r="H579" s="49"/>
    </row>
    <row r="580" spans="1:8" x14ac:dyDescent="0.35">
      <c r="A580" s="37"/>
      <c r="B580" s="38"/>
      <c r="C580" s="53"/>
      <c r="D580" s="38"/>
      <c r="H580" s="49"/>
    </row>
    <row r="581" spans="1:8" x14ac:dyDescent="0.35">
      <c r="A581" s="37"/>
      <c r="B581" s="38"/>
      <c r="C581" s="53"/>
      <c r="D581" s="38"/>
      <c r="H581" s="49"/>
    </row>
    <row r="582" spans="1:8" x14ac:dyDescent="0.35">
      <c r="A582" s="37"/>
      <c r="B582" s="38"/>
      <c r="C582" s="53"/>
      <c r="D582" s="38"/>
      <c r="H582" s="49"/>
    </row>
    <row r="583" spans="1:8" x14ac:dyDescent="0.35">
      <c r="A583" s="37"/>
      <c r="B583" s="38"/>
      <c r="C583" s="53"/>
      <c r="D583" s="38"/>
      <c r="H583" s="49"/>
    </row>
    <row r="584" spans="1:8" x14ac:dyDescent="0.35">
      <c r="A584" s="37"/>
      <c r="B584" s="38"/>
      <c r="C584" s="53"/>
      <c r="D584" s="38"/>
      <c r="H584" s="49"/>
    </row>
    <row r="585" spans="1:8" x14ac:dyDescent="0.35">
      <c r="A585" s="37"/>
      <c r="B585" s="38"/>
      <c r="C585" s="53"/>
      <c r="D585" s="38"/>
      <c r="H585" s="49"/>
    </row>
    <row r="586" spans="1:8" x14ac:dyDescent="0.35">
      <c r="A586" s="37"/>
      <c r="B586" s="38"/>
      <c r="C586" s="53"/>
      <c r="D586" s="38"/>
      <c r="H586" s="49"/>
    </row>
    <row r="587" spans="1:8" x14ac:dyDescent="0.35">
      <c r="A587" s="37"/>
      <c r="B587" s="38"/>
      <c r="C587" s="53"/>
      <c r="D587" s="38"/>
      <c r="H587" s="49"/>
    </row>
    <row r="588" spans="1:8" x14ac:dyDescent="0.35">
      <c r="A588" s="37"/>
      <c r="B588" s="38"/>
      <c r="C588" s="53"/>
      <c r="D588" s="38"/>
      <c r="H588" s="49"/>
    </row>
    <row r="589" spans="1:8" x14ac:dyDescent="0.35">
      <c r="A589" s="37"/>
      <c r="B589" s="38"/>
      <c r="C589" s="53"/>
      <c r="D589" s="38"/>
      <c r="H589" s="49"/>
    </row>
    <row r="590" spans="1:8" x14ac:dyDescent="0.35">
      <c r="A590" s="37"/>
      <c r="B590" s="38"/>
      <c r="C590" s="53"/>
      <c r="D590" s="38"/>
      <c r="H590" s="49"/>
    </row>
    <row r="591" spans="1:8" x14ac:dyDescent="0.35">
      <c r="A591" s="37"/>
      <c r="B591" s="38"/>
      <c r="C591" s="53"/>
      <c r="D591" s="38"/>
      <c r="H591" s="49"/>
    </row>
    <row r="592" spans="1:8" x14ac:dyDescent="0.35">
      <c r="A592" s="37"/>
      <c r="B592" s="38"/>
      <c r="C592" s="53"/>
      <c r="D592" s="38"/>
      <c r="H592" s="49"/>
    </row>
    <row r="593" spans="1:8" x14ac:dyDescent="0.35">
      <c r="A593" s="37"/>
      <c r="B593" s="38"/>
      <c r="C593" s="53"/>
      <c r="D593" s="38"/>
      <c r="H593" s="49"/>
    </row>
    <row r="594" spans="1:8" x14ac:dyDescent="0.35">
      <c r="A594" s="37"/>
      <c r="B594" s="38"/>
      <c r="C594" s="53"/>
      <c r="D594" s="38"/>
      <c r="H594" s="49"/>
    </row>
    <row r="595" spans="1:8" x14ac:dyDescent="0.35">
      <c r="A595" s="37"/>
      <c r="B595" s="38"/>
      <c r="C595" s="53"/>
      <c r="D595" s="38"/>
      <c r="H595" s="49"/>
    </row>
    <row r="596" spans="1:8" x14ac:dyDescent="0.35">
      <c r="A596" s="37"/>
      <c r="B596" s="38"/>
      <c r="C596" s="53"/>
      <c r="D596" s="38"/>
      <c r="H596" s="49"/>
    </row>
    <row r="597" spans="1:8" x14ac:dyDescent="0.35">
      <c r="A597" s="37"/>
      <c r="B597" s="38"/>
      <c r="C597" s="53"/>
      <c r="D597" s="38"/>
      <c r="H597" s="49"/>
    </row>
    <row r="598" spans="1:8" x14ac:dyDescent="0.35">
      <c r="A598" s="37"/>
      <c r="B598" s="38"/>
      <c r="C598" s="53"/>
      <c r="D598" s="38"/>
      <c r="H598" s="49"/>
    </row>
    <row r="599" spans="1:8" x14ac:dyDescent="0.35">
      <c r="A599" s="37"/>
      <c r="B599" s="38"/>
      <c r="C599" s="53"/>
      <c r="D599" s="38"/>
      <c r="H599" s="49"/>
    </row>
    <row r="600" spans="1:8" x14ac:dyDescent="0.35">
      <c r="A600" s="37"/>
      <c r="B600" s="38"/>
      <c r="C600" s="53"/>
      <c r="D600" s="38"/>
      <c r="H600" s="49"/>
    </row>
    <row r="601" spans="1:8" x14ac:dyDescent="0.35">
      <c r="A601" s="37"/>
      <c r="B601" s="38"/>
      <c r="C601" s="53"/>
      <c r="D601" s="38"/>
      <c r="H601" s="49"/>
    </row>
    <row r="602" spans="1:8" x14ac:dyDescent="0.35">
      <c r="A602" s="37"/>
      <c r="B602" s="38"/>
      <c r="C602" s="53"/>
      <c r="D602" s="38"/>
      <c r="H602" s="49"/>
    </row>
    <row r="603" spans="1:8" x14ac:dyDescent="0.35">
      <c r="A603" s="37"/>
      <c r="B603" s="38"/>
      <c r="C603" s="53"/>
      <c r="D603" s="38"/>
      <c r="H603" s="49"/>
    </row>
    <row r="604" spans="1:8" x14ac:dyDescent="0.35">
      <c r="A604" s="37"/>
      <c r="B604" s="38"/>
      <c r="C604" s="53"/>
      <c r="D604" s="38"/>
      <c r="H604" s="49"/>
    </row>
    <row r="605" spans="1:8" x14ac:dyDescent="0.35">
      <c r="A605" s="37"/>
      <c r="B605" s="38"/>
      <c r="C605" s="53"/>
      <c r="D605" s="38"/>
      <c r="H605" s="49"/>
    </row>
    <row r="606" spans="1:8" x14ac:dyDescent="0.35">
      <c r="A606" s="37"/>
      <c r="B606" s="38"/>
      <c r="C606" s="53"/>
      <c r="D606" s="38"/>
      <c r="H606" s="49"/>
    </row>
    <row r="607" spans="1:8" x14ac:dyDescent="0.35">
      <c r="A607" s="37"/>
      <c r="B607" s="38"/>
      <c r="C607" s="53"/>
      <c r="D607" s="38"/>
      <c r="H607" s="49"/>
    </row>
    <row r="608" spans="1:8" x14ac:dyDescent="0.35">
      <c r="A608" s="37"/>
      <c r="B608" s="38"/>
      <c r="C608" s="53"/>
      <c r="D608" s="38"/>
      <c r="H608" s="49"/>
    </row>
    <row r="609" spans="1:8" x14ac:dyDescent="0.35">
      <c r="A609" s="37"/>
      <c r="B609" s="38"/>
      <c r="C609" s="53"/>
      <c r="D609" s="38"/>
      <c r="H609" s="49"/>
    </row>
    <row r="610" spans="1:8" x14ac:dyDescent="0.35">
      <c r="A610" s="37"/>
      <c r="B610" s="38"/>
      <c r="C610" s="53"/>
      <c r="D610" s="38"/>
      <c r="H610" s="49"/>
    </row>
    <row r="611" spans="1:8" x14ac:dyDescent="0.35">
      <c r="A611" s="37"/>
      <c r="B611" s="38"/>
      <c r="C611" s="53"/>
      <c r="D611" s="38"/>
      <c r="H611" s="49"/>
    </row>
    <row r="612" spans="1:8" x14ac:dyDescent="0.35">
      <c r="A612" s="37"/>
      <c r="B612" s="38"/>
      <c r="C612" s="53"/>
      <c r="D612" s="38"/>
      <c r="H612" s="49"/>
    </row>
    <row r="613" spans="1:8" x14ac:dyDescent="0.35">
      <c r="A613" s="37"/>
      <c r="B613" s="38"/>
      <c r="C613" s="53"/>
      <c r="D613" s="38"/>
      <c r="H613" s="49"/>
    </row>
    <row r="614" spans="1:8" x14ac:dyDescent="0.35">
      <c r="A614" s="37"/>
      <c r="B614" s="38"/>
      <c r="C614" s="53"/>
      <c r="D614" s="38"/>
      <c r="H614" s="49"/>
    </row>
    <row r="615" spans="1:8" x14ac:dyDescent="0.35">
      <c r="A615" s="37"/>
      <c r="B615" s="38"/>
      <c r="C615" s="53"/>
      <c r="D615" s="38"/>
      <c r="H615" s="49"/>
    </row>
    <row r="616" spans="1:8" x14ac:dyDescent="0.35">
      <c r="A616" s="37"/>
      <c r="B616" s="38"/>
      <c r="C616" s="53"/>
      <c r="D616" s="38"/>
      <c r="H616" s="49"/>
    </row>
    <row r="617" spans="1:8" x14ac:dyDescent="0.35">
      <c r="A617" s="37"/>
      <c r="B617" s="38"/>
      <c r="C617" s="53"/>
      <c r="D617" s="38"/>
      <c r="H617" s="49"/>
    </row>
    <row r="618" spans="1:8" x14ac:dyDescent="0.35">
      <c r="A618" s="37"/>
      <c r="B618" s="38"/>
      <c r="C618" s="53"/>
      <c r="D618" s="38"/>
      <c r="H618" s="49"/>
    </row>
    <row r="619" spans="1:8" x14ac:dyDescent="0.35">
      <c r="A619" s="37"/>
      <c r="B619" s="38"/>
      <c r="C619" s="53"/>
      <c r="D619" s="38"/>
      <c r="H619" s="49"/>
    </row>
    <row r="620" spans="1:8" x14ac:dyDescent="0.35">
      <c r="A620" s="37"/>
      <c r="B620" s="38"/>
      <c r="C620" s="53"/>
      <c r="D620" s="38"/>
      <c r="H620" s="49"/>
    </row>
    <row r="621" spans="1:8" x14ac:dyDescent="0.35">
      <c r="A621" s="37"/>
      <c r="B621" s="38"/>
      <c r="C621" s="53"/>
      <c r="D621" s="38"/>
      <c r="H621" s="49"/>
    </row>
    <row r="622" spans="1:8" x14ac:dyDescent="0.35">
      <c r="A622" s="37"/>
      <c r="B622" s="38"/>
      <c r="C622" s="53"/>
      <c r="D622" s="38"/>
      <c r="H622" s="49"/>
    </row>
    <row r="623" spans="1:8" x14ac:dyDescent="0.35">
      <c r="A623" s="37"/>
      <c r="B623" s="38"/>
      <c r="C623" s="53"/>
      <c r="D623" s="38"/>
      <c r="H623" s="49"/>
    </row>
    <row r="624" spans="1:8" x14ac:dyDescent="0.35">
      <c r="A624" s="37"/>
      <c r="B624" s="38"/>
      <c r="C624" s="53"/>
      <c r="D624" s="38"/>
      <c r="H624" s="49"/>
    </row>
    <row r="625" spans="1:8" x14ac:dyDescent="0.35">
      <c r="A625" s="37"/>
      <c r="B625" s="38"/>
      <c r="C625" s="53"/>
      <c r="D625" s="38"/>
      <c r="H625" s="49"/>
    </row>
    <row r="626" spans="1:8" x14ac:dyDescent="0.35">
      <c r="A626" s="37"/>
      <c r="B626" s="38"/>
      <c r="C626" s="53"/>
      <c r="D626" s="38"/>
      <c r="H626" s="49"/>
    </row>
    <row r="627" spans="1:8" x14ac:dyDescent="0.35">
      <c r="A627" s="37"/>
      <c r="B627" s="38"/>
      <c r="C627" s="53"/>
      <c r="D627" s="38"/>
      <c r="H627" s="49"/>
    </row>
    <row r="628" spans="1:8" x14ac:dyDescent="0.35">
      <c r="A628" s="37"/>
      <c r="B628" s="38"/>
      <c r="C628" s="53"/>
      <c r="D628" s="38"/>
      <c r="H628" s="49"/>
    </row>
    <row r="629" spans="1:8" x14ac:dyDescent="0.35">
      <c r="A629" s="37"/>
      <c r="B629" s="38"/>
      <c r="C629" s="53"/>
      <c r="D629" s="38"/>
      <c r="H629" s="49"/>
    </row>
    <row r="630" spans="1:8" x14ac:dyDescent="0.35">
      <c r="A630" s="37"/>
      <c r="B630" s="38"/>
      <c r="C630" s="53"/>
      <c r="D630" s="38"/>
      <c r="H630" s="49"/>
    </row>
    <row r="631" spans="1:8" x14ac:dyDescent="0.35">
      <c r="A631" s="37"/>
      <c r="B631" s="38"/>
      <c r="C631" s="53"/>
      <c r="D631" s="38"/>
      <c r="H631" s="49"/>
    </row>
    <row r="632" spans="1:8" x14ac:dyDescent="0.35">
      <c r="A632" s="37"/>
      <c r="B632" s="38"/>
      <c r="C632" s="53"/>
      <c r="D632" s="38"/>
      <c r="H632" s="49"/>
    </row>
    <row r="633" spans="1:8" x14ac:dyDescent="0.35">
      <c r="A633" s="37"/>
      <c r="B633" s="38"/>
      <c r="C633" s="53"/>
      <c r="D633" s="38"/>
      <c r="H633" s="49"/>
    </row>
    <row r="634" spans="1:8" x14ac:dyDescent="0.35">
      <c r="A634" s="37"/>
      <c r="B634" s="38"/>
      <c r="C634" s="53"/>
      <c r="D634" s="38"/>
      <c r="H634" s="49"/>
    </row>
    <row r="635" spans="1:8" x14ac:dyDescent="0.35">
      <c r="A635" s="37"/>
      <c r="B635" s="38"/>
      <c r="C635" s="53"/>
      <c r="D635" s="38"/>
      <c r="H635" s="49"/>
    </row>
    <row r="636" spans="1:8" x14ac:dyDescent="0.35">
      <c r="A636" s="37"/>
      <c r="B636" s="38"/>
      <c r="C636" s="53"/>
      <c r="D636" s="38"/>
      <c r="H636" s="49"/>
    </row>
    <row r="637" spans="1:8" x14ac:dyDescent="0.35">
      <c r="A637" s="37"/>
      <c r="B637" s="38"/>
      <c r="C637" s="53"/>
      <c r="D637" s="38"/>
      <c r="H637" s="49"/>
    </row>
    <row r="638" spans="1:8" x14ac:dyDescent="0.35">
      <c r="A638" s="37"/>
      <c r="B638" s="38"/>
      <c r="C638" s="53"/>
      <c r="D638" s="38"/>
      <c r="H638" s="49"/>
    </row>
    <row r="639" spans="1:8" x14ac:dyDescent="0.35">
      <c r="A639" s="37"/>
      <c r="B639" s="38"/>
      <c r="C639" s="53"/>
      <c r="D639" s="38"/>
      <c r="H639" s="49"/>
    </row>
    <row r="640" spans="1:8" x14ac:dyDescent="0.35">
      <c r="A640" s="37"/>
      <c r="B640" s="38"/>
      <c r="C640" s="53"/>
      <c r="D640" s="38"/>
      <c r="H640" s="49"/>
    </row>
    <row r="641" spans="1:8" x14ac:dyDescent="0.35">
      <c r="A641" s="37"/>
      <c r="B641" s="38"/>
      <c r="C641" s="53"/>
      <c r="D641" s="38"/>
      <c r="H641" s="49"/>
    </row>
    <row r="642" spans="1:8" x14ac:dyDescent="0.35">
      <c r="A642" s="37"/>
      <c r="B642" s="38"/>
      <c r="C642" s="53"/>
      <c r="D642" s="38"/>
      <c r="H642" s="49"/>
    </row>
    <row r="643" spans="1:8" x14ac:dyDescent="0.35">
      <c r="A643" s="37"/>
      <c r="B643" s="38"/>
      <c r="C643" s="53"/>
      <c r="D643" s="38"/>
      <c r="H643" s="49"/>
    </row>
    <row r="644" spans="1:8" x14ac:dyDescent="0.35">
      <c r="A644" s="37"/>
      <c r="B644" s="38"/>
      <c r="C644" s="53"/>
      <c r="D644" s="38"/>
      <c r="H644" s="49"/>
    </row>
    <row r="645" spans="1:8" x14ac:dyDescent="0.35">
      <c r="A645" s="37"/>
      <c r="B645" s="38"/>
      <c r="C645" s="53"/>
      <c r="D645" s="38"/>
      <c r="H645" s="49"/>
    </row>
    <row r="646" spans="1:8" x14ac:dyDescent="0.35">
      <c r="A646" s="37"/>
      <c r="B646" s="38"/>
      <c r="C646" s="53"/>
      <c r="D646" s="38"/>
      <c r="H646" s="49"/>
    </row>
    <row r="647" spans="1:8" x14ac:dyDescent="0.35">
      <c r="A647" s="37"/>
      <c r="B647" s="38"/>
      <c r="C647" s="53"/>
      <c r="D647" s="38"/>
      <c r="H647" s="49"/>
    </row>
    <row r="648" spans="1:8" x14ac:dyDescent="0.35">
      <c r="A648" s="37"/>
      <c r="B648" s="38"/>
      <c r="C648" s="53"/>
      <c r="D648" s="38"/>
      <c r="H648" s="49"/>
    </row>
    <row r="649" spans="1:8" x14ac:dyDescent="0.35">
      <c r="A649" s="37"/>
      <c r="B649" s="38"/>
      <c r="C649" s="53"/>
      <c r="D649" s="38"/>
      <c r="H649" s="49"/>
    </row>
    <row r="650" spans="1:8" x14ac:dyDescent="0.35">
      <c r="A650" s="37"/>
      <c r="B650" s="38"/>
      <c r="C650" s="53"/>
      <c r="D650" s="38"/>
      <c r="H650" s="49"/>
    </row>
    <row r="651" spans="1:8" x14ac:dyDescent="0.35">
      <c r="A651" s="37"/>
      <c r="B651" s="38"/>
      <c r="C651" s="53"/>
      <c r="D651" s="38"/>
      <c r="H651" s="49"/>
    </row>
    <row r="652" spans="1:8" x14ac:dyDescent="0.35">
      <c r="A652" s="37"/>
      <c r="B652" s="38"/>
      <c r="C652" s="53"/>
      <c r="D652" s="38"/>
      <c r="H652" s="49"/>
    </row>
    <row r="653" spans="1:8" x14ac:dyDescent="0.35">
      <c r="A653" s="37"/>
      <c r="B653" s="38"/>
      <c r="C653" s="53"/>
      <c r="D653" s="38"/>
      <c r="H653" s="49"/>
    </row>
    <row r="654" spans="1:8" x14ac:dyDescent="0.35">
      <c r="A654" s="37"/>
      <c r="B654" s="38"/>
      <c r="C654" s="53"/>
      <c r="D654" s="38"/>
      <c r="H654" s="49"/>
    </row>
    <row r="655" spans="1:8" x14ac:dyDescent="0.35">
      <c r="A655" s="37"/>
      <c r="B655" s="38"/>
      <c r="C655" s="53"/>
      <c r="D655" s="38"/>
      <c r="H655" s="49"/>
    </row>
    <row r="656" spans="1:8" x14ac:dyDescent="0.35">
      <c r="A656" s="37"/>
      <c r="B656" s="38"/>
      <c r="C656" s="53"/>
      <c r="D656" s="38"/>
      <c r="H656" s="49"/>
    </row>
    <row r="657" spans="1:8" x14ac:dyDescent="0.35">
      <c r="A657" s="37"/>
      <c r="B657" s="38"/>
      <c r="C657" s="53"/>
      <c r="D657" s="38"/>
      <c r="H657" s="49"/>
    </row>
    <row r="658" spans="1:8" x14ac:dyDescent="0.35">
      <c r="A658" s="37"/>
      <c r="B658" s="38"/>
      <c r="C658" s="53"/>
      <c r="D658" s="38"/>
      <c r="H658" s="49"/>
    </row>
    <row r="659" spans="1:8" x14ac:dyDescent="0.35">
      <c r="A659" s="37"/>
      <c r="B659" s="38"/>
      <c r="C659" s="53"/>
      <c r="D659" s="38"/>
      <c r="H659" s="49"/>
    </row>
    <row r="660" spans="1:8" x14ac:dyDescent="0.35">
      <c r="A660" s="37"/>
      <c r="B660" s="38"/>
      <c r="C660" s="53"/>
      <c r="D660" s="38"/>
      <c r="H660" s="49"/>
    </row>
    <row r="661" spans="1:8" x14ac:dyDescent="0.35">
      <c r="A661" s="37"/>
      <c r="B661" s="38"/>
      <c r="C661" s="53"/>
      <c r="D661" s="38"/>
      <c r="H661" s="49"/>
    </row>
    <row r="662" spans="1:8" x14ac:dyDescent="0.35">
      <c r="A662" s="37"/>
      <c r="B662" s="38"/>
      <c r="C662" s="53"/>
      <c r="D662" s="38"/>
      <c r="H662" s="49"/>
    </row>
    <row r="663" spans="1:8" x14ac:dyDescent="0.35">
      <c r="A663" s="37"/>
      <c r="B663" s="38"/>
      <c r="C663" s="53"/>
      <c r="D663" s="38"/>
      <c r="H663" s="49"/>
    </row>
    <row r="664" spans="1:8" x14ac:dyDescent="0.35">
      <c r="A664" s="37"/>
      <c r="B664" s="38"/>
      <c r="C664" s="53"/>
      <c r="D664" s="38"/>
      <c r="H664" s="49"/>
    </row>
    <row r="665" spans="1:8" x14ac:dyDescent="0.35">
      <c r="A665" s="37"/>
      <c r="B665" s="38"/>
      <c r="C665" s="53"/>
      <c r="D665" s="38"/>
      <c r="H665" s="49"/>
    </row>
    <row r="666" spans="1:8" x14ac:dyDescent="0.35">
      <c r="A666" s="37"/>
      <c r="B666" s="38"/>
      <c r="C666" s="53"/>
      <c r="D666" s="38"/>
      <c r="H666" s="49"/>
    </row>
    <row r="667" spans="1:8" x14ac:dyDescent="0.35">
      <c r="A667" s="37"/>
      <c r="B667" s="38"/>
      <c r="C667" s="53"/>
      <c r="D667" s="38"/>
      <c r="H667" s="49"/>
    </row>
    <row r="668" spans="1:8" x14ac:dyDescent="0.35">
      <c r="A668" s="37"/>
      <c r="B668" s="38"/>
      <c r="C668" s="53"/>
      <c r="D668" s="38"/>
      <c r="H668" s="49"/>
    </row>
    <row r="669" spans="1:8" x14ac:dyDescent="0.35">
      <c r="A669" s="37"/>
      <c r="B669" s="38"/>
      <c r="C669" s="53"/>
      <c r="D669" s="38"/>
      <c r="H669" s="49"/>
    </row>
    <row r="670" spans="1:8" x14ac:dyDescent="0.35">
      <c r="A670" s="37"/>
      <c r="B670" s="38"/>
      <c r="C670" s="53"/>
      <c r="D670" s="38"/>
      <c r="H670" s="49"/>
    </row>
    <row r="671" spans="1:8" x14ac:dyDescent="0.35">
      <c r="A671" s="37"/>
      <c r="B671" s="38"/>
      <c r="C671" s="53"/>
      <c r="D671" s="38"/>
      <c r="H671" s="49"/>
    </row>
    <row r="672" spans="1:8" x14ac:dyDescent="0.35">
      <c r="A672" s="37"/>
      <c r="B672" s="38"/>
      <c r="C672" s="53"/>
      <c r="D672" s="38"/>
      <c r="H672" s="49"/>
    </row>
    <row r="673" spans="1:8" x14ac:dyDescent="0.35">
      <c r="A673" s="37"/>
      <c r="B673" s="38"/>
      <c r="C673" s="53"/>
      <c r="D673" s="38"/>
      <c r="H673" s="49"/>
    </row>
    <row r="674" spans="1:8" x14ac:dyDescent="0.35">
      <c r="A674" s="37"/>
      <c r="B674" s="38"/>
      <c r="C674" s="53"/>
      <c r="D674" s="38"/>
      <c r="H674" s="49"/>
    </row>
    <row r="675" spans="1:8" x14ac:dyDescent="0.35">
      <c r="A675" s="37"/>
      <c r="B675" s="38"/>
      <c r="C675" s="53"/>
      <c r="D675" s="38"/>
      <c r="H675" s="49"/>
    </row>
    <row r="676" spans="1:8" x14ac:dyDescent="0.35">
      <c r="A676" s="37"/>
      <c r="B676" s="38"/>
      <c r="C676" s="53"/>
      <c r="D676" s="38"/>
      <c r="H676" s="49"/>
    </row>
    <row r="677" spans="1:8" x14ac:dyDescent="0.35">
      <c r="A677" s="37"/>
      <c r="B677" s="38"/>
      <c r="C677" s="53"/>
      <c r="D677" s="38"/>
      <c r="H677" s="49"/>
    </row>
    <row r="678" spans="1:8" x14ac:dyDescent="0.35">
      <c r="A678" s="37"/>
      <c r="B678" s="38"/>
      <c r="C678" s="53"/>
      <c r="D678" s="38"/>
      <c r="H678" s="49"/>
    </row>
    <row r="679" spans="1:8" x14ac:dyDescent="0.35">
      <c r="A679" s="37"/>
      <c r="B679" s="38"/>
      <c r="C679" s="53"/>
      <c r="D679" s="38"/>
      <c r="H679" s="49"/>
    </row>
    <row r="680" spans="1:8" x14ac:dyDescent="0.35">
      <c r="A680" s="37"/>
      <c r="B680" s="38"/>
      <c r="C680" s="53"/>
      <c r="D680" s="38"/>
      <c r="H680" s="49"/>
    </row>
    <row r="681" spans="1:8" x14ac:dyDescent="0.35">
      <c r="A681" s="37"/>
      <c r="B681" s="38"/>
      <c r="C681" s="53"/>
      <c r="D681" s="38"/>
      <c r="H681" s="49"/>
    </row>
    <row r="682" spans="1:8" x14ac:dyDescent="0.35">
      <c r="A682" s="37"/>
      <c r="B682" s="38"/>
      <c r="C682" s="53"/>
      <c r="D682" s="38"/>
      <c r="H682" s="49"/>
    </row>
    <row r="683" spans="1:8" x14ac:dyDescent="0.35">
      <c r="A683" s="37"/>
      <c r="B683" s="38"/>
      <c r="C683" s="53"/>
      <c r="D683" s="38"/>
      <c r="H683" s="49"/>
    </row>
    <row r="684" spans="1:8" x14ac:dyDescent="0.35">
      <c r="A684" s="37"/>
      <c r="B684" s="38"/>
      <c r="C684" s="53"/>
      <c r="D684" s="38"/>
      <c r="H684" s="49"/>
    </row>
    <row r="685" spans="1:8" x14ac:dyDescent="0.35">
      <c r="A685" s="37"/>
      <c r="B685" s="38"/>
      <c r="C685" s="53"/>
      <c r="D685" s="38"/>
      <c r="H685" s="49"/>
    </row>
    <row r="686" spans="1:8" x14ac:dyDescent="0.35">
      <c r="A686" s="37"/>
      <c r="B686" s="38"/>
      <c r="C686" s="53"/>
      <c r="D686" s="38"/>
      <c r="H686" s="49"/>
    </row>
    <row r="687" spans="1:8" x14ac:dyDescent="0.35">
      <c r="A687" s="37"/>
      <c r="B687" s="38"/>
      <c r="C687" s="53"/>
      <c r="D687" s="38"/>
      <c r="H687" s="49"/>
    </row>
    <row r="688" spans="1:8" x14ac:dyDescent="0.35">
      <c r="A688" s="37"/>
      <c r="B688" s="38"/>
      <c r="C688" s="53"/>
      <c r="D688" s="38"/>
      <c r="H688" s="49"/>
    </row>
    <row r="689" spans="1:8" x14ac:dyDescent="0.35">
      <c r="A689" s="37"/>
      <c r="B689" s="38"/>
      <c r="C689" s="53"/>
      <c r="D689" s="38"/>
      <c r="H689" s="49"/>
    </row>
    <row r="690" spans="1:8" x14ac:dyDescent="0.35">
      <c r="A690" s="37"/>
      <c r="B690" s="38"/>
      <c r="C690" s="53"/>
      <c r="D690" s="38"/>
      <c r="H690" s="49"/>
    </row>
    <row r="691" spans="1:8" x14ac:dyDescent="0.35">
      <c r="A691" s="37"/>
      <c r="B691" s="38"/>
      <c r="C691" s="53"/>
      <c r="D691" s="38"/>
      <c r="H691" s="49"/>
    </row>
    <row r="692" spans="1:8" x14ac:dyDescent="0.35">
      <c r="A692" s="37"/>
      <c r="B692" s="38"/>
      <c r="C692" s="53"/>
      <c r="D692" s="38"/>
      <c r="H692" s="49"/>
    </row>
    <row r="693" spans="1:8" x14ac:dyDescent="0.35">
      <c r="A693" s="37"/>
      <c r="B693" s="38"/>
      <c r="C693" s="53"/>
      <c r="D693" s="38"/>
      <c r="H693" s="49"/>
    </row>
    <row r="694" spans="1:8" x14ac:dyDescent="0.35">
      <c r="A694" s="37"/>
      <c r="B694" s="38"/>
      <c r="C694" s="53"/>
      <c r="D694" s="38"/>
      <c r="H694" s="49"/>
    </row>
    <row r="695" spans="1:8" x14ac:dyDescent="0.35">
      <c r="A695" s="37"/>
      <c r="B695" s="38"/>
      <c r="C695" s="53"/>
      <c r="D695" s="38"/>
      <c r="H695" s="49"/>
    </row>
    <row r="696" spans="1:8" x14ac:dyDescent="0.35">
      <c r="A696" s="37"/>
      <c r="B696" s="38"/>
      <c r="C696" s="53"/>
      <c r="D696" s="38"/>
      <c r="H696" s="49"/>
    </row>
    <row r="697" spans="1:8" x14ac:dyDescent="0.35">
      <c r="A697" s="37"/>
      <c r="B697" s="38"/>
      <c r="C697" s="53"/>
      <c r="D697" s="38"/>
      <c r="H697" s="49"/>
    </row>
    <row r="698" spans="1:8" x14ac:dyDescent="0.35">
      <c r="A698" s="37"/>
      <c r="B698" s="38"/>
      <c r="C698" s="53"/>
      <c r="D698" s="38"/>
      <c r="H698" s="49"/>
    </row>
    <row r="699" spans="1:8" x14ac:dyDescent="0.35">
      <c r="A699" s="37"/>
      <c r="B699" s="38"/>
      <c r="C699" s="53"/>
      <c r="D699" s="38"/>
      <c r="H699" s="49"/>
    </row>
    <row r="700" spans="1:8" x14ac:dyDescent="0.35">
      <c r="A700" s="37"/>
      <c r="B700" s="38"/>
      <c r="C700" s="53"/>
      <c r="D700" s="38"/>
      <c r="H700" s="49"/>
    </row>
    <row r="701" spans="1:8" x14ac:dyDescent="0.35">
      <c r="A701" s="37"/>
      <c r="B701" s="38"/>
      <c r="C701" s="53"/>
      <c r="D701" s="38"/>
      <c r="H701" s="49"/>
    </row>
    <row r="702" spans="1:8" x14ac:dyDescent="0.35">
      <c r="A702" s="37"/>
      <c r="B702" s="38"/>
      <c r="C702" s="53"/>
      <c r="D702" s="38"/>
      <c r="H702" s="49"/>
    </row>
    <row r="703" spans="1:8" x14ac:dyDescent="0.35">
      <c r="A703" s="37"/>
      <c r="B703" s="38"/>
      <c r="C703" s="53"/>
      <c r="D703" s="38"/>
      <c r="H703" s="49"/>
    </row>
    <row r="704" spans="1:8" x14ac:dyDescent="0.35">
      <c r="A704" s="37"/>
      <c r="B704" s="38"/>
      <c r="C704" s="53"/>
      <c r="D704" s="38"/>
      <c r="H704" s="49"/>
    </row>
    <row r="705" spans="1:8" x14ac:dyDescent="0.35">
      <c r="A705" s="37"/>
      <c r="B705" s="38"/>
      <c r="C705" s="53"/>
      <c r="D705" s="38"/>
      <c r="H705" s="49"/>
    </row>
    <row r="706" spans="1:8" x14ac:dyDescent="0.35">
      <c r="A706" s="37"/>
      <c r="B706" s="38"/>
      <c r="C706" s="53"/>
      <c r="D706" s="38"/>
      <c r="H706" s="49"/>
    </row>
    <row r="707" spans="1:8" x14ac:dyDescent="0.35">
      <c r="A707" s="37"/>
      <c r="B707" s="38"/>
      <c r="C707" s="53"/>
      <c r="D707" s="38"/>
      <c r="H707" s="49"/>
    </row>
    <row r="708" spans="1:8" x14ac:dyDescent="0.35">
      <c r="A708" s="37"/>
      <c r="B708" s="38"/>
      <c r="C708" s="53"/>
      <c r="D708" s="38"/>
      <c r="H708" s="49"/>
    </row>
    <row r="709" spans="1:8" x14ac:dyDescent="0.35">
      <c r="A709" s="37"/>
      <c r="B709" s="38"/>
      <c r="C709" s="53"/>
      <c r="D709" s="38"/>
      <c r="H709" s="49"/>
    </row>
    <row r="710" spans="1:8" x14ac:dyDescent="0.35">
      <c r="A710" s="37"/>
      <c r="B710" s="38"/>
      <c r="C710" s="53"/>
      <c r="D710" s="38"/>
      <c r="H710" s="49"/>
    </row>
    <row r="711" spans="1:8" x14ac:dyDescent="0.35">
      <c r="A711" s="37"/>
      <c r="B711" s="38"/>
      <c r="C711" s="53"/>
      <c r="D711" s="38"/>
      <c r="H711" s="49"/>
    </row>
    <row r="712" spans="1:8" x14ac:dyDescent="0.35">
      <c r="A712" s="37"/>
      <c r="B712" s="38"/>
      <c r="C712" s="53"/>
      <c r="D712" s="38"/>
      <c r="H712" s="49"/>
    </row>
    <row r="713" spans="1:8" x14ac:dyDescent="0.35">
      <c r="A713" s="37"/>
      <c r="B713" s="38"/>
      <c r="C713" s="53"/>
      <c r="D713" s="38"/>
      <c r="H713" s="49"/>
    </row>
    <row r="714" spans="1:8" x14ac:dyDescent="0.35">
      <c r="A714" s="37"/>
      <c r="B714" s="38"/>
      <c r="C714" s="53"/>
      <c r="D714" s="38"/>
      <c r="H714" s="49"/>
    </row>
    <row r="715" spans="1:8" x14ac:dyDescent="0.35">
      <c r="A715" s="37"/>
      <c r="B715" s="38"/>
      <c r="C715" s="53"/>
      <c r="D715" s="38"/>
      <c r="H715" s="49"/>
    </row>
    <row r="716" spans="1:8" x14ac:dyDescent="0.35">
      <c r="A716" s="37"/>
      <c r="B716" s="38"/>
      <c r="C716" s="53"/>
      <c r="D716" s="38"/>
      <c r="H716" s="49"/>
    </row>
    <row r="717" spans="1:8" x14ac:dyDescent="0.35">
      <c r="A717" s="37"/>
      <c r="B717" s="38"/>
      <c r="C717" s="53"/>
      <c r="D717" s="38"/>
      <c r="H717" s="49"/>
    </row>
    <row r="718" spans="1:8" x14ac:dyDescent="0.35">
      <c r="A718" s="37"/>
      <c r="B718" s="38"/>
      <c r="C718" s="53"/>
      <c r="D718" s="38"/>
      <c r="H718" s="49"/>
    </row>
    <row r="719" spans="1:8" x14ac:dyDescent="0.35">
      <c r="A719" s="37"/>
      <c r="B719" s="38"/>
      <c r="C719" s="53"/>
      <c r="D719" s="38"/>
      <c r="H719" s="49"/>
    </row>
    <row r="720" spans="1:8" x14ac:dyDescent="0.35">
      <c r="A720" s="37"/>
      <c r="B720" s="38"/>
      <c r="C720" s="53"/>
      <c r="D720" s="38"/>
      <c r="H720" s="49"/>
    </row>
    <row r="721" spans="1:8" x14ac:dyDescent="0.35">
      <c r="A721" s="37"/>
      <c r="B721" s="38"/>
      <c r="C721" s="53"/>
      <c r="D721" s="38"/>
      <c r="H721" s="49"/>
    </row>
    <row r="722" spans="1:8" x14ac:dyDescent="0.35">
      <c r="A722" s="37"/>
      <c r="B722" s="38"/>
      <c r="C722" s="53"/>
      <c r="D722" s="38"/>
      <c r="H722" s="49"/>
    </row>
    <row r="723" spans="1:8" x14ac:dyDescent="0.35">
      <c r="A723" s="37"/>
      <c r="B723" s="38"/>
      <c r="C723" s="53"/>
      <c r="D723" s="38"/>
      <c r="H723" s="49"/>
    </row>
    <row r="724" spans="1:8" x14ac:dyDescent="0.35">
      <c r="A724" s="37"/>
      <c r="B724" s="38"/>
      <c r="C724" s="53"/>
      <c r="D724" s="38"/>
      <c r="H724" s="49"/>
    </row>
    <row r="725" spans="1:8" x14ac:dyDescent="0.35">
      <c r="A725" s="37"/>
      <c r="B725" s="38"/>
      <c r="C725" s="53"/>
      <c r="D725" s="38"/>
      <c r="H725" s="49"/>
    </row>
    <row r="726" spans="1:8" x14ac:dyDescent="0.35">
      <c r="A726" s="37"/>
      <c r="B726" s="38"/>
      <c r="C726" s="53"/>
      <c r="D726" s="38"/>
      <c r="H726" s="49"/>
    </row>
    <row r="727" spans="1:8" x14ac:dyDescent="0.35">
      <c r="A727" s="37"/>
      <c r="B727" s="38"/>
      <c r="C727" s="53"/>
      <c r="D727" s="38"/>
      <c r="H727" s="49"/>
    </row>
    <row r="728" spans="1:8" x14ac:dyDescent="0.35">
      <c r="A728" s="37"/>
      <c r="B728" s="38"/>
      <c r="C728" s="53"/>
      <c r="D728" s="38"/>
      <c r="H728" s="49"/>
    </row>
    <row r="729" spans="1:8" x14ac:dyDescent="0.35">
      <c r="A729" s="37"/>
      <c r="B729" s="38"/>
      <c r="C729" s="53"/>
      <c r="D729" s="38"/>
      <c r="H729" s="49"/>
    </row>
    <row r="730" spans="1:8" x14ac:dyDescent="0.35">
      <c r="A730" s="37"/>
      <c r="B730" s="38"/>
      <c r="C730" s="53"/>
      <c r="D730" s="38"/>
      <c r="H730" s="49"/>
    </row>
    <row r="731" spans="1:8" x14ac:dyDescent="0.35">
      <c r="A731" s="37"/>
      <c r="B731" s="38"/>
      <c r="C731" s="53"/>
      <c r="D731" s="38"/>
      <c r="H731" s="49"/>
    </row>
    <row r="732" spans="1:8" x14ac:dyDescent="0.35">
      <c r="A732" s="37"/>
      <c r="B732" s="38"/>
      <c r="C732" s="53"/>
      <c r="D732" s="38"/>
      <c r="H732" s="49"/>
    </row>
    <row r="733" spans="1:8" x14ac:dyDescent="0.35">
      <c r="A733" s="37"/>
      <c r="B733" s="38"/>
      <c r="C733" s="53"/>
      <c r="D733" s="38"/>
      <c r="H733" s="49"/>
    </row>
    <row r="734" spans="1:8" x14ac:dyDescent="0.35">
      <c r="A734" s="37"/>
      <c r="B734" s="38"/>
      <c r="C734" s="53"/>
      <c r="D734" s="38"/>
      <c r="H734" s="49"/>
    </row>
    <row r="735" spans="1:8" x14ac:dyDescent="0.35">
      <c r="A735" s="37"/>
      <c r="B735" s="38"/>
      <c r="C735" s="53"/>
      <c r="D735" s="38"/>
      <c r="H735" s="49"/>
    </row>
    <row r="736" spans="1:8" x14ac:dyDescent="0.35">
      <c r="A736" s="37"/>
      <c r="B736" s="38"/>
      <c r="C736" s="53"/>
      <c r="D736" s="38"/>
      <c r="H736" s="49"/>
    </row>
    <row r="737" spans="1:8" x14ac:dyDescent="0.35">
      <c r="A737" s="37"/>
      <c r="B737" s="38"/>
      <c r="C737" s="53"/>
      <c r="D737" s="38"/>
      <c r="H737" s="49"/>
    </row>
    <row r="738" spans="1:8" x14ac:dyDescent="0.35">
      <c r="A738" s="37"/>
      <c r="B738" s="38"/>
      <c r="C738" s="53"/>
      <c r="D738" s="38"/>
      <c r="H738" s="49"/>
    </row>
    <row r="739" spans="1:8" x14ac:dyDescent="0.35">
      <c r="A739" s="37"/>
      <c r="B739" s="38"/>
      <c r="C739" s="53"/>
      <c r="D739" s="38"/>
      <c r="H739" s="49"/>
    </row>
    <row r="740" spans="1:8" x14ac:dyDescent="0.35">
      <c r="A740" s="37"/>
      <c r="B740" s="38"/>
      <c r="C740" s="53"/>
      <c r="D740" s="38"/>
      <c r="H740" s="49"/>
    </row>
    <row r="741" spans="1:8" x14ac:dyDescent="0.35">
      <c r="A741" s="37"/>
      <c r="B741" s="38"/>
      <c r="C741" s="53"/>
      <c r="D741" s="38"/>
      <c r="H741" s="49"/>
    </row>
    <row r="742" spans="1:8" x14ac:dyDescent="0.35">
      <c r="A742" s="37"/>
      <c r="B742" s="38"/>
      <c r="C742" s="53"/>
      <c r="D742" s="38"/>
      <c r="H742" s="49"/>
    </row>
    <row r="743" spans="1:8" x14ac:dyDescent="0.35">
      <c r="A743" s="37"/>
      <c r="B743" s="38"/>
      <c r="C743" s="53"/>
      <c r="D743" s="38"/>
      <c r="H743" s="49"/>
    </row>
    <row r="744" spans="1:8" x14ac:dyDescent="0.35">
      <c r="A744" s="37"/>
      <c r="B744" s="38"/>
      <c r="C744" s="53"/>
      <c r="D744" s="38"/>
      <c r="H744" s="49"/>
    </row>
    <row r="745" spans="1:8" x14ac:dyDescent="0.35">
      <c r="A745" s="37"/>
      <c r="B745" s="38"/>
      <c r="C745" s="53"/>
      <c r="D745" s="38"/>
      <c r="H745" s="49"/>
    </row>
    <row r="746" spans="1:8" x14ac:dyDescent="0.35">
      <c r="A746" s="37"/>
      <c r="B746" s="38"/>
      <c r="C746" s="53"/>
      <c r="D746" s="38"/>
      <c r="H746" s="49"/>
    </row>
    <row r="747" spans="1:8" x14ac:dyDescent="0.35">
      <c r="A747" s="37"/>
      <c r="B747" s="38"/>
      <c r="C747" s="53"/>
      <c r="D747" s="38"/>
      <c r="H747" s="49"/>
    </row>
    <row r="748" spans="1:8" x14ac:dyDescent="0.35">
      <c r="A748" s="37"/>
      <c r="B748" s="38"/>
      <c r="C748" s="53"/>
      <c r="D748" s="38"/>
      <c r="H748" s="49"/>
    </row>
    <row r="749" spans="1:8" x14ac:dyDescent="0.35">
      <c r="A749" s="37"/>
      <c r="B749" s="38"/>
      <c r="C749" s="53"/>
      <c r="D749" s="38"/>
      <c r="H749" s="49"/>
    </row>
    <row r="750" spans="1:8" x14ac:dyDescent="0.35">
      <c r="A750" s="37"/>
      <c r="B750" s="38"/>
      <c r="C750" s="53"/>
      <c r="D750" s="38"/>
      <c r="H750" s="49"/>
    </row>
    <row r="751" spans="1:8" x14ac:dyDescent="0.35">
      <c r="A751" s="37"/>
      <c r="B751" s="38"/>
      <c r="C751" s="53"/>
      <c r="D751" s="38"/>
      <c r="H751" s="49"/>
    </row>
    <row r="752" spans="1:8" x14ac:dyDescent="0.35">
      <c r="A752" s="37"/>
      <c r="B752" s="38"/>
      <c r="C752" s="53"/>
      <c r="D752" s="38"/>
      <c r="H752" s="49"/>
    </row>
    <row r="753" spans="1:8" x14ac:dyDescent="0.35">
      <c r="A753" s="37"/>
      <c r="B753" s="38"/>
      <c r="C753" s="53"/>
      <c r="D753" s="38"/>
      <c r="H753" s="49"/>
    </row>
    <row r="754" spans="1:8" x14ac:dyDescent="0.35">
      <c r="A754" s="37"/>
      <c r="B754" s="38"/>
      <c r="C754" s="53"/>
      <c r="D754" s="38"/>
      <c r="H754" s="49"/>
    </row>
    <row r="755" spans="1:8" x14ac:dyDescent="0.35">
      <c r="A755" s="37"/>
      <c r="B755" s="38"/>
      <c r="C755" s="53"/>
      <c r="D755" s="38"/>
      <c r="H755" s="49"/>
    </row>
    <row r="756" spans="1:8" x14ac:dyDescent="0.35">
      <c r="A756" s="37"/>
      <c r="B756" s="38"/>
      <c r="C756" s="53"/>
      <c r="D756" s="38"/>
      <c r="H756" s="49"/>
    </row>
    <row r="757" spans="1:8" x14ac:dyDescent="0.35">
      <c r="A757" s="37"/>
      <c r="B757" s="38"/>
      <c r="C757" s="53"/>
      <c r="D757" s="38"/>
      <c r="H757" s="49"/>
    </row>
    <row r="758" spans="1:8" x14ac:dyDescent="0.35">
      <c r="A758" s="37"/>
      <c r="B758" s="38"/>
      <c r="C758" s="53"/>
      <c r="D758" s="38"/>
      <c r="H758" s="49"/>
    </row>
    <row r="759" spans="1:8" x14ac:dyDescent="0.35">
      <c r="A759" s="37"/>
      <c r="B759" s="38"/>
      <c r="C759" s="53"/>
      <c r="D759" s="38"/>
      <c r="H759" s="49"/>
    </row>
    <row r="760" spans="1:8" x14ac:dyDescent="0.35">
      <c r="A760" s="37"/>
      <c r="B760" s="38"/>
      <c r="C760" s="53"/>
      <c r="D760" s="38"/>
      <c r="H760" s="49"/>
    </row>
    <row r="761" spans="1:8" x14ac:dyDescent="0.35">
      <c r="A761" s="37"/>
      <c r="B761" s="38"/>
      <c r="C761" s="53"/>
      <c r="D761" s="38"/>
      <c r="H761" s="49"/>
    </row>
    <row r="762" spans="1:8" x14ac:dyDescent="0.35">
      <c r="A762" s="37"/>
      <c r="B762" s="38"/>
      <c r="C762" s="53"/>
      <c r="D762" s="38"/>
      <c r="H762" s="49"/>
    </row>
    <row r="763" spans="1:8" x14ac:dyDescent="0.35">
      <c r="A763" s="37"/>
      <c r="B763" s="38"/>
      <c r="C763" s="53"/>
      <c r="D763" s="38"/>
      <c r="H763" s="49"/>
    </row>
    <row r="764" spans="1:8" x14ac:dyDescent="0.35">
      <c r="A764" s="37"/>
      <c r="B764" s="38"/>
      <c r="C764" s="53"/>
      <c r="D764" s="38"/>
      <c r="H764" s="49"/>
    </row>
    <row r="765" spans="1:8" x14ac:dyDescent="0.35">
      <c r="A765" s="37"/>
      <c r="B765" s="38"/>
      <c r="C765" s="53"/>
      <c r="D765" s="38"/>
      <c r="H765" s="49"/>
    </row>
    <row r="766" spans="1:8" x14ac:dyDescent="0.35">
      <c r="A766" s="37"/>
      <c r="B766" s="38"/>
      <c r="C766" s="53"/>
      <c r="D766" s="38"/>
      <c r="H766" s="49"/>
    </row>
    <row r="767" spans="1:8" x14ac:dyDescent="0.35">
      <c r="A767" s="37"/>
      <c r="B767" s="38"/>
      <c r="C767" s="53"/>
      <c r="D767" s="38"/>
      <c r="H767" s="49"/>
    </row>
    <row r="768" spans="1:8" x14ac:dyDescent="0.35">
      <c r="A768" s="37"/>
      <c r="B768" s="38"/>
      <c r="C768" s="53"/>
      <c r="D768" s="38"/>
      <c r="H768" s="49"/>
    </row>
    <row r="769" spans="1:8" x14ac:dyDescent="0.35">
      <c r="A769" s="37"/>
      <c r="B769" s="38"/>
      <c r="C769" s="53"/>
      <c r="D769" s="38"/>
      <c r="H769" s="49"/>
    </row>
    <row r="770" spans="1:8" x14ac:dyDescent="0.35">
      <c r="A770" s="37"/>
      <c r="B770" s="38"/>
      <c r="C770" s="53"/>
      <c r="D770" s="38"/>
      <c r="H770" s="49"/>
    </row>
    <row r="771" spans="1:8" x14ac:dyDescent="0.35">
      <c r="A771" s="37"/>
      <c r="B771" s="38"/>
      <c r="C771" s="53"/>
      <c r="D771" s="38"/>
      <c r="H771" s="49"/>
    </row>
    <row r="772" spans="1:8" x14ac:dyDescent="0.35">
      <c r="A772" s="37"/>
      <c r="B772" s="38"/>
      <c r="C772" s="53"/>
      <c r="D772" s="38"/>
      <c r="H772" s="49"/>
    </row>
    <row r="773" spans="1:8" x14ac:dyDescent="0.35">
      <c r="A773" s="37"/>
      <c r="B773" s="38"/>
      <c r="C773" s="53"/>
      <c r="D773" s="38"/>
      <c r="H773" s="49"/>
    </row>
    <row r="774" spans="1:8" x14ac:dyDescent="0.35">
      <c r="A774" s="37"/>
      <c r="B774" s="38"/>
      <c r="C774" s="53"/>
      <c r="D774" s="38"/>
      <c r="H774" s="49"/>
    </row>
    <row r="775" spans="1:8" x14ac:dyDescent="0.35">
      <c r="A775" s="37"/>
      <c r="B775" s="38"/>
      <c r="C775" s="53"/>
      <c r="D775" s="38"/>
      <c r="H775" s="49"/>
    </row>
    <row r="776" spans="1:8" x14ac:dyDescent="0.35">
      <c r="A776" s="37"/>
      <c r="B776" s="38"/>
      <c r="C776" s="53"/>
      <c r="D776" s="38"/>
      <c r="H776" s="49"/>
    </row>
    <row r="777" spans="1:8" x14ac:dyDescent="0.35">
      <c r="A777" s="37"/>
      <c r="B777" s="38"/>
      <c r="C777" s="53"/>
      <c r="D777" s="38"/>
      <c r="H777" s="49"/>
    </row>
    <row r="778" spans="1:8" x14ac:dyDescent="0.35">
      <c r="A778" s="37"/>
      <c r="B778" s="38"/>
      <c r="C778" s="53"/>
      <c r="D778" s="38"/>
      <c r="H778" s="49"/>
    </row>
    <row r="779" spans="1:8" x14ac:dyDescent="0.35">
      <c r="A779" s="37"/>
      <c r="B779" s="38"/>
      <c r="C779" s="53"/>
      <c r="D779" s="38"/>
      <c r="H779" s="49"/>
    </row>
    <row r="780" spans="1:8" x14ac:dyDescent="0.35">
      <c r="A780" s="37"/>
      <c r="B780" s="38"/>
      <c r="C780" s="53"/>
      <c r="D780" s="38"/>
      <c r="H780" s="49"/>
    </row>
    <row r="781" spans="1:8" x14ac:dyDescent="0.35">
      <c r="A781" s="37"/>
      <c r="B781" s="38"/>
      <c r="C781" s="53"/>
      <c r="D781" s="38"/>
      <c r="H781" s="49"/>
    </row>
    <row r="782" spans="1:8" x14ac:dyDescent="0.35">
      <c r="A782" s="37"/>
      <c r="B782" s="38"/>
      <c r="C782" s="53"/>
      <c r="D782" s="38"/>
      <c r="H782" s="49"/>
    </row>
    <row r="783" spans="1:8" x14ac:dyDescent="0.35">
      <c r="A783" s="37"/>
      <c r="B783" s="38"/>
      <c r="C783" s="53"/>
      <c r="D783" s="38"/>
      <c r="H783" s="49"/>
    </row>
    <row r="784" spans="1:8" x14ac:dyDescent="0.35">
      <c r="A784" s="37"/>
      <c r="B784" s="38"/>
      <c r="C784" s="53"/>
      <c r="D784" s="38"/>
      <c r="H784" s="49"/>
    </row>
    <row r="785" spans="1:8" x14ac:dyDescent="0.35">
      <c r="A785" s="37"/>
      <c r="B785" s="38"/>
      <c r="C785" s="53"/>
      <c r="D785" s="38"/>
      <c r="H785" s="49"/>
    </row>
    <row r="786" spans="1:8" x14ac:dyDescent="0.35">
      <c r="A786" s="37"/>
      <c r="B786" s="38"/>
      <c r="C786" s="53"/>
      <c r="D786" s="38"/>
      <c r="H786" s="49"/>
    </row>
    <row r="787" spans="1:8" x14ac:dyDescent="0.35">
      <c r="A787" s="37"/>
      <c r="B787" s="38"/>
      <c r="C787" s="53"/>
      <c r="D787" s="38"/>
      <c r="H787" s="49"/>
    </row>
    <row r="788" spans="1:8" x14ac:dyDescent="0.35">
      <c r="A788" s="37"/>
      <c r="B788" s="38"/>
      <c r="C788" s="53"/>
      <c r="D788" s="38"/>
      <c r="H788" s="49"/>
    </row>
    <row r="789" spans="1:8" x14ac:dyDescent="0.35">
      <c r="A789" s="37"/>
      <c r="B789" s="38"/>
      <c r="C789" s="53"/>
      <c r="D789" s="38"/>
      <c r="H789" s="49"/>
    </row>
    <row r="790" spans="1:8" x14ac:dyDescent="0.35">
      <c r="A790" s="37"/>
      <c r="B790" s="38"/>
      <c r="C790" s="53"/>
      <c r="D790" s="38"/>
      <c r="H790" s="49"/>
    </row>
    <row r="791" spans="1:8" x14ac:dyDescent="0.35">
      <c r="A791" s="37"/>
      <c r="B791" s="38"/>
      <c r="C791" s="53"/>
      <c r="D791" s="38"/>
      <c r="H791" s="49"/>
    </row>
    <row r="792" spans="1:8" x14ac:dyDescent="0.35">
      <c r="A792" s="37"/>
      <c r="B792" s="38"/>
      <c r="C792" s="53"/>
      <c r="D792" s="38"/>
      <c r="H792" s="49"/>
    </row>
    <row r="793" spans="1:8" x14ac:dyDescent="0.35">
      <c r="A793" s="37"/>
      <c r="B793" s="38"/>
      <c r="C793" s="53"/>
      <c r="D793" s="38"/>
      <c r="H793" s="49"/>
    </row>
    <row r="794" spans="1:8" x14ac:dyDescent="0.35">
      <c r="A794" s="37"/>
      <c r="B794" s="38"/>
      <c r="C794" s="53"/>
      <c r="D794" s="38"/>
      <c r="H794" s="49"/>
    </row>
    <row r="795" spans="1:8" x14ac:dyDescent="0.35">
      <c r="A795" s="37"/>
      <c r="B795" s="38"/>
      <c r="C795" s="53"/>
      <c r="D795" s="38"/>
      <c r="H795" s="49"/>
    </row>
    <row r="796" spans="1:8" x14ac:dyDescent="0.35">
      <c r="A796" s="37"/>
      <c r="B796" s="38"/>
      <c r="C796" s="53"/>
      <c r="D796" s="38"/>
      <c r="H796" s="49"/>
    </row>
    <row r="797" spans="1:8" x14ac:dyDescent="0.35">
      <c r="A797" s="37"/>
      <c r="B797" s="38"/>
      <c r="C797" s="53"/>
      <c r="D797" s="38"/>
      <c r="H797" s="49"/>
    </row>
    <row r="798" spans="1:8" x14ac:dyDescent="0.35">
      <c r="A798" s="37"/>
      <c r="B798" s="38"/>
      <c r="C798" s="53"/>
      <c r="D798" s="38"/>
      <c r="H798" s="49"/>
    </row>
    <row r="799" spans="1:8" x14ac:dyDescent="0.35">
      <c r="A799" s="37"/>
      <c r="B799" s="38"/>
      <c r="C799" s="53"/>
      <c r="D799" s="38"/>
      <c r="H799" s="49"/>
    </row>
    <row r="800" spans="1:8" x14ac:dyDescent="0.35">
      <c r="A800" s="37"/>
      <c r="B800" s="38"/>
      <c r="C800" s="53"/>
      <c r="D800" s="38"/>
      <c r="H800" s="49"/>
    </row>
    <row r="801" spans="1:8" x14ac:dyDescent="0.35">
      <c r="A801" s="37"/>
      <c r="B801" s="38"/>
      <c r="C801" s="53"/>
      <c r="D801" s="38"/>
      <c r="H801" s="49"/>
    </row>
    <row r="802" spans="1:8" x14ac:dyDescent="0.35">
      <c r="A802" s="37"/>
      <c r="B802" s="38"/>
      <c r="C802" s="53"/>
      <c r="D802" s="38"/>
      <c r="H802" s="49"/>
    </row>
    <row r="803" spans="1:8" x14ac:dyDescent="0.35">
      <c r="A803" s="37"/>
      <c r="B803" s="38"/>
      <c r="C803" s="53"/>
      <c r="D803" s="38"/>
      <c r="H803" s="49"/>
    </row>
    <row r="804" spans="1:8" x14ac:dyDescent="0.35">
      <c r="A804" s="37"/>
      <c r="B804" s="38"/>
      <c r="C804" s="53"/>
      <c r="D804" s="38"/>
      <c r="H804" s="49"/>
    </row>
    <row r="805" spans="1:8" x14ac:dyDescent="0.35">
      <c r="A805" s="37"/>
      <c r="B805" s="38"/>
      <c r="C805" s="53"/>
      <c r="D805" s="38"/>
      <c r="H805" s="49"/>
    </row>
    <row r="806" spans="1:8" x14ac:dyDescent="0.35">
      <c r="A806" s="37"/>
      <c r="B806" s="38"/>
      <c r="C806" s="53"/>
      <c r="D806" s="38"/>
      <c r="H806" s="49"/>
    </row>
    <row r="807" spans="1:8" x14ac:dyDescent="0.35">
      <c r="A807" s="37"/>
      <c r="B807" s="38"/>
      <c r="C807" s="53"/>
      <c r="D807" s="38"/>
      <c r="H807" s="49"/>
    </row>
    <row r="808" spans="1:8" x14ac:dyDescent="0.35">
      <c r="A808" s="37"/>
      <c r="B808" s="38"/>
      <c r="C808" s="53"/>
      <c r="D808" s="38"/>
      <c r="H808" s="49"/>
    </row>
    <row r="809" spans="1:8" x14ac:dyDescent="0.35">
      <c r="A809" s="37"/>
      <c r="B809" s="38"/>
      <c r="C809" s="53"/>
      <c r="D809" s="38"/>
      <c r="H809" s="49"/>
    </row>
    <row r="810" spans="1:8" x14ac:dyDescent="0.35">
      <c r="A810" s="37"/>
      <c r="B810" s="38"/>
      <c r="C810" s="53"/>
      <c r="D810" s="38"/>
      <c r="H810" s="49"/>
    </row>
    <row r="811" spans="1:8" x14ac:dyDescent="0.35">
      <c r="A811" s="37"/>
      <c r="B811" s="38"/>
      <c r="C811" s="53"/>
      <c r="D811" s="38"/>
      <c r="H811" s="49"/>
    </row>
    <row r="812" spans="1:8" x14ac:dyDescent="0.35">
      <c r="A812" s="37"/>
      <c r="B812" s="38"/>
      <c r="C812" s="53"/>
      <c r="D812" s="38"/>
      <c r="H812" s="49"/>
    </row>
    <row r="813" spans="1:8" x14ac:dyDescent="0.35">
      <c r="A813" s="37"/>
      <c r="B813" s="38"/>
      <c r="C813" s="53"/>
      <c r="D813" s="38"/>
      <c r="H813" s="49"/>
    </row>
    <row r="814" spans="1:8" x14ac:dyDescent="0.35">
      <c r="A814" s="37"/>
      <c r="B814" s="38"/>
      <c r="C814" s="53"/>
      <c r="D814" s="38"/>
      <c r="H814" s="49"/>
    </row>
    <row r="815" spans="1:8" x14ac:dyDescent="0.35">
      <c r="A815" s="37"/>
      <c r="B815" s="38"/>
      <c r="C815" s="53"/>
      <c r="D815" s="38"/>
      <c r="H815" s="49"/>
    </row>
    <row r="816" spans="1:8" x14ac:dyDescent="0.35">
      <c r="A816" s="37"/>
      <c r="B816" s="38"/>
      <c r="C816" s="53"/>
      <c r="D816" s="38"/>
      <c r="H816" s="49"/>
    </row>
    <row r="817" spans="1:8" x14ac:dyDescent="0.35">
      <c r="A817" s="37"/>
      <c r="B817" s="38"/>
      <c r="C817" s="53"/>
      <c r="D817" s="38"/>
      <c r="H817" s="49"/>
    </row>
    <row r="818" spans="1:8" x14ac:dyDescent="0.35">
      <c r="A818" s="37"/>
      <c r="B818" s="38"/>
      <c r="C818" s="53"/>
      <c r="D818" s="38"/>
      <c r="H818" s="49"/>
    </row>
    <row r="819" spans="1:8" x14ac:dyDescent="0.35">
      <c r="A819" s="37"/>
      <c r="B819" s="38"/>
      <c r="C819" s="53"/>
      <c r="D819" s="38"/>
      <c r="H819" s="49"/>
    </row>
    <row r="820" spans="1:8" x14ac:dyDescent="0.35">
      <c r="A820" s="37"/>
      <c r="B820" s="38"/>
      <c r="C820" s="53"/>
      <c r="D820" s="38"/>
      <c r="H820" s="49"/>
    </row>
    <row r="821" spans="1:8" x14ac:dyDescent="0.35">
      <c r="A821" s="37"/>
      <c r="B821" s="38"/>
      <c r="C821" s="53"/>
      <c r="D821" s="38"/>
      <c r="H821" s="49"/>
    </row>
    <row r="822" spans="1:8" x14ac:dyDescent="0.35">
      <c r="A822" s="37"/>
      <c r="B822" s="38"/>
      <c r="C822" s="53"/>
      <c r="D822" s="38"/>
      <c r="H822" s="49"/>
    </row>
    <row r="823" spans="1:8" x14ac:dyDescent="0.35">
      <c r="A823" s="37"/>
      <c r="B823" s="38"/>
      <c r="C823" s="53"/>
      <c r="D823" s="38"/>
      <c r="H823" s="49"/>
    </row>
    <row r="824" spans="1:8" x14ac:dyDescent="0.35">
      <c r="A824" s="37"/>
      <c r="B824" s="38"/>
      <c r="C824" s="53"/>
      <c r="D824" s="38"/>
      <c r="H824" s="49"/>
    </row>
    <row r="825" spans="1:8" x14ac:dyDescent="0.35">
      <c r="A825" s="37"/>
      <c r="B825" s="38"/>
      <c r="C825" s="53"/>
      <c r="D825" s="38"/>
      <c r="H825" s="49"/>
    </row>
    <row r="826" spans="1:8" x14ac:dyDescent="0.35">
      <c r="A826" s="37"/>
      <c r="B826" s="38"/>
      <c r="C826" s="53"/>
      <c r="D826" s="38"/>
      <c r="H826" s="49"/>
    </row>
    <row r="827" spans="1:8" x14ac:dyDescent="0.35">
      <c r="A827" s="37"/>
      <c r="B827" s="38"/>
      <c r="C827" s="53"/>
      <c r="D827" s="38"/>
      <c r="H827" s="49"/>
    </row>
    <row r="828" spans="1:8" x14ac:dyDescent="0.35">
      <c r="A828" s="37"/>
      <c r="B828" s="38"/>
      <c r="C828" s="53"/>
      <c r="D828" s="38"/>
      <c r="H828" s="49"/>
    </row>
    <row r="829" spans="1:8" x14ac:dyDescent="0.35">
      <c r="A829" s="37"/>
      <c r="B829" s="38"/>
      <c r="C829" s="53"/>
      <c r="D829" s="38"/>
      <c r="H829" s="49"/>
    </row>
    <row r="830" spans="1:8" x14ac:dyDescent="0.35">
      <c r="A830" s="37"/>
      <c r="B830" s="38"/>
      <c r="C830" s="53"/>
      <c r="D830" s="38"/>
      <c r="H830" s="49"/>
    </row>
    <row r="831" spans="1:8" x14ac:dyDescent="0.35">
      <c r="A831" s="37"/>
      <c r="B831" s="38"/>
      <c r="C831" s="53"/>
      <c r="D831" s="38"/>
      <c r="H831" s="49"/>
    </row>
    <row r="832" spans="1:8" x14ac:dyDescent="0.35">
      <c r="A832" s="37"/>
      <c r="B832" s="38"/>
      <c r="C832" s="53"/>
      <c r="D832" s="38"/>
      <c r="H832" s="49"/>
    </row>
    <row r="833" spans="1:8" x14ac:dyDescent="0.35">
      <c r="A833" s="37"/>
      <c r="B833" s="38"/>
      <c r="C833" s="53"/>
      <c r="D833" s="38"/>
      <c r="H833" s="49"/>
    </row>
    <row r="834" spans="1:8" x14ac:dyDescent="0.35">
      <c r="A834" s="37"/>
      <c r="B834" s="38"/>
      <c r="C834" s="53"/>
      <c r="D834" s="38"/>
      <c r="H834" s="49"/>
    </row>
    <row r="835" spans="1:8" x14ac:dyDescent="0.35">
      <c r="A835" s="37"/>
      <c r="B835" s="38"/>
      <c r="C835" s="53"/>
      <c r="D835" s="38"/>
      <c r="H835" s="49"/>
    </row>
    <row r="836" spans="1:8" x14ac:dyDescent="0.35">
      <c r="A836" s="37"/>
      <c r="B836" s="38"/>
      <c r="C836" s="53"/>
      <c r="D836" s="38"/>
      <c r="H836" s="49"/>
    </row>
    <row r="837" spans="1:8" x14ac:dyDescent="0.35">
      <c r="A837" s="37"/>
      <c r="B837" s="38"/>
      <c r="C837" s="53"/>
      <c r="D837" s="38"/>
      <c r="H837" s="49"/>
    </row>
    <row r="838" spans="1:8" x14ac:dyDescent="0.35">
      <c r="A838" s="37"/>
      <c r="B838" s="38"/>
      <c r="C838" s="53"/>
      <c r="D838" s="38"/>
      <c r="H838" s="49"/>
    </row>
    <row r="839" spans="1:8" x14ac:dyDescent="0.35">
      <c r="A839" s="37"/>
      <c r="B839" s="38"/>
      <c r="C839" s="53"/>
      <c r="D839" s="38"/>
      <c r="H839" s="49"/>
    </row>
    <row r="840" spans="1:8" x14ac:dyDescent="0.35">
      <c r="A840" s="37"/>
      <c r="B840" s="38"/>
      <c r="C840" s="53"/>
      <c r="D840" s="38"/>
      <c r="H840" s="49"/>
    </row>
    <row r="841" spans="1:8" x14ac:dyDescent="0.35">
      <c r="A841" s="37"/>
      <c r="B841" s="38"/>
      <c r="C841" s="53"/>
      <c r="D841" s="38"/>
      <c r="H841" s="49"/>
    </row>
    <row r="842" spans="1:8" x14ac:dyDescent="0.35">
      <c r="A842" s="37"/>
      <c r="B842" s="38"/>
      <c r="C842" s="53"/>
      <c r="D842" s="38"/>
      <c r="H842" s="49"/>
    </row>
    <row r="843" spans="1:8" x14ac:dyDescent="0.35">
      <c r="A843" s="37"/>
      <c r="B843" s="38"/>
      <c r="C843" s="53"/>
      <c r="D843" s="38"/>
      <c r="H843" s="49"/>
    </row>
    <row r="844" spans="1:8" x14ac:dyDescent="0.35">
      <c r="A844" s="37"/>
      <c r="B844" s="38"/>
      <c r="C844" s="53"/>
      <c r="D844" s="38"/>
      <c r="H844" s="49"/>
    </row>
    <row r="845" spans="1:8" x14ac:dyDescent="0.35">
      <c r="A845" s="37"/>
      <c r="B845" s="38"/>
      <c r="C845" s="53"/>
      <c r="D845" s="38"/>
      <c r="H845" s="49"/>
    </row>
    <row r="846" spans="1:8" x14ac:dyDescent="0.35">
      <c r="A846" s="37"/>
      <c r="B846" s="38"/>
      <c r="C846" s="53"/>
      <c r="D846" s="38"/>
      <c r="H846" s="49"/>
    </row>
    <row r="847" spans="1:8" x14ac:dyDescent="0.35">
      <c r="A847" s="37"/>
      <c r="B847" s="38"/>
      <c r="C847" s="53"/>
      <c r="D847" s="38"/>
      <c r="H847" s="49"/>
    </row>
    <row r="848" spans="1:8" x14ac:dyDescent="0.35">
      <c r="A848" s="37"/>
      <c r="B848" s="38"/>
      <c r="C848" s="53"/>
      <c r="D848" s="38"/>
      <c r="H848" s="49"/>
    </row>
    <row r="849" spans="1:8" x14ac:dyDescent="0.35">
      <c r="A849" s="37"/>
      <c r="B849" s="38"/>
      <c r="C849" s="53"/>
      <c r="D849" s="38"/>
      <c r="H849" s="49"/>
    </row>
    <row r="850" spans="1:8" x14ac:dyDescent="0.35">
      <c r="A850" s="37"/>
      <c r="B850" s="38"/>
      <c r="C850" s="53"/>
      <c r="D850" s="38"/>
      <c r="H850" s="49"/>
    </row>
    <row r="851" spans="1:8" x14ac:dyDescent="0.35">
      <c r="A851" s="37"/>
      <c r="B851" s="38"/>
      <c r="C851" s="53"/>
      <c r="D851" s="38"/>
      <c r="H851" s="49"/>
    </row>
    <row r="852" spans="1:8" x14ac:dyDescent="0.35">
      <c r="A852" s="37"/>
      <c r="B852" s="38"/>
      <c r="C852" s="53"/>
      <c r="D852" s="38"/>
      <c r="H852" s="49"/>
    </row>
    <row r="853" spans="1:8" x14ac:dyDescent="0.35">
      <c r="A853" s="37"/>
      <c r="B853" s="38"/>
      <c r="C853" s="53"/>
      <c r="D853" s="38"/>
      <c r="H853" s="49"/>
    </row>
    <row r="854" spans="1:8" x14ac:dyDescent="0.35">
      <c r="A854" s="37"/>
      <c r="B854" s="38"/>
      <c r="C854" s="53"/>
      <c r="D854" s="38"/>
      <c r="H854" s="49"/>
    </row>
    <row r="855" spans="1:8" x14ac:dyDescent="0.35">
      <c r="A855" s="37"/>
      <c r="B855" s="38"/>
      <c r="C855" s="53"/>
      <c r="D855" s="38"/>
      <c r="H855" s="49"/>
    </row>
    <row r="856" spans="1:8" x14ac:dyDescent="0.35">
      <c r="A856" s="37"/>
      <c r="B856" s="38"/>
      <c r="C856" s="53"/>
      <c r="D856" s="38"/>
      <c r="H856" s="49"/>
    </row>
    <row r="857" spans="1:8" x14ac:dyDescent="0.35">
      <c r="A857" s="37"/>
      <c r="B857" s="38"/>
      <c r="C857" s="53"/>
      <c r="D857" s="38"/>
      <c r="H857" s="49"/>
    </row>
    <row r="858" spans="1:8" x14ac:dyDescent="0.35">
      <c r="A858" s="37"/>
      <c r="B858" s="38"/>
      <c r="C858" s="53"/>
      <c r="D858" s="38"/>
      <c r="H858" s="49"/>
    </row>
    <row r="859" spans="1:8" x14ac:dyDescent="0.35">
      <c r="A859" s="37"/>
      <c r="B859" s="38"/>
      <c r="C859" s="53"/>
      <c r="D859" s="38"/>
      <c r="H859" s="49"/>
    </row>
    <row r="860" spans="1:8" x14ac:dyDescent="0.35">
      <c r="A860" s="37"/>
      <c r="B860" s="38"/>
      <c r="C860" s="53"/>
      <c r="D860" s="38"/>
      <c r="H860" s="49"/>
    </row>
    <row r="861" spans="1:8" x14ac:dyDescent="0.35">
      <c r="A861" s="37"/>
      <c r="B861" s="38"/>
      <c r="C861" s="53"/>
      <c r="D861" s="38"/>
      <c r="H861" s="49"/>
    </row>
    <row r="862" spans="1:8" x14ac:dyDescent="0.35">
      <c r="A862" s="37"/>
      <c r="B862" s="38"/>
      <c r="C862" s="53"/>
      <c r="D862" s="38"/>
      <c r="H862" s="49"/>
    </row>
    <row r="863" spans="1:8" x14ac:dyDescent="0.35">
      <c r="A863" s="37"/>
      <c r="B863" s="38"/>
      <c r="C863" s="53"/>
      <c r="D863" s="38"/>
      <c r="H863" s="49"/>
    </row>
    <row r="864" spans="1:8" x14ac:dyDescent="0.35">
      <c r="A864" s="37"/>
      <c r="B864" s="38"/>
      <c r="C864" s="53"/>
      <c r="D864" s="38"/>
      <c r="H864" s="49"/>
    </row>
    <row r="865" spans="1:8" x14ac:dyDescent="0.35">
      <c r="A865" s="37"/>
      <c r="B865" s="38"/>
      <c r="C865" s="53"/>
      <c r="D865" s="38"/>
      <c r="H865" s="49"/>
    </row>
    <row r="866" spans="1:8" x14ac:dyDescent="0.35">
      <c r="A866" s="37"/>
      <c r="B866" s="38"/>
      <c r="C866" s="53"/>
      <c r="D866" s="38"/>
      <c r="H866" s="49"/>
    </row>
    <row r="867" spans="1:8" x14ac:dyDescent="0.35">
      <c r="A867" s="37"/>
      <c r="B867" s="38"/>
      <c r="C867" s="53"/>
      <c r="D867" s="38"/>
    </row>
    <row r="868" spans="1:8" x14ac:dyDescent="0.35">
      <c r="A868" s="37"/>
      <c r="B868" s="38"/>
      <c r="C868" s="53"/>
      <c r="D868" s="38"/>
    </row>
    <row r="869" spans="1:8" x14ac:dyDescent="0.35">
      <c r="A869" s="37"/>
      <c r="B869" s="38"/>
      <c r="C869" s="53"/>
      <c r="D869" s="38"/>
    </row>
    <row r="870" spans="1:8" x14ac:dyDescent="0.35">
      <c r="A870" s="37"/>
      <c r="B870" s="38"/>
      <c r="C870" s="53"/>
      <c r="D870" s="38"/>
    </row>
    <row r="871" spans="1:8" x14ac:dyDescent="0.35">
      <c r="A871" s="37"/>
      <c r="B871" s="38"/>
      <c r="C871" s="53"/>
      <c r="D871" s="38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21</vt:i4>
      </vt:variant>
    </vt:vector>
  </HeadingPairs>
  <TitlesOfParts>
    <vt:vector size="21" baseType="lpstr">
      <vt:lpstr>Data_Sources</vt:lpstr>
      <vt:lpstr>Original_US_1962</vt:lpstr>
      <vt:lpstr>Improved_US_1947</vt:lpstr>
      <vt:lpstr>Germany_DE_1972</vt:lpstr>
      <vt:lpstr>Japan_JP_1974</vt:lpstr>
      <vt:lpstr>France_FR_1987</vt:lpstr>
      <vt:lpstr>UK_1970</vt:lpstr>
      <vt:lpstr>Australia_AU_1969</vt:lpstr>
      <vt:lpstr>Canada_CA_1986</vt:lpstr>
      <vt:lpstr>Norway_NO_1921</vt:lpstr>
      <vt:lpstr>Sweden_SE_1920</vt:lpstr>
      <vt:lpstr>Poland_2001</vt:lpstr>
      <vt:lpstr>Chart_US</vt:lpstr>
      <vt:lpstr>Chart_DE</vt:lpstr>
      <vt:lpstr>Chart_JP</vt:lpstr>
      <vt:lpstr>Chart_FR</vt:lpstr>
      <vt:lpstr>Chart_UK</vt:lpstr>
      <vt:lpstr>Chart_AU</vt:lpstr>
      <vt:lpstr>Chart_CA</vt:lpstr>
      <vt:lpstr>Chart_NO</vt:lpstr>
      <vt:lpstr>Chart_SE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Swinkels, Laurens</dc:creator>
  <cp:lastModifiedBy>Mateusz Szczeciński</cp:lastModifiedBy>
  <dcterms:created xsi:type="dcterms:W3CDTF">2019-05-19T14:59:05Z</dcterms:created>
  <dcterms:modified xsi:type="dcterms:W3CDTF">2024-09-06T14:02:15Z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0x010100BB933D80FC6A8A45B5DDF4FD6B902E4D</vt:lpwstr>
  </property>
  <property fmtid="{D5CDD505-2E9C-101B-9397-08002B2CF9AE}" pid="3" name="MSIP_Label_04da07a6-bb6b-4ce3-8ae9-d00fb5800c48_Enabled">
    <vt:lpwstr>true</vt:lpwstr>
  </property>
  <property fmtid="{D5CDD505-2E9C-101B-9397-08002B2CF9AE}" pid="4" name="MSIP_Label_04da07a6-bb6b-4ce3-8ae9-d00fb5800c48_SetDate">
    <vt:lpwstr>2023-01-06T12:20:39Z</vt:lpwstr>
  </property>
  <property fmtid="{D5CDD505-2E9C-101B-9397-08002B2CF9AE}" pid="5" name="MSIP_Label_04da07a6-bb6b-4ce3-8ae9-d00fb5800c48_Method">
    <vt:lpwstr>Standard</vt:lpwstr>
  </property>
  <property fmtid="{D5CDD505-2E9C-101B-9397-08002B2CF9AE}" pid="6" name="MSIP_Label_04da07a6-bb6b-4ce3-8ae9-d00fb5800c48_Name">
    <vt:lpwstr>04da07a6-bb6b-4ce3-8ae9-d00fb5800c48</vt:lpwstr>
  </property>
  <property fmtid="{D5CDD505-2E9C-101B-9397-08002B2CF9AE}" pid="7" name="MSIP_Label_04da07a6-bb6b-4ce3-8ae9-d00fb5800c48_SiteId">
    <vt:lpwstr>71dd74e2-a620-4a8e-9ac4-a19e1ff9ddff</vt:lpwstr>
  </property>
  <property fmtid="{D5CDD505-2E9C-101B-9397-08002B2CF9AE}" pid="8" name="MSIP_Label_04da07a6-bb6b-4ce3-8ae9-d00fb5800c48_ActionId">
    <vt:lpwstr>2e998938-4beb-4b86-81eb-e7716b6c7948</vt:lpwstr>
  </property>
  <property fmtid="{D5CDD505-2E9C-101B-9397-08002B2CF9AE}" pid="9" name="MSIP_Label_04da07a6-bb6b-4ce3-8ae9-d00fb5800c48_ContentBits">
    <vt:lpwstr>0</vt:lpwstr>
  </property>
</Properties>
</file>