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ehme\Desktop\ML-Based-Framework-for-Failure-Forecast-and-Shear-Strength-Estimation-of-Non-Conforming-RC-Walls\Analyses\"/>
    </mc:Choice>
  </mc:AlternateContent>
  <xr:revisionPtr revIDLastSave="0" documentId="13_ncr:1_{4F6D00FD-24A2-467C-98C2-87AAC53F95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table (M1) (CORRECTED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60" i="1"/>
  <c r="D61" i="1"/>
  <c r="R61" i="1" s="1"/>
  <c r="Q61" i="1" s="1"/>
  <c r="D62" i="1"/>
  <c r="D199" i="1"/>
  <c r="R199" i="1" s="1"/>
  <c r="D200" i="1"/>
  <c r="R200" i="1" s="1"/>
  <c r="D201" i="1"/>
  <c r="R201" i="1" s="1"/>
  <c r="D202" i="1"/>
  <c r="R202" i="1" s="1"/>
  <c r="D211" i="1"/>
  <c r="D212" i="1"/>
  <c r="D213" i="1"/>
  <c r="D214" i="1"/>
  <c r="R214" i="1" s="1"/>
  <c r="D289" i="1"/>
  <c r="D290" i="1"/>
  <c r="D344" i="1"/>
  <c r="D345" i="1"/>
  <c r="D346" i="1"/>
  <c r="D347" i="1"/>
  <c r="D455" i="1"/>
  <c r="R455" i="1" s="1"/>
  <c r="D456" i="1"/>
  <c r="R456" i="1" s="1"/>
  <c r="R461" i="1"/>
  <c r="R460" i="1"/>
  <c r="R459" i="1"/>
  <c r="R458" i="1"/>
  <c r="R457" i="1"/>
  <c r="R452" i="1"/>
  <c r="R449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391" i="1"/>
  <c r="R390" i="1"/>
  <c r="R389" i="1"/>
  <c r="R388" i="1"/>
  <c r="R387" i="1"/>
  <c r="R386" i="1"/>
  <c r="R385" i="1"/>
  <c r="R384" i="1"/>
  <c r="R383" i="1"/>
  <c r="R380" i="1"/>
  <c r="R377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E347" i="1"/>
  <c r="F347" i="1"/>
  <c r="E346" i="1"/>
  <c r="F346" i="1"/>
  <c r="E345" i="1"/>
  <c r="F345" i="1"/>
  <c r="E344" i="1"/>
  <c r="F344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17" i="1"/>
  <c r="R316" i="1"/>
  <c r="R315" i="1"/>
  <c r="R314" i="1"/>
  <c r="R313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5" i="1"/>
  <c r="R294" i="1"/>
  <c r="R293" i="1"/>
  <c r="R292" i="1"/>
  <c r="R291" i="1"/>
  <c r="E290" i="1"/>
  <c r="E289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Q241" i="1"/>
  <c r="R241" i="1" s="1"/>
  <c r="Q240" i="1"/>
  <c r="R240" i="1" s="1"/>
  <c r="Q239" i="1"/>
  <c r="R239" i="1" s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13" i="1"/>
  <c r="R212" i="1"/>
  <c r="R211" i="1"/>
  <c r="R204" i="1"/>
  <c r="R203" i="1"/>
  <c r="R197" i="1"/>
  <c r="R196" i="1"/>
  <c r="R195" i="1"/>
  <c r="R194" i="1"/>
  <c r="R193" i="1"/>
  <c r="R192" i="1"/>
  <c r="R191" i="1"/>
  <c r="R190" i="1"/>
  <c r="R189" i="1"/>
  <c r="R188" i="1"/>
  <c r="R185" i="1"/>
  <c r="R184" i="1"/>
  <c r="R183" i="1"/>
  <c r="R182" i="1"/>
  <c r="R181" i="1"/>
  <c r="R180" i="1"/>
  <c r="R179" i="1"/>
  <c r="R178" i="1"/>
  <c r="R177" i="1"/>
  <c r="R176" i="1"/>
  <c r="R175" i="1"/>
  <c r="R173" i="1"/>
  <c r="R172" i="1"/>
  <c r="R169" i="1"/>
  <c r="R168" i="1"/>
  <c r="R167" i="1"/>
  <c r="R166" i="1"/>
  <c r="R165" i="1"/>
  <c r="R164" i="1"/>
  <c r="R163" i="1"/>
  <c r="R162" i="1"/>
  <c r="R160" i="1"/>
  <c r="R159" i="1"/>
  <c r="R156" i="1"/>
  <c r="R155" i="1"/>
  <c r="R154" i="1"/>
  <c r="R153" i="1"/>
  <c r="R152" i="1"/>
  <c r="R151" i="1"/>
  <c r="R144" i="1"/>
  <c r="R143" i="1"/>
  <c r="R142" i="1"/>
  <c r="R141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Q118" i="1" s="1"/>
  <c r="R117" i="1"/>
  <c r="Q117" i="1" s="1"/>
  <c r="R116" i="1"/>
  <c r="Q116" i="1" s="1"/>
  <c r="R115" i="1"/>
  <c r="Q115" i="1" s="1"/>
  <c r="R114" i="1"/>
  <c r="Q114" i="1" s="1"/>
  <c r="R113" i="1"/>
  <c r="Q113" i="1" s="1"/>
  <c r="R112" i="1"/>
  <c r="Q112" i="1" s="1"/>
  <c r="R111" i="1"/>
  <c r="Q111" i="1" s="1"/>
  <c r="R110" i="1"/>
  <c r="Q110" i="1" s="1"/>
  <c r="R109" i="1"/>
  <c r="Q109" i="1" s="1"/>
  <c r="R108" i="1"/>
  <c r="Q108" i="1" s="1"/>
  <c r="R107" i="1"/>
  <c r="Q107" i="1" s="1"/>
  <c r="R106" i="1"/>
  <c r="Q106" i="1" s="1"/>
  <c r="R105" i="1"/>
  <c r="Q105" i="1" s="1"/>
  <c r="R104" i="1"/>
  <c r="Q104" i="1" s="1"/>
  <c r="R103" i="1"/>
  <c r="Q103" i="1" s="1"/>
  <c r="R102" i="1"/>
  <c r="Q102" i="1" s="1"/>
  <c r="R101" i="1"/>
  <c r="Q101" i="1" s="1"/>
  <c r="R100" i="1"/>
  <c r="Q100" i="1" s="1"/>
  <c r="R99" i="1"/>
  <c r="Q99" i="1" s="1"/>
  <c r="R98" i="1"/>
  <c r="R97" i="1"/>
  <c r="R96" i="1"/>
  <c r="R95" i="1"/>
  <c r="R94" i="1"/>
  <c r="R93" i="1"/>
  <c r="R92" i="1"/>
  <c r="R89" i="1"/>
  <c r="R88" i="1"/>
  <c r="R87" i="1"/>
  <c r="R86" i="1"/>
  <c r="R85" i="1"/>
  <c r="R84" i="1"/>
  <c r="R83" i="1"/>
  <c r="R82" i="1"/>
  <c r="R77" i="1"/>
  <c r="R76" i="1"/>
  <c r="R75" i="1"/>
  <c r="R74" i="1"/>
  <c r="R73" i="1"/>
  <c r="R72" i="1"/>
  <c r="R71" i="1"/>
  <c r="R70" i="1"/>
  <c r="R69" i="1"/>
  <c r="R68" i="1"/>
  <c r="R67" i="1"/>
  <c r="R66" i="1"/>
  <c r="R62" i="1"/>
  <c r="Q62" i="1" s="1"/>
  <c r="R60" i="1"/>
  <c r="Q60" i="1" s="1"/>
  <c r="R59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E14" i="1"/>
  <c r="F14" i="1"/>
  <c r="E13" i="1"/>
  <c r="F13" i="1"/>
  <c r="E12" i="1"/>
  <c r="F12" i="1"/>
  <c r="E11" i="1"/>
  <c r="F11" i="1"/>
  <c r="R10" i="1"/>
  <c r="R9" i="1"/>
  <c r="R8" i="1"/>
  <c r="R7" i="1"/>
  <c r="R6" i="1"/>
  <c r="R5" i="1"/>
  <c r="R4" i="1"/>
  <c r="R3" i="1"/>
  <c r="R2" i="1"/>
  <c r="Q2" i="1"/>
  <c r="R344" i="1" l="1"/>
  <c r="Q455" i="1"/>
  <c r="Q456" i="1"/>
  <c r="R345" i="1"/>
  <c r="R347" i="1"/>
  <c r="R14" i="1"/>
  <c r="R3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" authorId="0" shapeId="0" xr:uid="{00000000-0006-0000-0000-00002F000000}">
      <text>
        <r>
          <rPr>
            <sz val="11"/>
            <color theme="1"/>
            <rFont val="Arial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sharedStrings.xml><?xml version="1.0" encoding="utf-8"?>
<sst xmlns="http://schemas.openxmlformats.org/spreadsheetml/2006/main" count="876" uniqueCount="613">
  <si>
    <t>Paper No</t>
  </si>
  <si>
    <t>Specimen</t>
  </si>
  <si>
    <t>tw</t>
  </si>
  <si>
    <t>lw</t>
  </si>
  <si>
    <t>hw</t>
  </si>
  <si>
    <t>hw/lw</t>
  </si>
  <si>
    <t>fc</t>
  </si>
  <si>
    <t>Ag</t>
  </si>
  <si>
    <t>ρbl.fybl</t>
  </si>
  <si>
    <t>ρsh.fysh</t>
  </si>
  <si>
    <t>ρl.fyl</t>
  </si>
  <si>
    <t>ρt.fyt</t>
  </si>
  <si>
    <t>v_test</t>
  </si>
  <si>
    <t>v_ec8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</si>
  <si>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</si>
  <si>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</si>
  <si>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</si>
  <si>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</si>
  <si>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</si>
  <si>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</si>
  <si>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</si>
  <si>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</si>
  <si>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</si>
  <si>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</si>
  <si>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</si>
  <si>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</si>
  <si>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</si>
  <si>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</si>
  <si>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</si>
  <si>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</si>
  <si>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</si>
  <si>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</si>
  <si>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</si>
  <si>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</si>
  <si>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</si>
  <si>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</si>
  <si>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</si>
  <si>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</si>
  <si>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</si>
  <si>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</si>
  <si>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</si>
  <si>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</si>
  <si>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</si>
  <si>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</si>
  <si>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</si>
  <si>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</si>
  <si>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</si>
  <si>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</si>
  <si>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</si>
  <si>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</si>
  <si>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</si>
  <si>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</si>
  <si>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</si>
  <si>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</si>
  <si>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</si>
  <si>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</si>
  <si>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</si>
  <si>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</si>
  <si>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</si>
  <si>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</si>
  <si>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</si>
  <si>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</si>
  <si>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</si>
  <si>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</si>
  <si>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</si>
  <si>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</si>
  <si>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</si>
  <si>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</si>
  <si>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</si>
  <si>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</si>
  <si>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</si>
  <si>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</si>
  <si>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</si>
  <si>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</si>
  <si>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</si>
  <si>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</si>
  <si>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</si>
  <si>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</si>
  <si>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</si>
  <si>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</si>
  <si>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</si>
  <si>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</si>
  <si>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</si>
  <si>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</si>
  <si>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</si>
  <si>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</si>
  <si>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</si>
  <si>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</si>
  <si>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</si>
  <si>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</si>
  <si>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</si>
  <si>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</si>
  <si>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</si>
  <si>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</si>
  <si>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</si>
  <si>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</si>
  <si>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</si>
  <si>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</si>
  <si>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</si>
  <si>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</si>
  <si>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</si>
  <si>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</si>
  <si>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</si>
  <si>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</si>
  <si>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</si>
  <si>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</si>
  <si>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</si>
  <si>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</si>
  <si>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</si>
  <si>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</si>
  <si>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</si>
  <si>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</si>
  <si>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</si>
  <si>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</si>
  <si>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</si>
  <si>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</si>
  <si>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</si>
  <si>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</si>
  <si>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</si>
  <si>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</si>
  <si>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</si>
  <si>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</si>
  <si>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</si>
  <si>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</si>
  <si>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</si>
  <si>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</si>
  <si>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</si>
  <si>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</si>
  <si>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</si>
  <si>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</si>
  <si>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</si>
  <si>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</si>
  <si>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</si>
  <si>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</si>
  <si>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</si>
  <si>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</si>
  <si>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</si>
  <si>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</si>
  <si>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</si>
  <si>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</si>
  <si>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</si>
  <si>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</si>
  <si>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</si>
  <si>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</si>
  <si>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</si>
  <si>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</si>
  <si>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</si>
  <si>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</si>
  <si>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</si>
  <si>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</si>
  <si>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</si>
  <si>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</si>
  <si>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</si>
  <si>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</si>
  <si>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</si>
  <si>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</si>
  <si>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</si>
  <si>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</si>
  <si>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</si>
  <si>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</si>
  <si>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</si>
  <si>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</si>
  <si>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</si>
  <si>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</si>
  <si>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</si>
  <si>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</si>
  <si>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</si>
  <si>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</si>
  <si>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</si>
  <si>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</si>
  <si>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</si>
  <si>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</si>
  <si>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</si>
  <si>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</si>
  <si>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</si>
  <si>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</si>
  <si>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</si>
  <si>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</si>
  <si>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</si>
  <si>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</si>
  <si>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</si>
  <si>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</si>
  <si>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</si>
  <si>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</si>
  <si>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</si>
  <si>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</si>
  <si>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</si>
  <si>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</si>
  <si>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</si>
  <si>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</si>
  <si>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</si>
  <si>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</si>
  <si>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</si>
  <si>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</si>
  <si>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</si>
  <si>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</si>
  <si>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</si>
  <si>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</si>
  <si>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</si>
  <si>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</si>
  <si>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</si>
  <si>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</si>
  <si>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</si>
  <si>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</si>
  <si>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</si>
  <si>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</si>
  <si>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</si>
  <si>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</si>
  <si>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</si>
  <si>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</si>
  <si>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</si>
  <si>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</si>
  <si>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</si>
  <si>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</si>
  <si>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</si>
  <si>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</si>
  <si>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</si>
  <si>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</si>
  <si>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</si>
  <si>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</si>
  <si>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</si>
  <si>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</si>
  <si>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</si>
  <si>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</si>
  <si>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</si>
  <si>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</si>
  <si>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</si>
  <si>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</si>
  <si>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</si>
  <si>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</si>
  <si>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</si>
  <si>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</si>
  <si>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</si>
  <si>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</si>
  <si>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</si>
  <si>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</si>
  <si>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</si>
  <si>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</si>
  <si>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</si>
  <si>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</si>
  <si>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</si>
  <si>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</si>
  <si>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</si>
  <si>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</si>
  <si>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</si>
  <si>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</si>
  <si>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</si>
  <si>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</si>
  <si>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</si>
  <si>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</si>
  <si>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</si>
  <si>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</si>
  <si>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</si>
  <si>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</si>
  <si>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</si>
  <si>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</si>
  <si>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</si>
  <si>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</si>
  <si>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</si>
  <si>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</si>
  <si>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</si>
  <si>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</si>
  <si>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</si>
  <si>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</si>
  <si>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</si>
  <si>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</si>
  <si>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</si>
  <si>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</si>
  <si>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</si>
  <si>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</si>
  <si>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</si>
  <si>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</si>
  <si>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</si>
  <si>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</si>
  <si>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</si>
  <si>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</si>
  <si>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</si>
  <si>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</si>
  <si>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</si>
  <si>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</si>
  <si>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</si>
  <si>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</si>
  <si>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</si>
  <si>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</si>
  <si>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</si>
  <si>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</si>
  <si>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</si>
  <si>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</si>
  <si>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</si>
  <si>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</si>
  <si>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</si>
  <si>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</si>
  <si>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</si>
  <si>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</si>
  <si>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</si>
  <si>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</si>
  <si>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</si>
  <si>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</si>
  <si>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</si>
  <si>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</si>
  <si>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</si>
  <si>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</si>
  <si>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</si>
  <si>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</si>
  <si>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</si>
  <si>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</si>
  <si>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</si>
  <si>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</si>
  <si>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</si>
  <si>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</si>
  <si>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</si>
  <si>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</si>
  <si>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</si>
  <si>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</si>
  <si>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</si>
  <si>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</si>
  <si>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</si>
  <si>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</si>
  <si>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</si>
  <si>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</si>
  <si>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</si>
  <si>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</si>
  <si>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</si>
  <si>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</si>
  <si>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</si>
  <si>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</si>
  <si>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</si>
  <si>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</si>
  <si>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</si>
  <si>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</si>
  <si>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</si>
  <si>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</si>
  <si>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</si>
  <si>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</si>
  <si>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</si>
  <si>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</si>
  <si>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</si>
  <si>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</si>
  <si>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</si>
  <si>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</si>
  <si>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</si>
  <si>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</si>
  <si>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</si>
  <si>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</si>
  <si>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</si>
  <si>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</si>
  <si>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</si>
  <si>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</si>
  <si>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</si>
  <si>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</si>
  <si>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</si>
  <si>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</si>
  <si>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</si>
  <si>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</si>
  <si>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</si>
  <si>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</si>
  <si>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</si>
  <si>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</si>
  <si>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</si>
  <si>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</si>
  <si>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</si>
  <si>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</si>
  <si>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</si>
  <si>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</si>
  <si>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</si>
  <si>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</si>
  <si>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</si>
  <si>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</si>
  <si>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</si>
  <si>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</si>
  <si>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</si>
  <si>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</si>
  <si>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</si>
  <si>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</si>
  <si>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</si>
  <si>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</si>
  <si>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</si>
  <si>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</si>
  <si>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</si>
  <si>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</si>
  <si>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</si>
  <si>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</si>
  <si>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</si>
  <si>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</si>
  <si>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</si>
  <si>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</si>
  <si>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</si>
  <si>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</si>
  <si>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</si>
  <si>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</si>
  <si>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</si>
  <si>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</si>
  <si>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</si>
  <si>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</si>
  <si>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</si>
  <si>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</si>
  <si>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</si>
  <si>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</si>
  <si>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</si>
  <si>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</si>
  <si>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</si>
  <si>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</si>
  <si>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</si>
  <si>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</si>
  <si>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</si>
  <si>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</si>
  <si>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</si>
  <si>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</si>
  <si>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</si>
  <si>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</si>
  <si>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</si>
  <si>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</si>
  <si>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</si>
  <si>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</si>
  <si>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</si>
  <si>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</si>
  <si>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</si>
  <si>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</si>
  <si>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</si>
  <si>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</si>
  <si>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</si>
  <si>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</si>
  <si>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</si>
  <si>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</si>
  <si>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</si>
  <si>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</si>
  <si>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</si>
  <si>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</si>
  <si>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</si>
  <si>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</si>
  <si>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</si>
  <si>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</si>
  <si>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</si>
  <si>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</si>
  <si>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</si>
  <si>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</si>
  <si>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</si>
  <si>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</si>
  <si>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</si>
  <si>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</si>
  <si>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</si>
  <si>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</si>
  <si>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</si>
  <si>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</si>
  <si>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</si>
  <si>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</si>
  <si>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</si>
  <si>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</si>
  <si>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</si>
  <si>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</si>
  <si>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</si>
  <si>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</si>
  <si>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</si>
  <si>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</si>
  <si>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</si>
  <si>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</si>
  <si>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</si>
  <si>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</si>
  <si>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</si>
  <si>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</si>
  <si>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</si>
  <si>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</si>
  <si>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</si>
  <si>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</si>
  <si>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</si>
  <si>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</si>
  <si>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</si>
  <si>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</si>
  <si>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</si>
  <si>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</si>
  <si>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</si>
  <si>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</si>
  <si>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</si>
  <si>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</si>
  <si>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</si>
  <si>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</si>
  <si>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</si>
  <si>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</si>
  <si>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</si>
  <si>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</si>
  <si>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</si>
  <si>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</si>
  <si>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</si>
  <si>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</si>
  <si>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</si>
  <si>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</si>
  <si>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</si>
  <si>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</si>
  <si>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</si>
  <si>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</si>
  <si>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</si>
  <si>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</si>
  <si>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</si>
  <si>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</si>
  <si>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</si>
  <si>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</si>
  <si>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</si>
  <si>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</si>
  <si>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</si>
  <si>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</si>
  <si>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</si>
  <si>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</si>
  <si>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</si>
  <si>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</si>
  <si>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</si>
  <si>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</si>
  <si>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</si>
  <si>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</si>
  <si>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</si>
  <si>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</si>
  <si>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</si>
  <si>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</si>
  <si>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</si>
  <si>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</si>
  <si>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</si>
  <si>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</si>
  <si>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</si>
  <si>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</si>
  <si>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</si>
  <si>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</si>
  <si>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</si>
  <si>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</si>
  <si>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</si>
  <si>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</si>
  <si>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</si>
  <si>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</si>
  <si>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</si>
  <si>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</si>
  <si>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</si>
  <si>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</si>
  <si>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</si>
  <si>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</si>
  <si>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</si>
  <si>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</si>
  <si>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</si>
  <si>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</si>
  <si>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</si>
  <si>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</si>
  <si>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</si>
  <si>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</si>
  <si>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</si>
  <si>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</si>
  <si>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</si>
  <si>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</si>
  <si>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</si>
  <si>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</si>
  <si>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</si>
  <si>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</si>
  <si>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</si>
  <si>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</si>
  <si>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</si>
  <si>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</si>
  <si>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</si>
  <si>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</si>
  <si>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</si>
  <si>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</si>
  <si>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</si>
  <si>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</si>
  <si>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</si>
  <si>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</si>
  <si>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</si>
  <si>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</si>
  <si>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</si>
  <si>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</si>
  <si>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</si>
  <si>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</si>
  <si>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</si>
  <si>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</si>
  <si>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</si>
  <si>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</si>
  <si>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</si>
  <si>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</si>
  <si>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</si>
  <si>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</si>
  <si>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</si>
  <si>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</si>
  <si>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</si>
  <si>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</si>
  <si>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</si>
  <si>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</si>
  <si>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</si>
  <si>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</si>
  <si>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</si>
  <si>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</si>
  <si>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</si>
  <si>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</si>
  <si>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</si>
  <si>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</si>
  <si>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</si>
  <si>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</si>
  <si>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</si>
  <si>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</si>
  <si>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</si>
  <si>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</si>
  <si>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M/Vlw</t>
  </si>
  <si>
    <t>P/Agfc</t>
  </si>
  <si>
    <t>v_gulec</t>
  </si>
  <si>
    <t>v_massone</t>
  </si>
  <si>
    <t/>
  </si>
  <si>
    <t>-</t>
  </si>
  <si>
    <t>rv</t>
  </si>
  <si>
    <t>fyv</t>
  </si>
  <si>
    <t>rh</t>
  </si>
  <si>
    <t>fyh</t>
  </si>
  <si>
    <t>rl</t>
  </si>
  <si>
    <t>fyl</t>
  </si>
  <si>
    <t>N</t>
  </si>
  <si>
    <t>tf</t>
  </si>
  <si>
    <t>hf</t>
  </si>
  <si>
    <t>conformity_ec</t>
  </si>
  <si>
    <t>Agb</t>
  </si>
  <si>
    <t>Agb/Ag</t>
  </si>
  <si>
    <t>v_kassem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</si>
</sst>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vertAlign val="subscript"/>
      <sz val="12"/>
      <color theme="1"/>
      <name val="Times New Roman"/>
    </font>
    <font>
      <i/>
      <sz val="12"/>
      <color theme="1"/>
      <name val="Times New Roman"/>
    </font>
    <font>
      <sz val="11"/>
      <color theme="1"/>
      <name val="Arial"/>
      <family val="2"/>
      <charset val="162"/>
    </font>
    <font>
      <sz val="11"/>
      <color theme="1"/>
      <name val="Times New Roman"/>
      <family val="1"/>
      <charset val="162"/>
    </font>
    <font>
      <sz val="11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4">
    <xf numFmtId="0" fontId="0" fillId="0" borderId="0" xfId="0" applyFont="1" applyAlignment="1"/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 shrinkToFit="1"/>
    </xf>
    <xf numFmtId="2" fontId="2" fillId="0" borderId="4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3">
    <cellStyle name="Normal" xfId="0" builtinId="0"/>
    <cellStyle name="Normal 2 6" xfId="1" xr:uid="{F2227373-601F-424B-B239-F8D46770D749}"/>
    <cellStyle name="Normal 3" xfId="2" xr:uid="{E73577AD-E351-4EE1-958C-C14B15D1E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zoomScale="85" zoomScaleNormal="85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G7" sqref="AG7"/>
    </sheetView>
  </sheetViews>
  <sheetFormatPr defaultColWidth="12.625" defaultRowHeight="15" customHeight="1" x14ac:dyDescent="0.2"/>
  <cols>
    <col min="1" max="1" width="53.75" customWidth="1"/>
    <col min="2" max="3" width="36.75" customWidth="1"/>
    <col min="4" max="4" width="9.125" customWidth="1"/>
    <col min="5" max="5" width="8.75" customWidth="1"/>
    <col min="6" max="7" width="7.625" customWidth="1"/>
    <col min="8" max="8" width="9.75" customWidth="1"/>
    <col min="9" max="9" width="7.625" customWidth="1"/>
    <col min="17" max="17" width="8.5" customWidth="1"/>
    <col min="18" max="19" width="14.25" customWidth="1"/>
    <col min="20" max="21" width="11" customWidth="1"/>
    <col min="22" max="22" width="13" customWidth="1"/>
    <col min="23" max="23" width="8.125" customWidth="1"/>
    <col min="24" max="24" width="8.75" customWidth="1"/>
    <col min="25" max="26" width="6.375" customWidth="1"/>
    <col min="27" max="31" width="13" customWidth="1"/>
    <col min="32" max="32" width="13.75" customWidth="1"/>
  </cols>
  <sheetData>
    <row r="1" spans="1:34" ht="19.5" customHeight="1" x14ac:dyDescent="0.2">
      <c r="A1" s="1" t="s">
        <v>0</v>
      </c>
      <c r="B1" s="1" t="s">
        <v>1</v>
      </c>
      <c r="C1" s="1" t="s">
        <v>609</v>
      </c>
      <c r="D1" s="2" t="s">
        <v>4</v>
      </c>
      <c r="E1" s="2" t="s">
        <v>3</v>
      </c>
      <c r="F1" s="2" t="s">
        <v>2</v>
      </c>
      <c r="G1" s="1" t="s">
        <v>6</v>
      </c>
      <c r="H1" s="1" t="s">
        <v>600</v>
      </c>
      <c r="I1" s="1" t="s">
        <v>601</v>
      </c>
      <c r="J1" s="17" t="s">
        <v>602</v>
      </c>
      <c r="K1" s="17" t="s">
        <v>603</v>
      </c>
      <c r="L1" s="17" t="s">
        <v>604</v>
      </c>
      <c r="M1" s="17" t="s">
        <v>605</v>
      </c>
      <c r="N1" s="17" t="s">
        <v>606</v>
      </c>
      <c r="O1" s="17" t="s">
        <v>607</v>
      </c>
      <c r="P1" s="17" t="s">
        <v>608</v>
      </c>
      <c r="Q1" s="3" t="s">
        <v>594</v>
      </c>
      <c r="R1" s="4" t="s">
        <v>5</v>
      </c>
      <c r="S1" s="4" t="s">
        <v>595</v>
      </c>
      <c r="T1" s="1" t="s">
        <v>610</v>
      </c>
      <c r="U1" s="1" t="s">
        <v>7</v>
      </c>
      <c r="V1" s="1" t="s">
        <v>611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596</v>
      </c>
      <c r="AD1" s="4" t="s">
        <v>597</v>
      </c>
      <c r="AE1" s="4" t="s">
        <v>612</v>
      </c>
      <c r="AF1" s="2" t="s">
        <v>14</v>
      </c>
      <c r="AG1" s="5"/>
      <c r="AH1" s="5"/>
    </row>
    <row r="2" spans="1:34" ht="19.5" customHeight="1" x14ac:dyDescent="0.2">
      <c r="A2" s="6" t="s">
        <v>15</v>
      </c>
      <c r="B2" s="6" t="s">
        <v>16</v>
      </c>
      <c r="C2" s="6">
        <v>0</v>
      </c>
      <c r="D2" s="7">
        <v>2200</v>
      </c>
      <c r="E2" s="7">
        <v>1000</v>
      </c>
      <c r="F2" s="7">
        <v>150</v>
      </c>
      <c r="G2" s="7">
        <v>30.5</v>
      </c>
      <c r="H2" s="18">
        <v>6.7000000000000002E-3</v>
      </c>
      <c r="I2" s="11">
        <v>425</v>
      </c>
      <c r="J2">
        <v>8.8000000000000005E-3</v>
      </c>
      <c r="K2" s="12">
        <v>425</v>
      </c>
      <c r="L2" s="12">
        <v>1.3300000000000001E-2</v>
      </c>
      <c r="M2">
        <v>425</v>
      </c>
      <c r="N2" s="12">
        <v>0</v>
      </c>
      <c r="O2" s="12">
        <v>150</v>
      </c>
      <c r="P2" s="12">
        <v>200</v>
      </c>
      <c r="Q2" s="7">
        <f>D2/E2</f>
        <v>2.2000000000000002</v>
      </c>
      <c r="R2" s="7">
        <f t="shared" ref="R2:R10" si="0">D2/E2</f>
        <v>2.2000000000000002</v>
      </c>
      <c r="S2" s="7">
        <v>0</v>
      </c>
      <c r="T2" s="7">
        <v>30000</v>
      </c>
      <c r="U2" s="7">
        <v>150000</v>
      </c>
      <c r="V2" s="7">
        <v>0.2</v>
      </c>
      <c r="W2" s="7">
        <v>5.6525000000000007</v>
      </c>
      <c r="X2" s="7">
        <v>7.3949999999999996</v>
      </c>
      <c r="Y2" s="7">
        <v>2.8475000000000001</v>
      </c>
      <c r="Z2" s="7">
        <v>3.74</v>
      </c>
      <c r="AA2" s="6">
        <v>155.14999999999998</v>
      </c>
      <c r="AB2" s="6">
        <v>366.21414115372744</v>
      </c>
      <c r="AC2" s="6" t="s">
        <v>598</v>
      </c>
      <c r="AD2" s="6" t="s">
        <v>598</v>
      </c>
      <c r="AE2" s="6"/>
      <c r="AF2" s="6">
        <v>3</v>
      </c>
      <c r="AG2" s="5"/>
      <c r="AH2" s="5"/>
    </row>
    <row r="3" spans="1:34" ht="19.5" customHeight="1" x14ac:dyDescent="0.2">
      <c r="A3" s="19" t="s">
        <v>17</v>
      </c>
      <c r="B3" s="6" t="s">
        <v>18</v>
      </c>
      <c r="C3" s="6">
        <v>0</v>
      </c>
      <c r="D3" s="7">
        <v>2000</v>
      </c>
      <c r="E3" s="7">
        <v>1400</v>
      </c>
      <c r="F3" s="7">
        <v>150</v>
      </c>
      <c r="G3" s="7">
        <v>46.8</v>
      </c>
      <c r="H3" s="18">
        <v>1.18E-2</v>
      </c>
      <c r="I3" s="11">
        <v>373.76</v>
      </c>
      <c r="J3">
        <v>5.6603733333333338E-3</v>
      </c>
      <c r="K3" s="12">
        <v>357.084</v>
      </c>
      <c r="L3" s="12">
        <v>0</v>
      </c>
      <c r="M3">
        <v>0</v>
      </c>
      <c r="N3" s="12">
        <v>98.279999999999987</v>
      </c>
      <c r="O3" s="12">
        <v>150</v>
      </c>
      <c r="P3" s="12">
        <v>0</v>
      </c>
      <c r="Q3" s="7">
        <v>1.43</v>
      </c>
      <c r="R3" s="7">
        <f t="shared" si="0"/>
        <v>1.4285714285714286</v>
      </c>
      <c r="S3" s="7">
        <v>9.9999999999999985E-3</v>
      </c>
      <c r="T3" s="7">
        <v>0</v>
      </c>
      <c r="U3" s="7">
        <v>210000</v>
      </c>
      <c r="V3" s="7">
        <v>0</v>
      </c>
      <c r="W3" s="7">
        <v>0</v>
      </c>
      <c r="X3" s="7">
        <v>0</v>
      </c>
      <c r="Y3" s="7">
        <v>4.4103680000000001</v>
      </c>
      <c r="Z3" s="7">
        <v>2.0212287513600002</v>
      </c>
      <c r="AA3" s="6">
        <v>666.81999999999994</v>
      </c>
      <c r="AB3" s="6">
        <v>385.7654926128601</v>
      </c>
      <c r="AC3" s="6">
        <v>376.32189156988738</v>
      </c>
      <c r="AD3" s="6">
        <v>1358.2941325334084</v>
      </c>
      <c r="AE3" s="6">
        <v>647.90701461252968</v>
      </c>
      <c r="AF3" s="6">
        <v>3</v>
      </c>
      <c r="AG3" s="5"/>
      <c r="AH3" s="5"/>
    </row>
    <row r="4" spans="1:34" ht="19.5" customHeight="1" x14ac:dyDescent="0.2">
      <c r="A4" s="20"/>
      <c r="B4" s="6" t="s">
        <v>19</v>
      </c>
      <c r="C4" s="6">
        <v>0</v>
      </c>
      <c r="D4" s="7">
        <v>2000</v>
      </c>
      <c r="E4" s="7">
        <v>1400</v>
      </c>
      <c r="F4" s="7">
        <v>150</v>
      </c>
      <c r="G4" s="7">
        <v>46.6</v>
      </c>
      <c r="H4" s="18">
        <v>2.0670000000000001E-2</v>
      </c>
      <c r="I4" s="11">
        <v>373.76</v>
      </c>
      <c r="J4">
        <v>5.6603733333333338E-3</v>
      </c>
      <c r="K4" s="12">
        <v>357.084</v>
      </c>
      <c r="L4" s="12">
        <v>0</v>
      </c>
      <c r="M4">
        <v>0</v>
      </c>
      <c r="N4" s="12">
        <v>97.860000000000014</v>
      </c>
      <c r="O4" s="12">
        <v>150</v>
      </c>
      <c r="P4" s="12">
        <v>0</v>
      </c>
      <c r="Q4" s="7">
        <v>1.43</v>
      </c>
      <c r="R4" s="7">
        <f t="shared" si="0"/>
        <v>1.4285714285714286</v>
      </c>
      <c r="S4" s="7">
        <v>1.0000000000000002E-2</v>
      </c>
      <c r="T4" s="7">
        <v>0</v>
      </c>
      <c r="U4" s="7">
        <v>210000</v>
      </c>
      <c r="V4" s="7">
        <v>0</v>
      </c>
      <c r="W4" s="7">
        <v>0</v>
      </c>
      <c r="X4" s="7">
        <v>0</v>
      </c>
      <c r="Y4" s="7">
        <v>7.7256192000000006</v>
      </c>
      <c r="Z4" s="7">
        <v>2.0212287513600002</v>
      </c>
      <c r="AA4" s="6">
        <v>787.4</v>
      </c>
      <c r="AB4" s="6">
        <v>507.88786239268904</v>
      </c>
      <c r="AC4" s="6">
        <v>521.48235617793125</v>
      </c>
      <c r="AD4" s="6">
        <v>1353.2546380727165</v>
      </c>
      <c r="AE4" s="6">
        <v>685.88020981794273</v>
      </c>
      <c r="AF4" s="6">
        <v>1</v>
      </c>
      <c r="AG4" s="5"/>
      <c r="AH4" s="5"/>
    </row>
    <row r="5" spans="1:34" ht="19.5" customHeight="1" x14ac:dyDescent="0.2">
      <c r="A5" s="6" t="s">
        <v>20</v>
      </c>
      <c r="B5" s="6" t="s">
        <v>21</v>
      </c>
      <c r="C5" s="6">
        <v>0</v>
      </c>
      <c r="D5" s="7">
        <v>12000</v>
      </c>
      <c r="E5" s="7">
        <v>1625</v>
      </c>
      <c r="F5" s="7">
        <v>127</v>
      </c>
      <c r="G5" s="7">
        <v>49</v>
      </c>
      <c r="H5" s="18">
        <v>2.6801665160707372E-3</v>
      </c>
      <c r="I5" s="11">
        <v>455</v>
      </c>
      <c r="J5">
        <v>2.5877539692784309E-3</v>
      </c>
      <c r="K5" s="12">
        <v>455</v>
      </c>
      <c r="L5" s="12">
        <v>6.4970605392792339E-3</v>
      </c>
      <c r="M5">
        <v>455</v>
      </c>
      <c r="N5" s="12">
        <v>1500</v>
      </c>
      <c r="O5" s="12">
        <v>380</v>
      </c>
      <c r="P5" s="12">
        <v>203</v>
      </c>
      <c r="Q5" s="7">
        <v>7.38</v>
      </c>
      <c r="R5" s="7">
        <f t="shared" si="0"/>
        <v>7.384615384615385</v>
      </c>
      <c r="S5" s="7">
        <v>0.1</v>
      </c>
      <c r="T5" s="7">
        <v>77140</v>
      </c>
      <c r="U5" s="7">
        <v>309093</v>
      </c>
      <c r="V5" s="7">
        <v>0.24956889997508841</v>
      </c>
      <c r="W5" s="7">
        <v>2.9561625453720515</v>
      </c>
      <c r="X5" s="7">
        <v>2.667677216899671</v>
      </c>
      <c r="Y5" s="7">
        <v>1.2194757648121854</v>
      </c>
      <c r="Z5" s="7">
        <v>1.1774280560216861</v>
      </c>
      <c r="AA5" s="6">
        <v>144.75</v>
      </c>
      <c r="AB5" s="6">
        <v>235.24773241198994</v>
      </c>
      <c r="AC5" s="6" t="s">
        <v>598</v>
      </c>
      <c r="AD5" s="6" t="s">
        <v>598</v>
      </c>
      <c r="AE5" s="6"/>
      <c r="AF5" s="6">
        <v>3</v>
      </c>
      <c r="AG5" s="5"/>
      <c r="AH5" s="5"/>
    </row>
    <row r="6" spans="1:34" ht="19.5" customHeight="1" x14ac:dyDescent="0.2">
      <c r="A6" s="22" t="s">
        <v>22</v>
      </c>
      <c r="B6" s="7" t="s">
        <v>23</v>
      </c>
      <c r="C6" s="7">
        <v>0</v>
      </c>
      <c r="D6" s="7">
        <v>1600</v>
      </c>
      <c r="E6" s="7">
        <v>700</v>
      </c>
      <c r="F6" s="7">
        <v>100</v>
      </c>
      <c r="G6" s="7">
        <v>27.4</v>
      </c>
      <c r="H6" s="18">
        <v>6.0000000000000001E-3</v>
      </c>
      <c r="I6" s="11">
        <v>445.6</v>
      </c>
      <c r="J6">
        <v>4.3611111111111107E-3</v>
      </c>
      <c r="K6" s="12">
        <v>608.9</v>
      </c>
      <c r="L6" s="12">
        <v>3.1400000000000004E-2</v>
      </c>
      <c r="M6">
        <v>469.2</v>
      </c>
      <c r="N6" s="12">
        <v>287.39999999999998</v>
      </c>
      <c r="O6" s="12">
        <v>100</v>
      </c>
      <c r="P6" s="12">
        <v>100</v>
      </c>
      <c r="Q6" s="7">
        <v>2.5</v>
      </c>
      <c r="R6" s="7">
        <f t="shared" si="0"/>
        <v>2.2857142857142856</v>
      </c>
      <c r="S6" s="7">
        <v>0.15</v>
      </c>
      <c r="T6" s="7">
        <v>10000</v>
      </c>
      <c r="U6" s="7">
        <v>70000</v>
      </c>
      <c r="V6" s="7">
        <v>0.14285714285714285</v>
      </c>
      <c r="W6" s="7">
        <v>14.732880000000002</v>
      </c>
      <c r="X6" s="7">
        <v>0</v>
      </c>
      <c r="Y6" s="7">
        <v>2.6736</v>
      </c>
      <c r="Z6" s="7">
        <v>2.6554805555555552</v>
      </c>
      <c r="AA6" s="6">
        <v>143.15</v>
      </c>
      <c r="AB6" s="6">
        <v>196.05872185854022</v>
      </c>
      <c r="AC6" s="6" t="s">
        <v>598</v>
      </c>
      <c r="AD6" s="6" t="s">
        <v>598</v>
      </c>
      <c r="AE6" s="6"/>
      <c r="AF6" s="6">
        <v>2</v>
      </c>
      <c r="AG6" s="5"/>
      <c r="AH6" s="5"/>
    </row>
    <row r="7" spans="1:34" ht="19.5" customHeight="1" x14ac:dyDescent="0.2">
      <c r="A7" s="21"/>
      <c r="B7" s="7" t="s">
        <v>24</v>
      </c>
      <c r="C7" s="7">
        <v>0</v>
      </c>
      <c r="D7" s="7">
        <v>1600</v>
      </c>
      <c r="E7" s="7">
        <v>700</v>
      </c>
      <c r="F7" s="7">
        <v>100</v>
      </c>
      <c r="G7" s="7">
        <v>27.4</v>
      </c>
      <c r="H7" s="18">
        <v>6.0000000000000001E-3</v>
      </c>
      <c r="I7" s="11">
        <v>445.6</v>
      </c>
      <c r="J7">
        <v>4.3611111111111107E-3</v>
      </c>
      <c r="K7" s="12">
        <v>608.9</v>
      </c>
      <c r="L7" s="12">
        <v>3.1400000000000004E-2</v>
      </c>
      <c r="M7">
        <v>469.2</v>
      </c>
      <c r="N7" s="12">
        <v>479</v>
      </c>
      <c r="O7" s="12">
        <v>100</v>
      </c>
      <c r="P7" s="12">
        <v>100</v>
      </c>
      <c r="Q7" s="7">
        <v>2.5</v>
      </c>
      <c r="R7" s="7">
        <f t="shared" si="0"/>
        <v>2.2857142857142856</v>
      </c>
      <c r="S7" s="7">
        <v>0.25</v>
      </c>
      <c r="T7" s="7">
        <v>10000</v>
      </c>
      <c r="U7" s="7">
        <v>70000</v>
      </c>
      <c r="V7" s="7">
        <v>0.14285714285714285</v>
      </c>
      <c r="W7" s="7">
        <v>14.732880000000002</v>
      </c>
      <c r="X7" s="7">
        <v>0</v>
      </c>
      <c r="Y7" s="7">
        <v>2.6736</v>
      </c>
      <c r="Z7" s="7">
        <v>2.6554805555555552</v>
      </c>
      <c r="AA7" s="6">
        <v>160.25</v>
      </c>
      <c r="AB7" s="6">
        <v>212.01872748785377</v>
      </c>
      <c r="AC7" s="6" t="s">
        <v>598</v>
      </c>
      <c r="AD7" s="6" t="s">
        <v>598</v>
      </c>
      <c r="AE7" s="6"/>
      <c r="AF7" s="6">
        <v>2</v>
      </c>
      <c r="AG7" s="5"/>
      <c r="AH7" s="5"/>
    </row>
    <row r="8" spans="1:34" ht="19.5" customHeight="1" x14ac:dyDescent="0.2">
      <c r="A8" s="20"/>
      <c r="B8" s="7" t="s">
        <v>25</v>
      </c>
      <c r="C8" s="7">
        <v>0</v>
      </c>
      <c r="D8" s="7">
        <v>1600</v>
      </c>
      <c r="E8" s="7">
        <v>700</v>
      </c>
      <c r="F8" s="7">
        <v>100</v>
      </c>
      <c r="G8" s="7">
        <v>27.4</v>
      </c>
      <c r="H8" s="18">
        <v>6.0000000000000001E-3</v>
      </c>
      <c r="I8" s="11">
        <v>445.6</v>
      </c>
      <c r="J8">
        <v>4.3611111111111107E-3</v>
      </c>
      <c r="K8" s="12">
        <v>608.9</v>
      </c>
      <c r="L8" s="12">
        <v>3.1400000000000004E-2</v>
      </c>
      <c r="M8">
        <v>469.2</v>
      </c>
      <c r="N8" s="12">
        <v>671.6</v>
      </c>
      <c r="O8" s="12">
        <v>100</v>
      </c>
      <c r="P8" s="12">
        <v>100</v>
      </c>
      <c r="Q8" s="7">
        <v>2.5</v>
      </c>
      <c r="R8" s="7">
        <f t="shared" si="0"/>
        <v>2.2857142857142856</v>
      </c>
      <c r="S8" s="7">
        <v>0.35</v>
      </c>
      <c r="T8" s="7">
        <v>10000</v>
      </c>
      <c r="U8" s="7">
        <v>70000</v>
      </c>
      <c r="V8" s="7">
        <v>0.14285714285714285</v>
      </c>
      <c r="W8" s="7">
        <v>14.732880000000002</v>
      </c>
      <c r="X8" s="7">
        <v>0</v>
      </c>
      <c r="Y8" s="7">
        <v>2.6736</v>
      </c>
      <c r="Z8" s="7">
        <v>2.6554805555555552</v>
      </c>
      <c r="AA8" s="6">
        <v>174</v>
      </c>
      <c r="AB8" s="6">
        <v>213.51409592948906</v>
      </c>
      <c r="AC8" s="6" t="s">
        <v>598</v>
      </c>
      <c r="AD8" s="6" t="s">
        <v>598</v>
      </c>
      <c r="AE8" s="6"/>
      <c r="AF8" s="6">
        <v>2</v>
      </c>
      <c r="AG8" s="5"/>
      <c r="AH8" s="5"/>
    </row>
    <row r="9" spans="1:34" ht="19.5" customHeight="1" x14ac:dyDescent="0.2">
      <c r="A9" s="7" t="s">
        <v>26</v>
      </c>
      <c r="B9" s="7" t="s">
        <v>27</v>
      </c>
      <c r="C9" s="7">
        <v>0</v>
      </c>
      <c r="D9" s="7">
        <v>3556</v>
      </c>
      <c r="E9" s="7">
        <v>1219</v>
      </c>
      <c r="F9" s="7">
        <v>76</v>
      </c>
      <c r="G9" s="7">
        <v>34.5</v>
      </c>
      <c r="H9" s="18">
        <v>3.1819999999999999E-3</v>
      </c>
      <c r="I9" s="11">
        <v>562</v>
      </c>
      <c r="J9">
        <v>2.7400590806786699E-3</v>
      </c>
      <c r="K9" s="12">
        <v>562</v>
      </c>
      <c r="L9" s="12">
        <v>3.1399999999999997E-2</v>
      </c>
      <c r="M9">
        <v>540</v>
      </c>
      <c r="N9" s="12">
        <v>291.35000000000002</v>
      </c>
      <c r="O9" s="12">
        <v>127</v>
      </c>
      <c r="P9" s="12">
        <v>127</v>
      </c>
      <c r="Q9" s="7">
        <v>3.04</v>
      </c>
      <c r="R9" s="7">
        <f t="shared" si="0"/>
        <v>2.9171452009844137</v>
      </c>
      <c r="S9" s="7">
        <v>0.08</v>
      </c>
      <c r="T9" s="7">
        <v>16129</v>
      </c>
      <c r="U9" s="7">
        <v>105598</v>
      </c>
      <c r="V9" s="7">
        <v>0.15273963522036402</v>
      </c>
      <c r="W9" s="7">
        <v>16.956</v>
      </c>
      <c r="X9" s="7">
        <v>2.9479103573591767</v>
      </c>
      <c r="Y9" s="7">
        <v>1.788284</v>
      </c>
      <c r="Z9" s="7">
        <v>1.5399132033414125</v>
      </c>
      <c r="AA9" s="6">
        <v>158.27210000000002</v>
      </c>
      <c r="AB9" s="6">
        <v>164.44639667372158</v>
      </c>
      <c r="AC9" s="6" t="s">
        <v>598</v>
      </c>
      <c r="AD9" s="6" t="s">
        <v>598</v>
      </c>
      <c r="AE9" s="6"/>
      <c r="AF9" s="6">
        <v>3</v>
      </c>
      <c r="AG9" s="5"/>
      <c r="AH9" s="5"/>
    </row>
    <row r="10" spans="1:34" ht="19.5" customHeight="1" x14ac:dyDescent="0.2">
      <c r="A10" s="7" t="s">
        <v>28</v>
      </c>
      <c r="B10" s="7" t="s">
        <v>29</v>
      </c>
      <c r="C10" s="7">
        <v>0</v>
      </c>
      <c r="D10" s="7">
        <v>1500</v>
      </c>
      <c r="E10" s="7">
        <v>1000</v>
      </c>
      <c r="F10" s="7">
        <v>100</v>
      </c>
      <c r="G10" s="7">
        <v>20.149999999999999</v>
      </c>
      <c r="H10" s="18">
        <v>1.6156762218461794E-3</v>
      </c>
      <c r="I10" s="11">
        <v>325</v>
      </c>
      <c r="J10">
        <v>1.4130000000000002E-3</v>
      </c>
      <c r="K10" s="11">
        <v>325</v>
      </c>
      <c r="L10" s="12">
        <v>8.0383999999999997E-2</v>
      </c>
      <c r="M10">
        <v>425</v>
      </c>
      <c r="N10" s="11">
        <v>0</v>
      </c>
      <c r="O10" s="11">
        <v>100</v>
      </c>
      <c r="P10" s="11">
        <v>150</v>
      </c>
      <c r="Q10" s="7">
        <v>1.5</v>
      </c>
      <c r="R10" s="7">
        <f t="shared" si="0"/>
        <v>1.5</v>
      </c>
      <c r="S10" s="7">
        <v>0</v>
      </c>
      <c r="T10" s="7">
        <v>15000</v>
      </c>
      <c r="U10" s="7">
        <v>100000</v>
      </c>
      <c r="V10" s="7">
        <v>0.15</v>
      </c>
      <c r="W10" s="7">
        <v>34.163199999999996</v>
      </c>
      <c r="X10" s="7">
        <v>0</v>
      </c>
      <c r="Y10" s="7">
        <v>0.52509477210000832</v>
      </c>
      <c r="Z10" s="7">
        <v>0.45922500000000005</v>
      </c>
      <c r="AA10" s="6">
        <v>132.64499999999998</v>
      </c>
      <c r="AB10" s="6">
        <v>141.25666329607108</v>
      </c>
      <c r="AC10" s="6">
        <v>220.51801247435344</v>
      </c>
      <c r="AD10" s="6">
        <v>266.32663981622039</v>
      </c>
      <c r="AE10" s="6">
        <v>131.11147619627405</v>
      </c>
      <c r="AF10" s="6">
        <v>1</v>
      </c>
      <c r="AG10" s="5"/>
      <c r="AH10" s="5"/>
    </row>
    <row r="11" spans="1:34" ht="19.5" customHeight="1" x14ac:dyDescent="0.2">
      <c r="A11" s="19" t="s">
        <v>30</v>
      </c>
      <c r="B11" s="6" t="s">
        <v>31</v>
      </c>
      <c r="C11" s="6">
        <v>0</v>
      </c>
      <c r="D11" s="7">
        <f t="shared" ref="D11:E11" si="1">40*25.4</f>
        <v>1016</v>
      </c>
      <c r="E11" s="7">
        <f t="shared" si="1"/>
        <v>1016</v>
      </c>
      <c r="F11" s="7">
        <f t="shared" ref="F11:F14" si="2">4*25.4</f>
        <v>101.6</v>
      </c>
      <c r="G11" s="7">
        <v>46.2</v>
      </c>
      <c r="H11" s="18">
        <v>7.0999999999999995E-3</v>
      </c>
      <c r="I11" s="11">
        <v>660.51800800000001</v>
      </c>
      <c r="J11">
        <v>7.1233511892419797E-3</v>
      </c>
      <c r="K11" s="12">
        <v>660.51800800000001</v>
      </c>
      <c r="L11" s="12">
        <v>4.9087385212340517E-2</v>
      </c>
      <c r="M11">
        <v>660.51800800000001</v>
      </c>
      <c r="N11" s="12">
        <v>0</v>
      </c>
      <c r="O11" s="12">
        <v>101.6</v>
      </c>
      <c r="P11" s="12">
        <v>101.6</v>
      </c>
      <c r="Q11" s="7">
        <v>1.2</v>
      </c>
      <c r="R11" s="7">
        <v>1</v>
      </c>
      <c r="S11" s="7">
        <v>0</v>
      </c>
      <c r="T11" s="7">
        <v>10322.56</v>
      </c>
      <c r="U11" s="7">
        <v>103225.59999999999</v>
      </c>
      <c r="V11" s="7">
        <v>0.1</v>
      </c>
      <c r="W11" s="7">
        <v>32.423101898383813</v>
      </c>
      <c r="X11" s="7">
        <v>2.0606634405356457</v>
      </c>
      <c r="Y11" s="7">
        <v>4.6896778567999995</v>
      </c>
      <c r="Z11" s="7">
        <v>4.7051017378025435</v>
      </c>
      <c r="AA11" s="6">
        <v>362.53</v>
      </c>
      <c r="AB11" s="6">
        <v>359.30976297231985</v>
      </c>
      <c r="AC11" s="6">
        <v>318.08436869298163</v>
      </c>
      <c r="AD11" s="6">
        <v>662.34042412708811</v>
      </c>
      <c r="AE11" s="6">
        <v>363.97137112168929</v>
      </c>
      <c r="AF11" s="6">
        <v>1</v>
      </c>
      <c r="AG11" s="5"/>
      <c r="AH11" s="5"/>
    </row>
    <row r="12" spans="1:34" ht="19.5" customHeight="1" x14ac:dyDescent="0.2">
      <c r="A12" s="21"/>
      <c r="B12" s="6" t="s">
        <v>32</v>
      </c>
      <c r="C12" s="6">
        <v>0</v>
      </c>
      <c r="D12" s="7">
        <f t="shared" ref="D12:E12" si="3">40*25.4</f>
        <v>1016</v>
      </c>
      <c r="E12" s="7">
        <f t="shared" si="3"/>
        <v>1016</v>
      </c>
      <c r="F12" s="7">
        <f t="shared" si="2"/>
        <v>101.6</v>
      </c>
      <c r="G12" s="7">
        <v>46.2</v>
      </c>
      <c r="H12" s="18">
        <v>8.3000000000000001E-3</v>
      </c>
      <c r="I12" s="11">
        <v>632.93896799999993</v>
      </c>
      <c r="J12">
        <v>8.3126541613985933E-3</v>
      </c>
      <c r="K12" s="12">
        <v>632.93896799999993</v>
      </c>
      <c r="L12" s="12">
        <v>9.3572828061024113E-2</v>
      </c>
      <c r="M12">
        <v>444.02254400000004</v>
      </c>
      <c r="N12" s="12">
        <v>0</v>
      </c>
      <c r="O12" s="12">
        <v>101.6</v>
      </c>
      <c r="P12" s="12">
        <v>101.6</v>
      </c>
      <c r="Q12" s="7">
        <v>1.2</v>
      </c>
      <c r="R12" s="7">
        <v>1</v>
      </c>
      <c r="S12" s="7">
        <v>0</v>
      </c>
      <c r="T12" s="7">
        <v>10322.56</v>
      </c>
      <c r="U12" s="7">
        <v>103225.59999999999</v>
      </c>
      <c r="V12" s="7">
        <v>0.1</v>
      </c>
      <c r="W12" s="7">
        <v>41.54844516493052</v>
      </c>
      <c r="X12" s="7">
        <v>2.0606634405356457</v>
      </c>
      <c r="Y12" s="7">
        <v>5.2533934343999995</v>
      </c>
      <c r="Z12" s="7">
        <v>5.2614027462565307</v>
      </c>
      <c r="AA12" s="6">
        <v>445.21065096943175</v>
      </c>
      <c r="AB12" s="6">
        <v>429.12609924372936</v>
      </c>
      <c r="AC12" s="6">
        <v>367.40110579421264</v>
      </c>
      <c r="AD12" s="6">
        <v>662.34042412708811</v>
      </c>
      <c r="AE12" s="6">
        <v>369.76422902101245</v>
      </c>
      <c r="AF12" s="6">
        <v>1</v>
      </c>
      <c r="AG12" s="5"/>
      <c r="AH12" s="5"/>
    </row>
    <row r="13" spans="1:34" ht="19.5" customHeight="1" x14ac:dyDescent="0.2">
      <c r="A13" s="21"/>
      <c r="B13" s="6" t="s">
        <v>33</v>
      </c>
      <c r="C13" s="6">
        <v>0</v>
      </c>
      <c r="D13" s="7">
        <f t="shared" ref="D13:D14" si="4">52*25.4</f>
        <v>1320.8</v>
      </c>
      <c r="E13" s="7">
        <f t="shared" ref="E13:E14" si="5">40*25.4</f>
        <v>1016</v>
      </c>
      <c r="F13" s="7">
        <f t="shared" si="2"/>
        <v>101.6</v>
      </c>
      <c r="G13" s="7">
        <v>46.88</v>
      </c>
      <c r="H13" s="18">
        <v>7.0999999999999995E-3</v>
      </c>
      <c r="I13" s="11">
        <v>670.86014799999998</v>
      </c>
      <c r="J13">
        <v>7.1233511892419797E-3</v>
      </c>
      <c r="K13" s="12">
        <v>670.86014799999998</v>
      </c>
      <c r="L13" s="12">
        <v>9.3572828061024113E-2</v>
      </c>
      <c r="M13">
        <v>481.25424799999996</v>
      </c>
      <c r="N13" s="12">
        <v>0</v>
      </c>
      <c r="O13" s="12">
        <v>101.6</v>
      </c>
      <c r="P13" s="12">
        <v>101.6</v>
      </c>
      <c r="Q13" s="7">
        <v>1.5</v>
      </c>
      <c r="R13" s="7">
        <v>1</v>
      </c>
      <c r="S13" s="7">
        <v>0</v>
      </c>
      <c r="T13" s="7">
        <v>10322.56</v>
      </c>
      <c r="U13" s="7">
        <v>103225.59999999999</v>
      </c>
      <c r="V13" s="7">
        <v>0.1</v>
      </c>
      <c r="W13" s="7">
        <v>45.032321001741451</v>
      </c>
      <c r="X13" s="7">
        <v>2.0606634405356457</v>
      </c>
      <c r="Y13" s="7">
        <v>4.7631070507999995</v>
      </c>
      <c r="Z13" s="7">
        <v>4.7787724330708503</v>
      </c>
      <c r="AA13" s="6">
        <v>390.57697568558933</v>
      </c>
      <c r="AB13" s="6">
        <v>402.96935090062078</v>
      </c>
      <c r="AC13" s="6">
        <v>326.53297143177838</v>
      </c>
      <c r="AD13" s="6">
        <v>634.90126357416386</v>
      </c>
      <c r="AE13" s="6">
        <v>335.84870769119419</v>
      </c>
      <c r="AF13" s="6">
        <v>1</v>
      </c>
      <c r="AG13" s="5"/>
      <c r="AH13" s="5"/>
    </row>
    <row r="14" spans="1:34" ht="19.5" customHeight="1" x14ac:dyDescent="0.2">
      <c r="A14" s="20"/>
      <c r="B14" s="6" t="s">
        <v>34</v>
      </c>
      <c r="C14" s="6">
        <v>0</v>
      </c>
      <c r="D14" s="7">
        <f t="shared" si="4"/>
        <v>1320.8</v>
      </c>
      <c r="E14" s="7">
        <f t="shared" si="5"/>
        <v>1016</v>
      </c>
      <c r="F14" s="7">
        <f t="shared" si="2"/>
        <v>101.6</v>
      </c>
      <c r="G14" s="7">
        <v>42.75</v>
      </c>
      <c r="H14" s="18">
        <v>6.6600000000000001E-3</v>
      </c>
      <c r="I14" s="11">
        <v>621.91</v>
      </c>
      <c r="J14">
        <v>6.5000000000000006E-3</v>
      </c>
      <c r="K14" s="12">
        <v>621.91</v>
      </c>
      <c r="L14" s="12">
        <v>0.13039999999999999</v>
      </c>
      <c r="M14">
        <v>463.33</v>
      </c>
      <c r="N14" s="12">
        <v>0</v>
      </c>
      <c r="O14" s="12">
        <v>101.6</v>
      </c>
      <c r="P14" s="12">
        <v>101.6</v>
      </c>
      <c r="Q14" s="7">
        <v>1.5</v>
      </c>
      <c r="R14" s="7">
        <f t="shared" ref="R14:R57" si="6">D14/E14</f>
        <v>1.3</v>
      </c>
      <c r="S14" s="7">
        <v>0</v>
      </c>
      <c r="T14" s="7">
        <v>10322.56</v>
      </c>
      <c r="U14" s="7">
        <v>103225.59999999999</v>
      </c>
      <c r="V14" s="7">
        <v>0.1</v>
      </c>
      <c r="W14" s="7">
        <v>60.418231999999989</v>
      </c>
      <c r="X14" s="7">
        <v>2.0606634405356457</v>
      </c>
      <c r="Y14" s="7">
        <v>4.1419205999999997</v>
      </c>
      <c r="Z14" s="7">
        <v>4.0424150000000001</v>
      </c>
      <c r="AA14" s="6">
        <v>500.15</v>
      </c>
      <c r="AB14" s="6">
        <v>435.27472389943591</v>
      </c>
      <c r="AC14" s="6">
        <v>367.52431503024025</v>
      </c>
      <c r="AD14" s="6">
        <v>585.88825055264476</v>
      </c>
      <c r="AE14" s="6">
        <v>309.34892899763582</v>
      </c>
      <c r="AF14" s="6">
        <v>3</v>
      </c>
      <c r="AG14" s="5"/>
      <c r="AH14" s="5"/>
    </row>
    <row r="15" spans="1:34" ht="19.5" customHeight="1" x14ac:dyDescent="0.2">
      <c r="A15" s="19" t="s">
        <v>35</v>
      </c>
      <c r="B15" s="6" t="s">
        <v>36</v>
      </c>
      <c r="C15" s="6">
        <v>0</v>
      </c>
      <c r="D15" s="7">
        <v>3000</v>
      </c>
      <c r="E15" s="7">
        <v>1500</v>
      </c>
      <c r="F15" s="7">
        <v>200</v>
      </c>
      <c r="G15" s="7">
        <v>36.5</v>
      </c>
      <c r="H15" s="18">
        <v>1.1025324999999999E-2</v>
      </c>
      <c r="I15" s="11">
        <v>470</v>
      </c>
      <c r="J15">
        <v>9.2305046511627908E-3</v>
      </c>
      <c r="K15" s="12">
        <v>470</v>
      </c>
      <c r="L15" s="12">
        <v>0.12748504666666668</v>
      </c>
      <c r="M15">
        <v>617</v>
      </c>
      <c r="N15" s="12">
        <v>767</v>
      </c>
      <c r="O15" s="12">
        <v>200</v>
      </c>
      <c r="P15" s="12">
        <v>300</v>
      </c>
      <c r="Q15" s="7">
        <v>2</v>
      </c>
      <c r="R15" s="7">
        <f t="shared" si="6"/>
        <v>2</v>
      </c>
      <c r="S15" s="7">
        <v>7.0045662100456624E-2</v>
      </c>
      <c r="T15" s="7">
        <v>60000</v>
      </c>
      <c r="U15" s="7">
        <v>300000</v>
      </c>
      <c r="V15" s="7">
        <v>0.2</v>
      </c>
      <c r="W15" s="7">
        <v>78.65827379333335</v>
      </c>
      <c r="X15" s="7">
        <v>0</v>
      </c>
      <c r="Y15" s="7">
        <v>5.1819027499999999</v>
      </c>
      <c r="Z15" s="7">
        <v>4.3383371860465116</v>
      </c>
      <c r="AA15" s="6">
        <v>2016.27</v>
      </c>
      <c r="AB15" s="6">
        <v>1801.0526392182474</v>
      </c>
      <c r="AC15" s="6">
        <v>1504.9704681492155</v>
      </c>
      <c r="AD15" s="6">
        <v>1168.0806065255115</v>
      </c>
      <c r="AE15" s="6">
        <v>827.56056900873375</v>
      </c>
      <c r="AF15" s="6">
        <v>1</v>
      </c>
      <c r="AG15" s="5"/>
      <c r="AH15" s="5"/>
    </row>
    <row r="16" spans="1:34" ht="19.5" customHeight="1" x14ac:dyDescent="0.2">
      <c r="A16" s="21"/>
      <c r="B16" s="6" t="s">
        <v>37</v>
      </c>
      <c r="C16" s="6">
        <v>0</v>
      </c>
      <c r="D16" s="7">
        <v>3000</v>
      </c>
      <c r="E16" s="7">
        <v>1500</v>
      </c>
      <c r="F16" s="7">
        <v>200</v>
      </c>
      <c r="G16" s="7">
        <v>36.5</v>
      </c>
      <c r="H16" s="18">
        <v>5.6272288888888885E-3</v>
      </c>
      <c r="I16" s="11">
        <v>667</v>
      </c>
      <c r="J16">
        <v>6.7526746666666656E-3</v>
      </c>
      <c r="K16" s="12">
        <v>667</v>
      </c>
      <c r="L16" s="12">
        <v>6.3742523333333342E-2</v>
      </c>
      <c r="M16">
        <v>617</v>
      </c>
      <c r="N16" s="12">
        <v>767</v>
      </c>
      <c r="O16" s="12">
        <v>200</v>
      </c>
      <c r="P16" s="12">
        <v>300</v>
      </c>
      <c r="Q16" s="7">
        <v>2</v>
      </c>
      <c r="R16" s="7">
        <f t="shared" si="6"/>
        <v>2</v>
      </c>
      <c r="S16" s="7">
        <v>7.0045662100456624E-2</v>
      </c>
      <c r="T16" s="7">
        <v>60000</v>
      </c>
      <c r="U16" s="7">
        <v>300000</v>
      </c>
      <c r="V16" s="7">
        <v>0.2</v>
      </c>
      <c r="W16" s="7">
        <v>39.329136896666675</v>
      </c>
      <c r="X16" s="7">
        <v>0</v>
      </c>
      <c r="Y16" s="7">
        <v>3.7533616688888887</v>
      </c>
      <c r="Z16" s="7">
        <v>4.5040340026666659</v>
      </c>
      <c r="AA16" s="6">
        <v>1959.77</v>
      </c>
      <c r="AB16" s="6">
        <v>1231.2170850654516</v>
      </c>
      <c r="AC16" s="6">
        <v>1163.4354065176969</v>
      </c>
      <c r="AD16" s="6">
        <v>1168.0806065255115</v>
      </c>
      <c r="AE16" s="6">
        <v>792.08163331784522</v>
      </c>
      <c r="AF16" s="6">
        <v>1</v>
      </c>
      <c r="AG16" s="5"/>
      <c r="AH16" s="5"/>
    </row>
    <row r="17" spans="1:34" ht="19.5" customHeight="1" x14ac:dyDescent="0.2">
      <c r="A17" s="21"/>
      <c r="B17" s="6" t="s">
        <v>38</v>
      </c>
      <c r="C17" s="6">
        <v>0</v>
      </c>
      <c r="D17" s="7">
        <v>3000</v>
      </c>
      <c r="E17" s="7">
        <v>1500</v>
      </c>
      <c r="F17" s="7">
        <v>200</v>
      </c>
      <c r="G17" s="7">
        <v>36.5</v>
      </c>
      <c r="H17" s="18">
        <v>6.6151949999999991E-3</v>
      </c>
      <c r="I17" s="11">
        <v>470</v>
      </c>
      <c r="J17">
        <v>4.6152523255813954E-3</v>
      </c>
      <c r="K17" s="12">
        <v>470</v>
      </c>
      <c r="L17" s="12">
        <v>9.5613785000000007E-2</v>
      </c>
      <c r="M17">
        <v>617</v>
      </c>
      <c r="N17" s="12">
        <v>767</v>
      </c>
      <c r="O17" s="12">
        <v>200</v>
      </c>
      <c r="P17" s="12">
        <v>300</v>
      </c>
      <c r="Q17" s="7">
        <v>2</v>
      </c>
      <c r="R17" s="7">
        <f t="shared" si="6"/>
        <v>2</v>
      </c>
      <c r="S17" s="7">
        <v>7.0045662100456624E-2</v>
      </c>
      <c r="T17" s="7">
        <v>60000</v>
      </c>
      <c r="U17" s="7">
        <v>300000</v>
      </c>
      <c r="V17" s="7">
        <v>0.2</v>
      </c>
      <c r="W17" s="7">
        <v>58.993705345000002</v>
      </c>
      <c r="X17" s="7">
        <v>0</v>
      </c>
      <c r="Y17" s="7">
        <v>3.1091416499999998</v>
      </c>
      <c r="Z17" s="7">
        <v>2.1691685930232558</v>
      </c>
      <c r="AA17" s="6">
        <v>1336.9099999999999</v>
      </c>
      <c r="AB17" s="6">
        <v>1313.33367276526</v>
      </c>
      <c r="AC17" s="6">
        <v>1476.6552438149006</v>
      </c>
      <c r="AD17" s="6">
        <v>1168.0806065255115</v>
      </c>
      <c r="AE17" s="6">
        <v>755.86763667391756</v>
      </c>
      <c r="AF17" s="6">
        <v>1</v>
      </c>
      <c r="AG17" s="5"/>
      <c r="AH17" s="5"/>
    </row>
    <row r="18" spans="1:34" ht="19.5" customHeight="1" x14ac:dyDescent="0.2">
      <c r="A18" s="21"/>
      <c r="B18" s="6" t="s">
        <v>39</v>
      </c>
      <c r="C18" s="6">
        <v>0</v>
      </c>
      <c r="D18" s="7">
        <v>3000</v>
      </c>
      <c r="E18" s="7">
        <v>1500</v>
      </c>
      <c r="F18" s="7">
        <v>200</v>
      </c>
      <c r="G18" s="7">
        <v>36.5</v>
      </c>
      <c r="H18" s="18">
        <v>4.2204216666666666E-3</v>
      </c>
      <c r="I18" s="11">
        <v>667</v>
      </c>
      <c r="J18">
        <v>3.3763373333333328E-3</v>
      </c>
      <c r="K18" s="12">
        <v>667</v>
      </c>
      <c r="L18" s="12">
        <v>9.5613785000000007E-2</v>
      </c>
      <c r="M18">
        <v>617</v>
      </c>
      <c r="N18" s="12">
        <v>767</v>
      </c>
      <c r="O18" s="12">
        <v>200</v>
      </c>
      <c r="P18" s="12">
        <v>300</v>
      </c>
      <c r="Q18" s="7">
        <v>2</v>
      </c>
      <c r="R18" s="7">
        <f t="shared" si="6"/>
        <v>2</v>
      </c>
      <c r="S18" s="7">
        <v>7.0045662100456624E-2</v>
      </c>
      <c r="T18" s="7">
        <v>60000</v>
      </c>
      <c r="U18" s="7">
        <v>300000</v>
      </c>
      <c r="V18" s="7">
        <v>0.2</v>
      </c>
      <c r="W18" s="7">
        <v>58.993705345000002</v>
      </c>
      <c r="X18" s="7">
        <v>0</v>
      </c>
      <c r="Y18" s="7">
        <v>2.8150212516666664</v>
      </c>
      <c r="Z18" s="7">
        <v>2.2520170013333329</v>
      </c>
      <c r="AA18" s="6">
        <v>1447.31</v>
      </c>
      <c r="AB18" s="6">
        <v>1289.8225425477815</v>
      </c>
      <c r="AC18" s="6">
        <v>1467.2963900482951</v>
      </c>
      <c r="AD18" s="6">
        <v>1168.0806065255115</v>
      </c>
      <c r="AE18" s="6">
        <v>748.97175522121972</v>
      </c>
      <c r="AF18" s="6">
        <v>1</v>
      </c>
      <c r="AG18" s="5"/>
      <c r="AH18" s="5"/>
    </row>
    <row r="19" spans="1:34" ht="19.5" customHeight="1" x14ac:dyDescent="0.2">
      <c r="A19" s="21"/>
      <c r="B19" s="6" t="s">
        <v>40</v>
      </c>
      <c r="C19" s="6">
        <v>0</v>
      </c>
      <c r="D19" s="7">
        <v>3000</v>
      </c>
      <c r="E19" s="7">
        <v>1500</v>
      </c>
      <c r="F19" s="7">
        <v>200</v>
      </c>
      <c r="G19" s="7">
        <v>38.1</v>
      </c>
      <c r="H19" s="18">
        <v>6.9096474422386056E-3</v>
      </c>
      <c r="I19" s="11">
        <v>667</v>
      </c>
      <c r="J19">
        <v>5.8889604651162783E-3</v>
      </c>
      <c r="K19" s="12">
        <v>667</v>
      </c>
      <c r="L19" s="12">
        <v>0.10553657749999999</v>
      </c>
      <c r="M19">
        <v>617</v>
      </c>
      <c r="N19" s="12">
        <v>800</v>
      </c>
      <c r="O19" s="12">
        <v>200</v>
      </c>
      <c r="P19" s="12">
        <v>200</v>
      </c>
      <c r="Q19" s="7">
        <v>2</v>
      </c>
      <c r="R19" s="7">
        <f t="shared" si="6"/>
        <v>2</v>
      </c>
      <c r="S19" s="7">
        <v>6.9991251093613302E-2</v>
      </c>
      <c r="T19" s="7">
        <v>40000</v>
      </c>
      <c r="U19" s="7">
        <v>300000</v>
      </c>
      <c r="V19" s="7">
        <v>0.13333333333333333</v>
      </c>
      <c r="W19" s="7">
        <v>65.116068317499995</v>
      </c>
      <c r="X19" s="7">
        <v>0</v>
      </c>
      <c r="Y19" s="7">
        <v>4.6087348439731501</v>
      </c>
      <c r="Z19" s="7">
        <v>3.9279366302325576</v>
      </c>
      <c r="AA19" s="6">
        <v>1429.8400000000001</v>
      </c>
      <c r="AB19" s="6">
        <v>1299.9178249003178</v>
      </c>
      <c r="AC19" s="6">
        <v>1305.3034639273221</v>
      </c>
      <c r="AD19" s="6">
        <v>1313.9736735067959</v>
      </c>
      <c r="AE19" s="6">
        <v>832.56375318737969</v>
      </c>
      <c r="AF19" s="6">
        <v>2</v>
      </c>
      <c r="AG19" s="5"/>
      <c r="AH19" s="5"/>
    </row>
    <row r="20" spans="1:34" ht="19.5" customHeight="1" x14ac:dyDescent="0.2">
      <c r="A20" s="21"/>
      <c r="B20" s="6" t="s">
        <v>41</v>
      </c>
      <c r="C20" s="6">
        <v>0</v>
      </c>
      <c r="D20" s="7">
        <v>3000</v>
      </c>
      <c r="E20" s="7">
        <v>1500</v>
      </c>
      <c r="F20" s="7">
        <v>200</v>
      </c>
      <c r="G20" s="7">
        <v>36.700000000000003</v>
      </c>
      <c r="H20" s="18">
        <v>6.9187240437158471E-3</v>
      </c>
      <c r="I20" s="11">
        <v>667</v>
      </c>
      <c r="J20">
        <v>6.7526746666666656E-3</v>
      </c>
      <c r="K20" s="12">
        <v>667</v>
      </c>
      <c r="L20" s="12">
        <v>0.10553657749999999</v>
      </c>
      <c r="M20">
        <v>617</v>
      </c>
      <c r="N20" s="12">
        <v>771</v>
      </c>
      <c r="O20" s="12">
        <v>200</v>
      </c>
      <c r="P20" s="12">
        <v>200</v>
      </c>
      <c r="Q20" s="7">
        <v>2</v>
      </c>
      <c r="R20" s="7">
        <f t="shared" si="6"/>
        <v>2</v>
      </c>
      <c r="S20" s="7">
        <v>7.0027247956403263E-2</v>
      </c>
      <c r="T20" s="7">
        <v>40000</v>
      </c>
      <c r="U20" s="7">
        <v>300000</v>
      </c>
      <c r="V20" s="7">
        <v>0.13333333333333333</v>
      </c>
      <c r="W20" s="7">
        <v>65.116068317499995</v>
      </c>
      <c r="X20" s="7">
        <v>0</v>
      </c>
      <c r="Y20" s="7">
        <v>4.6147889371584698</v>
      </c>
      <c r="Z20" s="7">
        <v>4.5040340026666659</v>
      </c>
      <c r="AA20" s="6">
        <v>1492.1599999999999</v>
      </c>
      <c r="AB20" s="6">
        <v>1277.4205312446261</v>
      </c>
      <c r="AC20" s="6">
        <v>1294.3120753755784</v>
      </c>
      <c r="AD20" s="6">
        <v>1271.4885920603897</v>
      </c>
      <c r="AE20" s="6">
        <v>817.22024411407631</v>
      </c>
      <c r="AF20" s="6">
        <v>2</v>
      </c>
      <c r="AG20" s="5"/>
      <c r="AH20" s="5"/>
    </row>
    <row r="21" spans="1:34" ht="19.5" customHeight="1" x14ac:dyDescent="0.2">
      <c r="A21" s="21"/>
      <c r="B21" s="6" t="s">
        <v>42</v>
      </c>
      <c r="C21" s="6">
        <v>0</v>
      </c>
      <c r="D21" s="7">
        <v>3000</v>
      </c>
      <c r="E21" s="7">
        <v>1500</v>
      </c>
      <c r="F21" s="7">
        <v>200</v>
      </c>
      <c r="G21" s="7">
        <v>38.200000000000003</v>
      </c>
      <c r="H21" s="18">
        <v>8.0645000000000005E-3</v>
      </c>
      <c r="I21" s="11">
        <v>563</v>
      </c>
      <c r="J21">
        <v>7.9132906249999996E-3</v>
      </c>
      <c r="K21" s="12">
        <v>563</v>
      </c>
      <c r="L21" s="12">
        <v>0.10553657749999999</v>
      </c>
      <c r="M21">
        <v>617</v>
      </c>
      <c r="N21" s="12">
        <v>803</v>
      </c>
      <c r="O21" s="12">
        <v>200</v>
      </c>
      <c r="P21" s="12">
        <v>200</v>
      </c>
      <c r="Q21" s="7">
        <v>2</v>
      </c>
      <c r="R21" s="7">
        <f t="shared" si="6"/>
        <v>2</v>
      </c>
      <c r="S21" s="7">
        <v>7.0069808027923217E-2</v>
      </c>
      <c r="T21" s="7">
        <v>40000</v>
      </c>
      <c r="U21" s="7">
        <v>300000</v>
      </c>
      <c r="V21" s="7">
        <v>0.13333333333333333</v>
      </c>
      <c r="W21" s="7">
        <v>65.116068317499995</v>
      </c>
      <c r="X21" s="7">
        <v>0</v>
      </c>
      <c r="Y21" s="7">
        <v>4.5403134999999999</v>
      </c>
      <c r="Z21" s="7">
        <v>4.4551826218750001</v>
      </c>
      <c r="AA21" s="6">
        <v>1400.06</v>
      </c>
      <c r="AB21" s="6">
        <v>1321.2554701895508</v>
      </c>
      <c r="AC21" s="6">
        <v>1303.7049114185163</v>
      </c>
      <c r="AD21" s="6">
        <v>1317.0727966673867</v>
      </c>
      <c r="AE21" s="6">
        <v>836.8346352005243</v>
      </c>
      <c r="AF21" s="6">
        <v>2</v>
      </c>
      <c r="AG21" s="5"/>
      <c r="AH21" s="5"/>
    </row>
    <row r="22" spans="1:34" ht="19.5" customHeight="1" x14ac:dyDescent="0.2">
      <c r="A22" s="20"/>
      <c r="B22" s="6" t="s">
        <v>43</v>
      </c>
      <c r="C22" s="6">
        <v>0</v>
      </c>
      <c r="D22" s="7">
        <v>3000</v>
      </c>
      <c r="E22" s="7">
        <v>1500</v>
      </c>
      <c r="F22" s="7">
        <v>200</v>
      </c>
      <c r="G22" s="7">
        <v>26.1</v>
      </c>
      <c r="H22" s="18">
        <v>6.2039999999999994E-3</v>
      </c>
      <c r="I22" s="11">
        <v>642</v>
      </c>
      <c r="J22">
        <v>4.1900000000000001E-3</v>
      </c>
      <c r="K22" s="12">
        <v>642</v>
      </c>
      <c r="L22" s="12">
        <v>0.10566178499999999</v>
      </c>
      <c r="M22">
        <v>617</v>
      </c>
      <c r="N22" s="12">
        <v>548</v>
      </c>
      <c r="O22" s="12">
        <v>200</v>
      </c>
      <c r="P22" s="12">
        <v>200</v>
      </c>
      <c r="Q22" s="7">
        <v>2</v>
      </c>
      <c r="R22" s="7">
        <f t="shared" si="6"/>
        <v>2</v>
      </c>
      <c r="S22" s="7">
        <v>6.998722860791827E-2</v>
      </c>
      <c r="T22" s="7">
        <v>40000</v>
      </c>
      <c r="U22" s="7">
        <v>300000</v>
      </c>
      <c r="V22" s="7">
        <v>0.13333333333333333</v>
      </c>
      <c r="W22" s="7">
        <v>65.193321345000001</v>
      </c>
      <c r="X22" s="7">
        <v>0</v>
      </c>
      <c r="Y22" s="7">
        <v>3.9829679999999996</v>
      </c>
      <c r="Z22" s="7">
        <v>2.6899800000000003</v>
      </c>
      <c r="AA22" s="6">
        <v>1401.4499999999998</v>
      </c>
      <c r="AB22" s="6">
        <v>1075.8522931285447</v>
      </c>
      <c r="AC22" s="6">
        <v>1182.4598270854872</v>
      </c>
      <c r="AD22" s="6">
        <v>945.32545538133627</v>
      </c>
      <c r="AE22" s="6">
        <v>619.69874837055238</v>
      </c>
      <c r="AF22" s="6">
        <v>2</v>
      </c>
      <c r="AG22" s="5"/>
      <c r="AH22" s="5"/>
    </row>
    <row r="23" spans="1:34" ht="19.5" customHeight="1" x14ac:dyDescent="0.2">
      <c r="A23" s="19" t="s">
        <v>44</v>
      </c>
      <c r="B23" s="6" t="s">
        <v>45</v>
      </c>
      <c r="C23" s="6">
        <v>0</v>
      </c>
      <c r="D23" s="7">
        <v>1500</v>
      </c>
      <c r="E23" s="7">
        <v>1500</v>
      </c>
      <c r="F23" s="7">
        <v>200</v>
      </c>
      <c r="G23" s="7">
        <v>52.9</v>
      </c>
      <c r="H23" s="18">
        <v>1.1030917204917161E-2</v>
      </c>
      <c r="I23" s="11">
        <v>470</v>
      </c>
      <c r="J23">
        <v>9.2305046511627908E-3</v>
      </c>
      <c r="K23" s="12">
        <v>470</v>
      </c>
      <c r="L23" s="12">
        <v>9.5613785000000007E-2</v>
      </c>
      <c r="M23">
        <v>617</v>
      </c>
      <c r="N23" s="12">
        <v>1111</v>
      </c>
      <c r="O23" s="12">
        <v>200</v>
      </c>
      <c r="P23" s="12">
        <v>300</v>
      </c>
      <c r="Q23" s="7">
        <v>1</v>
      </c>
      <c r="R23" s="7">
        <f t="shared" si="6"/>
        <v>1</v>
      </c>
      <c r="S23" s="7">
        <v>7.0006301197227477E-2</v>
      </c>
      <c r="T23" s="7">
        <v>60000</v>
      </c>
      <c r="U23" s="7">
        <v>300000</v>
      </c>
      <c r="V23" s="7">
        <v>0.2</v>
      </c>
      <c r="W23" s="7">
        <v>58.993705345000002</v>
      </c>
      <c r="X23" s="7">
        <v>0</v>
      </c>
      <c r="Y23" s="7">
        <v>5.1845310863110656</v>
      </c>
      <c r="Z23" s="7">
        <v>4.3383371860465116</v>
      </c>
      <c r="AA23" s="6">
        <v>2317.7150000000001</v>
      </c>
      <c r="AB23" s="6">
        <v>2414.2699618203997</v>
      </c>
      <c r="AC23" s="6">
        <v>1811.7963553885131</v>
      </c>
      <c r="AD23" s="6">
        <v>1767.3132730504428</v>
      </c>
      <c r="AE23" s="6">
        <v>1465.9080602822178</v>
      </c>
      <c r="AF23" s="6">
        <v>1</v>
      </c>
      <c r="AG23" s="5"/>
      <c r="AH23" s="5"/>
    </row>
    <row r="24" spans="1:34" ht="19.5" customHeight="1" x14ac:dyDescent="0.2">
      <c r="A24" s="21"/>
      <c r="B24" s="6" t="s">
        <v>46</v>
      </c>
      <c r="C24" s="6">
        <v>0</v>
      </c>
      <c r="D24" s="7">
        <v>1500</v>
      </c>
      <c r="E24" s="7">
        <v>1500</v>
      </c>
      <c r="F24" s="7">
        <v>200</v>
      </c>
      <c r="G24" s="7">
        <v>52.9</v>
      </c>
      <c r="H24" s="18">
        <v>7.037603876354135E-3</v>
      </c>
      <c r="I24" s="11">
        <v>667</v>
      </c>
      <c r="J24">
        <v>6.7707299465240636E-3</v>
      </c>
      <c r="K24" s="12">
        <v>667</v>
      </c>
      <c r="L24" s="12">
        <v>9.5613785000000007E-2</v>
      </c>
      <c r="M24">
        <v>617</v>
      </c>
      <c r="N24" s="12">
        <v>1111</v>
      </c>
      <c r="O24" s="12">
        <v>200</v>
      </c>
      <c r="P24" s="12">
        <v>300</v>
      </c>
      <c r="Q24" s="7">
        <v>1</v>
      </c>
      <c r="R24" s="7">
        <f t="shared" si="6"/>
        <v>1</v>
      </c>
      <c r="S24" s="7">
        <v>7.0006301197227477E-2</v>
      </c>
      <c r="T24" s="7">
        <v>60000</v>
      </c>
      <c r="U24" s="7">
        <v>300000</v>
      </c>
      <c r="V24" s="7">
        <v>0.2</v>
      </c>
      <c r="W24" s="7">
        <v>58.993705345000002</v>
      </c>
      <c r="X24" s="7">
        <v>0</v>
      </c>
      <c r="Y24" s="7">
        <v>4.6940817855282084</v>
      </c>
      <c r="Z24" s="7">
        <v>4.5160768743315503</v>
      </c>
      <c r="AA24" s="6">
        <v>2143.69</v>
      </c>
      <c r="AB24" s="6">
        <v>2324.0651105889779</v>
      </c>
      <c r="AC24" s="6">
        <v>1811.7963553885131</v>
      </c>
      <c r="AD24" s="6">
        <v>1767.3132730504428</v>
      </c>
      <c r="AE24" s="6">
        <v>1462.5617017525828</v>
      </c>
      <c r="AF24" s="6">
        <v>1</v>
      </c>
      <c r="AG24" s="5"/>
      <c r="AH24" s="5"/>
    </row>
    <row r="25" spans="1:34" ht="19.5" customHeight="1" x14ac:dyDescent="0.2">
      <c r="A25" s="21"/>
      <c r="B25" s="6" t="s">
        <v>47</v>
      </c>
      <c r="C25" s="6">
        <v>0</v>
      </c>
      <c r="D25" s="7">
        <v>1500</v>
      </c>
      <c r="E25" s="7">
        <v>1500</v>
      </c>
      <c r="F25" s="7">
        <v>200</v>
      </c>
      <c r="G25" s="7">
        <v>50.9</v>
      </c>
      <c r="H25" s="18">
        <v>1.0830374765509149E-2</v>
      </c>
      <c r="I25" s="11">
        <v>470</v>
      </c>
      <c r="J25">
        <v>9.2305046511627908E-3</v>
      </c>
      <c r="K25" s="12">
        <v>470</v>
      </c>
      <c r="L25" s="12">
        <v>3.9691169999999998E-2</v>
      </c>
      <c r="M25">
        <v>653</v>
      </c>
      <c r="N25" s="12">
        <v>1069</v>
      </c>
      <c r="O25" s="12">
        <v>200</v>
      </c>
      <c r="P25" s="12">
        <v>200</v>
      </c>
      <c r="Q25" s="7">
        <v>1</v>
      </c>
      <c r="R25" s="7">
        <f t="shared" si="6"/>
        <v>1</v>
      </c>
      <c r="S25" s="7">
        <v>7.0006548788474135E-2</v>
      </c>
      <c r="T25" s="7">
        <v>40000</v>
      </c>
      <c r="U25" s="7">
        <v>300000</v>
      </c>
      <c r="V25" s="7">
        <v>0.13333333333333333</v>
      </c>
      <c r="W25" s="7">
        <v>25.918334009999999</v>
      </c>
      <c r="X25" s="7">
        <v>0</v>
      </c>
      <c r="Y25" s="7">
        <v>5.0902761397893004</v>
      </c>
      <c r="Z25" s="7">
        <v>4.3383371860465116</v>
      </c>
      <c r="AA25" s="6">
        <v>1527.67</v>
      </c>
      <c r="AB25" s="6">
        <v>1474.0722055038805</v>
      </c>
      <c r="AC25" s="6">
        <v>1388.8410683479854</v>
      </c>
      <c r="AD25" s="6">
        <v>1851.638780826273</v>
      </c>
      <c r="AE25" s="6">
        <v>1428.3777848561335</v>
      </c>
      <c r="AF25" s="6">
        <v>2</v>
      </c>
      <c r="AG25" s="5"/>
      <c r="AH25" s="5"/>
    </row>
    <row r="26" spans="1:34" ht="19.5" customHeight="1" x14ac:dyDescent="0.2">
      <c r="A26" s="21"/>
      <c r="B26" s="6" t="s">
        <v>48</v>
      </c>
      <c r="C26" s="6">
        <v>0</v>
      </c>
      <c r="D26" s="7">
        <v>1500</v>
      </c>
      <c r="E26" s="7">
        <v>1500</v>
      </c>
      <c r="F26" s="7">
        <v>200</v>
      </c>
      <c r="G26" s="7">
        <v>50.9</v>
      </c>
      <c r="H26" s="18">
        <v>6.9096600052567965E-3</v>
      </c>
      <c r="I26" s="11">
        <v>667</v>
      </c>
      <c r="J26">
        <v>6.7707299465240636E-3</v>
      </c>
      <c r="K26" s="12">
        <v>667</v>
      </c>
      <c r="L26" s="12">
        <v>3.9691169999999998E-2</v>
      </c>
      <c r="M26">
        <v>653</v>
      </c>
      <c r="N26" s="12">
        <v>1069</v>
      </c>
      <c r="O26" s="12">
        <v>200</v>
      </c>
      <c r="P26" s="12">
        <v>200</v>
      </c>
      <c r="Q26" s="7">
        <v>1</v>
      </c>
      <c r="R26" s="7">
        <f t="shared" si="6"/>
        <v>1</v>
      </c>
      <c r="S26" s="7">
        <v>7.0006548788474135E-2</v>
      </c>
      <c r="T26" s="7">
        <v>40000</v>
      </c>
      <c r="U26" s="7">
        <v>300000</v>
      </c>
      <c r="V26" s="7">
        <v>0.13333333333333333</v>
      </c>
      <c r="W26" s="7">
        <v>25.918334009999999</v>
      </c>
      <c r="X26" s="7">
        <v>0</v>
      </c>
      <c r="Y26" s="7">
        <v>4.6087432235062833</v>
      </c>
      <c r="Z26" s="7">
        <v>4.5160768743315503</v>
      </c>
      <c r="AA26" s="6">
        <v>1368.7150000000001</v>
      </c>
      <c r="AB26" s="6">
        <v>1374.041517803947</v>
      </c>
      <c r="AC26" s="6">
        <v>1362.3567579524195</v>
      </c>
      <c r="AD26" s="6">
        <v>1851.638780826273</v>
      </c>
      <c r="AE26" s="6">
        <v>1425.1464787042171</v>
      </c>
      <c r="AF26" s="6">
        <v>2</v>
      </c>
      <c r="AG26" s="5"/>
      <c r="AH26" s="5"/>
    </row>
    <row r="27" spans="1:34" ht="19.5" customHeight="1" x14ac:dyDescent="0.2">
      <c r="A27" s="21"/>
      <c r="B27" s="6" t="s">
        <v>49</v>
      </c>
      <c r="C27" s="6">
        <v>1</v>
      </c>
      <c r="D27" s="7">
        <v>1500</v>
      </c>
      <c r="E27" s="7">
        <v>1500</v>
      </c>
      <c r="F27" s="7">
        <v>200</v>
      </c>
      <c r="G27" s="7">
        <v>50.9</v>
      </c>
      <c r="H27" s="18">
        <v>6.9096600052567965E-3</v>
      </c>
      <c r="I27" s="11">
        <v>667</v>
      </c>
      <c r="J27">
        <v>6.7707299465240636E-3</v>
      </c>
      <c r="K27" s="12">
        <v>667</v>
      </c>
      <c r="L27" s="12">
        <v>3.9691169999999998E-2</v>
      </c>
      <c r="M27">
        <v>653</v>
      </c>
      <c r="N27" s="12">
        <v>1069</v>
      </c>
      <c r="O27" s="12">
        <v>200</v>
      </c>
      <c r="P27" s="12">
        <v>200</v>
      </c>
      <c r="Q27" s="7">
        <v>1</v>
      </c>
      <c r="R27" s="7">
        <f t="shared" si="6"/>
        <v>1</v>
      </c>
      <c r="S27" s="7">
        <v>7.0006548788474135E-2</v>
      </c>
      <c r="T27" s="7">
        <v>40000</v>
      </c>
      <c r="U27" s="7">
        <v>300000</v>
      </c>
      <c r="V27" s="7">
        <v>0.13333333333333333</v>
      </c>
      <c r="W27" s="7">
        <v>25.918334009999999</v>
      </c>
      <c r="X27" s="7">
        <v>21.143899999999999</v>
      </c>
      <c r="Y27" s="7">
        <v>4.6087432235062833</v>
      </c>
      <c r="Z27" s="7">
        <v>4.5160768743315503</v>
      </c>
      <c r="AA27" s="6">
        <v>1445.56</v>
      </c>
      <c r="AB27" s="6">
        <v>1270.4162752910452</v>
      </c>
      <c r="AC27" s="6">
        <v>1362.3567579524195</v>
      </c>
      <c r="AD27" s="6">
        <v>1851.638780826273</v>
      </c>
      <c r="AE27" s="6">
        <v>1425.1464787042171</v>
      </c>
      <c r="AF27" s="6">
        <v>2</v>
      </c>
      <c r="AG27" s="5"/>
      <c r="AH27" s="5"/>
    </row>
    <row r="28" spans="1:34" ht="19.5" customHeight="1" x14ac:dyDescent="0.2">
      <c r="A28" s="21"/>
      <c r="B28" s="6" t="s">
        <v>50</v>
      </c>
      <c r="C28" s="6">
        <v>0</v>
      </c>
      <c r="D28" s="7">
        <v>1500</v>
      </c>
      <c r="E28" s="7">
        <v>1500</v>
      </c>
      <c r="F28" s="7">
        <v>200</v>
      </c>
      <c r="G28" s="7">
        <v>52.9</v>
      </c>
      <c r="H28" s="18">
        <v>5.415172614075139E-3</v>
      </c>
      <c r="I28" s="11">
        <v>470</v>
      </c>
      <c r="J28">
        <v>3.9691169999999994E-3</v>
      </c>
      <c r="K28" s="12">
        <v>470</v>
      </c>
      <c r="L28" s="12">
        <v>2.9768377500000002E-2</v>
      </c>
      <c r="M28">
        <v>470</v>
      </c>
      <c r="N28" s="12">
        <v>1111</v>
      </c>
      <c r="O28" s="12">
        <v>200</v>
      </c>
      <c r="P28" s="12">
        <v>200</v>
      </c>
      <c r="Q28" s="7">
        <v>1</v>
      </c>
      <c r="R28" s="7">
        <f t="shared" si="6"/>
        <v>1</v>
      </c>
      <c r="S28" s="7">
        <v>7.0006301197227477E-2</v>
      </c>
      <c r="T28" s="7">
        <v>40000</v>
      </c>
      <c r="U28" s="7">
        <v>300000</v>
      </c>
      <c r="V28" s="7">
        <v>0.13333333333333333</v>
      </c>
      <c r="W28" s="7">
        <v>13.991137425000002</v>
      </c>
      <c r="X28" s="7">
        <v>44.979000000000006</v>
      </c>
      <c r="Y28" s="7">
        <v>2.5451311286153153</v>
      </c>
      <c r="Z28" s="7">
        <v>1.8654849899999997</v>
      </c>
      <c r="AA28" s="6">
        <v>1113.3150000000001</v>
      </c>
      <c r="AB28" s="6">
        <v>909.66154480147713</v>
      </c>
      <c r="AC28" s="6">
        <v>1080.0098641821191</v>
      </c>
      <c r="AD28" s="6">
        <v>1914.5893791379797</v>
      </c>
      <c r="AE28" s="6">
        <v>1390.357753325834</v>
      </c>
      <c r="AF28" s="6">
        <v>1</v>
      </c>
      <c r="AG28" s="5"/>
      <c r="AH28" s="5"/>
    </row>
    <row r="29" spans="1:34" ht="19.5" customHeight="1" x14ac:dyDescent="0.2">
      <c r="A29" s="21"/>
      <c r="B29" s="6" t="s">
        <v>51</v>
      </c>
      <c r="C29" s="6">
        <v>0</v>
      </c>
      <c r="D29" s="7">
        <v>1500</v>
      </c>
      <c r="E29" s="7">
        <v>1500</v>
      </c>
      <c r="F29" s="7">
        <v>200</v>
      </c>
      <c r="G29" s="7">
        <v>46</v>
      </c>
      <c r="H29" s="18">
        <v>3.610118357972889E-3</v>
      </c>
      <c r="I29" s="11">
        <v>653</v>
      </c>
      <c r="J29">
        <v>2.5322529999999999E-3</v>
      </c>
      <c r="K29" s="12">
        <v>667</v>
      </c>
      <c r="L29" s="12">
        <v>1.9845584999999999E-2</v>
      </c>
      <c r="M29">
        <v>653</v>
      </c>
      <c r="N29" s="12">
        <v>966</v>
      </c>
      <c r="O29" s="12">
        <v>200</v>
      </c>
      <c r="P29" s="12">
        <v>200</v>
      </c>
      <c r="Q29" s="7">
        <v>1</v>
      </c>
      <c r="R29" s="7">
        <f t="shared" si="6"/>
        <v>1</v>
      </c>
      <c r="S29" s="7">
        <v>7.0000000000000007E-2</v>
      </c>
      <c r="T29" s="7">
        <v>40000</v>
      </c>
      <c r="U29" s="7">
        <v>300000</v>
      </c>
      <c r="V29" s="7">
        <v>0.13333333333333333</v>
      </c>
      <c r="W29" s="7">
        <v>12.959167004999999</v>
      </c>
      <c r="X29" s="7">
        <v>35.484400000000001</v>
      </c>
      <c r="Y29" s="7">
        <v>2.3574072877562964</v>
      </c>
      <c r="Z29" s="7">
        <v>1.6890127509999999</v>
      </c>
      <c r="AA29" s="6">
        <v>1112.395</v>
      </c>
      <c r="AB29" s="6">
        <v>738.135528663797</v>
      </c>
      <c r="AC29" s="6">
        <v>976.83039484940605</v>
      </c>
      <c r="AD29" s="6">
        <v>1696.1806285755531</v>
      </c>
      <c r="AE29" s="6">
        <v>1255.0686862325911</v>
      </c>
      <c r="AF29" s="6">
        <v>1</v>
      </c>
      <c r="AG29" s="5"/>
      <c r="AH29" s="5"/>
    </row>
    <row r="30" spans="1:34" ht="19.5" customHeight="1" x14ac:dyDescent="0.2">
      <c r="A30" s="21"/>
      <c r="B30" s="6" t="s">
        <v>52</v>
      </c>
      <c r="C30" s="6">
        <v>0</v>
      </c>
      <c r="D30" s="7">
        <v>750</v>
      </c>
      <c r="E30" s="7">
        <v>1500</v>
      </c>
      <c r="F30" s="7">
        <v>200</v>
      </c>
      <c r="G30" s="7">
        <v>44.6</v>
      </c>
      <c r="H30" s="18">
        <v>9.1641325023427127E-3</v>
      </c>
      <c r="I30" s="11">
        <v>470</v>
      </c>
      <c r="J30">
        <v>9.2305046511627908E-3</v>
      </c>
      <c r="K30" s="12">
        <v>470</v>
      </c>
      <c r="L30" s="12">
        <v>9.5613785000000007E-2</v>
      </c>
      <c r="M30">
        <v>617</v>
      </c>
      <c r="N30" s="12">
        <v>937</v>
      </c>
      <c r="O30" s="12">
        <v>200</v>
      </c>
      <c r="P30" s="12">
        <v>100</v>
      </c>
      <c r="Q30" s="7">
        <v>0.5</v>
      </c>
      <c r="R30" s="7">
        <f t="shared" si="6"/>
        <v>0.5</v>
      </c>
      <c r="S30" s="7">
        <v>7.0029895366218231E-2</v>
      </c>
      <c r="T30" s="7">
        <v>20000</v>
      </c>
      <c r="U30" s="7">
        <v>300000</v>
      </c>
      <c r="V30" s="7">
        <v>6.6666666666666666E-2</v>
      </c>
      <c r="W30" s="7">
        <v>58.993705345000002</v>
      </c>
      <c r="X30" s="7">
        <v>0</v>
      </c>
      <c r="Y30" s="7">
        <v>4.3071422761010751</v>
      </c>
      <c r="Z30" s="7">
        <v>4.3383371860465116</v>
      </c>
      <c r="AA30" s="6">
        <v>2532.06</v>
      </c>
      <c r="AB30" s="6">
        <v>1465.8542929882733</v>
      </c>
      <c r="AC30" s="6">
        <v>1663.6002426331941</v>
      </c>
      <c r="AD30" s="6">
        <v>1920.4197129292243</v>
      </c>
      <c r="AE30" s="6">
        <v>1360.5620515504418</v>
      </c>
      <c r="AF30" s="6">
        <v>1</v>
      </c>
      <c r="AG30" s="5"/>
      <c r="AH30" s="5"/>
    </row>
    <row r="31" spans="1:34" ht="19.5" customHeight="1" x14ac:dyDescent="0.2">
      <c r="A31" s="21"/>
      <c r="B31" s="6" t="s">
        <v>53</v>
      </c>
      <c r="C31" s="6">
        <v>0</v>
      </c>
      <c r="D31" s="7">
        <v>750</v>
      </c>
      <c r="E31" s="7">
        <v>1500</v>
      </c>
      <c r="F31" s="7">
        <v>200</v>
      </c>
      <c r="G31" s="7">
        <v>37.4</v>
      </c>
      <c r="H31" s="18">
        <v>5.8466157640237985E-3</v>
      </c>
      <c r="I31" s="11">
        <v>667</v>
      </c>
      <c r="J31">
        <v>6.7707299465240636E-3</v>
      </c>
      <c r="K31" s="12">
        <v>667</v>
      </c>
      <c r="L31" s="12">
        <v>9.5613785000000007E-2</v>
      </c>
      <c r="M31">
        <v>617</v>
      </c>
      <c r="N31" s="12">
        <v>786</v>
      </c>
      <c r="O31" s="12">
        <v>200</v>
      </c>
      <c r="P31" s="12">
        <v>100</v>
      </c>
      <c r="Q31" s="7">
        <v>0.5</v>
      </c>
      <c r="R31" s="7">
        <f t="shared" si="6"/>
        <v>0.5</v>
      </c>
      <c r="S31" s="7">
        <v>7.0053475935828877E-2</v>
      </c>
      <c r="T31" s="7">
        <v>20000</v>
      </c>
      <c r="U31" s="7">
        <v>300000</v>
      </c>
      <c r="V31" s="7">
        <v>6.6666666666666666E-2</v>
      </c>
      <c r="W31" s="7">
        <v>58.993705345000002</v>
      </c>
      <c r="X31" s="7">
        <v>0</v>
      </c>
      <c r="Y31" s="7">
        <v>3.8996927146038738</v>
      </c>
      <c r="Z31" s="7">
        <v>4.5160768743315503</v>
      </c>
      <c r="AA31" s="6">
        <v>2427.5699999999997</v>
      </c>
      <c r="AB31" s="6">
        <v>1282.9975771096094</v>
      </c>
      <c r="AC31" s="6">
        <v>1523.4119107122442</v>
      </c>
      <c r="AD31" s="6">
        <v>1643.1370213328335</v>
      </c>
      <c r="AE31" s="6">
        <v>1209.5045237725537</v>
      </c>
      <c r="AF31" s="6">
        <v>1</v>
      </c>
      <c r="AG31" s="5"/>
      <c r="AH31" s="5"/>
    </row>
    <row r="32" spans="1:34" ht="19.5" customHeight="1" x14ac:dyDescent="0.2">
      <c r="A32" s="21"/>
      <c r="B32" s="6" t="s">
        <v>54</v>
      </c>
      <c r="C32" s="6">
        <v>0</v>
      </c>
      <c r="D32" s="7">
        <v>750</v>
      </c>
      <c r="E32" s="7">
        <v>1500</v>
      </c>
      <c r="F32" s="7">
        <v>200</v>
      </c>
      <c r="G32" s="7">
        <v>38.700000000000003</v>
      </c>
      <c r="H32" s="18">
        <v>9.1641325023427127E-3</v>
      </c>
      <c r="I32" s="11">
        <v>470</v>
      </c>
      <c r="J32">
        <v>9.2305046511627908E-3</v>
      </c>
      <c r="K32" s="12">
        <v>470</v>
      </c>
      <c r="L32" s="12">
        <v>1.9845584999999999E-2</v>
      </c>
      <c r="M32">
        <v>470</v>
      </c>
      <c r="N32" s="12">
        <v>815</v>
      </c>
      <c r="O32" s="12">
        <v>200</v>
      </c>
      <c r="P32" s="12">
        <v>100</v>
      </c>
      <c r="Q32" s="7">
        <v>0.5</v>
      </c>
      <c r="R32" s="7">
        <f t="shared" si="6"/>
        <v>0.5</v>
      </c>
      <c r="S32" s="7">
        <v>7.0198105081826015E-2</v>
      </c>
      <c r="T32" s="7">
        <v>20000</v>
      </c>
      <c r="U32" s="7">
        <v>300000</v>
      </c>
      <c r="V32" s="7">
        <v>6.6666666666666666E-2</v>
      </c>
      <c r="W32" s="7">
        <v>9.3274249499999993</v>
      </c>
      <c r="X32" s="7">
        <v>0</v>
      </c>
      <c r="Y32" s="7">
        <v>4.3071422761010751</v>
      </c>
      <c r="Z32" s="7">
        <v>4.3383371860465116</v>
      </c>
      <c r="AA32" s="6">
        <v>1430.9449999999999</v>
      </c>
      <c r="AB32" s="6">
        <v>1222.2065611506773</v>
      </c>
      <c r="AC32" s="6">
        <v>1291.2236110432389</v>
      </c>
      <c r="AD32" s="6">
        <v>1694.2898720295939</v>
      </c>
      <c r="AE32" s="6">
        <v>1235.7745213757021</v>
      </c>
      <c r="AF32" s="6">
        <v>2</v>
      </c>
      <c r="AG32" s="5"/>
      <c r="AH32" s="5"/>
    </row>
    <row r="33" spans="1:34" ht="19.5" customHeight="1" x14ac:dyDescent="0.2">
      <c r="A33" s="21"/>
      <c r="B33" s="6" t="s">
        <v>55</v>
      </c>
      <c r="C33" s="6">
        <v>0</v>
      </c>
      <c r="D33" s="7">
        <v>750</v>
      </c>
      <c r="E33" s="7">
        <v>1500</v>
      </c>
      <c r="F33" s="7">
        <v>200</v>
      </c>
      <c r="G33" s="7">
        <v>38.700000000000003</v>
      </c>
      <c r="H33" s="18">
        <v>5.8466157640237985E-3</v>
      </c>
      <c r="I33" s="11">
        <v>667</v>
      </c>
      <c r="J33">
        <v>6.7707299465240636E-3</v>
      </c>
      <c r="K33" s="12">
        <v>667</v>
      </c>
      <c r="L33" s="12">
        <v>1.2661265E-2</v>
      </c>
      <c r="M33">
        <v>667</v>
      </c>
      <c r="N33" s="12">
        <v>815</v>
      </c>
      <c r="O33" s="12">
        <v>200</v>
      </c>
      <c r="P33" s="12">
        <v>100</v>
      </c>
      <c r="Q33" s="7">
        <v>0.5</v>
      </c>
      <c r="R33" s="7">
        <f t="shared" si="6"/>
        <v>0.5</v>
      </c>
      <c r="S33" s="7">
        <v>7.0198105081826015E-2</v>
      </c>
      <c r="T33" s="7">
        <v>20000</v>
      </c>
      <c r="U33" s="7">
        <v>300000</v>
      </c>
      <c r="V33" s="7">
        <v>6.6666666666666666E-2</v>
      </c>
      <c r="W33" s="7">
        <v>8.4450637549999996</v>
      </c>
      <c r="X33" s="7">
        <v>0</v>
      </c>
      <c r="Y33" s="7">
        <v>3.8996927146038738</v>
      </c>
      <c r="Z33" s="7">
        <v>4.5160768743315503</v>
      </c>
      <c r="AA33" s="6">
        <v>1404.13</v>
      </c>
      <c r="AB33" s="6">
        <v>1216.1253277023566</v>
      </c>
      <c r="AC33" s="6">
        <v>1243.7864884617927</v>
      </c>
      <c r="AD33" s="6">
        <v>1694.2898720295939</v>
      </c>
      <c r="AE33" s="6">
        <v>1239.1082653314422</v>
      </c>
      <c r="AF33" s="6">
        <v>2</v>
      </c>
      <c r="AG33" s="5"/>
      <c r="AH33" s="5"/>
    </row>
    <row r="34" spans="1:34" ht="19.5" customHeight="1" x14ac:dyDescent="0.2">
      <c r="A34" s="20"/>
      <c r="B34" s="6" t="s">
        <v>56</v>
      </c>
      <c r="C34" s="6">
        <v>1</v>
      </c>
      <c r="D34" s="7">
        <v>750</v>
      </c>
      <c r="E34" s="7">
        <v>1500</v>
      </c>
      <c r="F34" s="7">
        <v>200</v>
      </c>
      <c r="G34" s="7">
        <v>37.4</v>
      </c>
      <c r="H34" s="18">
        <v>5.8466157640237985E-3</v>
      </c>
      <c r="I34" s="11">
        <v>667</v>
      </c>
      <c r="J34">
        <v>6.7707299465240636E-3</v>
      </c>
      <c r="K34" s="12">
        <v>667</v>
      </c>
      <c r="L34" s="12">
        <v>1.2661265E-2</v>
      </c>
      <c r="M34">
        <v>667</v>
      </c>
      <c r="N34" s="12">
        <v>786</v>
      </c>
      <c r="O34" s="12">
        <v>200</v>
      </c>
      <c r="P34" s="12">
        <v>100</v>
      </c>
      <c r="Q34" s="7">
        <v>0.5</v>
      </c>
      <c r="R34" s="7">
        <f t="shared" si="6"/>
        <v>0.5</v>
      </c>
      <c r="S34" s="7">
        <v>7.0053475935828877E-2</v>
      </c>
      <c r="T34" s="7">
        <v>20000</v>
      </c>
      <c r="U34" s="7">
        <v>300000</v>
      </c>
      <c r="V34" s="7">
        <v>6.6666666666666666E-2</v>
      </c>
      <c r="W34" s="7">
        <v>8.4450637549999996</v>
      </c>
      <c r="X34" s="7">
        <v>22.744700000000002</v>
      </c>
      <c r="Y34" s="7">
        <v>3.8996927146038738</v>
      </c>
      <c r="Z34" s="7">
        <v>4.5160768743315503</v>
      </c>
      <c r="AA34" s="6">
        <v>1454.1550000000002</v>
      </c>
      <c r="AB34" s="6">
        <v>1106.348740564179</v>
      </c>
      <c r="AC34" s="6">
        <v>1221.8130925662301</v>
      </c>
      <c r="AD34" s="6">
        <v>1643.1370213328335</v>
      </c>
      <c r="AE34" s="6">
        <v>1209.5045237725537</v>
      </c>
      <c r="AF34" s="6">
        <v>2</v>
      </c>
      <c r="AG34" s="5"/>
      <c r="AH34" s="5"/>
    </row>
    <row r="35" spans="1:34" ht="19.5" customHeight="1" x14ac:dyDescent="0.2">
      <c r="A35" s="19" t="s">
        <v>57</v>
      </c>
      <c r="B35" s="6" t="s">
        <v>58</v>
      </c>
      <c r="C35" s="6">
        <v>0</v>
      </c>
      <c r="D35" s="7">
        <v>3125</v>
      </c>
      <c r="E35" s="7">
        <v>1250</v>
      </c>
      <c r="F35" s="7">
        <v>180</v>
      </c>
      <c r="G35" s="7">
        <v>19.5</v>
      </c>
      <c r="H35" s="18">
        <v>1.7612485940272421E-3</v>
      </c>
      <c r="I35" s="11">
        <v>454</v>
      </c>
      <c r="J35">
        <v>2.5147938800705468E-3</v>
      </c>
      <c r="K35" s="12">
        <v>454</v>
      </c>
      <c r="L35" s="12">
        <v>8.1858514619883027E-2</v>
      </c>
      <c r="M35">
        <v>636</v>
      </c>
      <c r="N35" s="12">
        <v>0</v>
      </c>
      <c r="O35" s="12">
        <v>180</v>
      </c>
      <c r="P35" s="12">
        <v>190</v>
      </c>
      <c r="Q35" s="7">
        <v>2.5</v>
      </c>
      <c r="R35" s="7">
        <f t="shared" si="6"/>
        <v>2.5</v>
      </c>
      <c r="S35" s="7">
        <v>0</v>
      </c>
      <c r="T35" s="7">
        <v>34200</v>
      </c>
      <c r="U35" s="7">
        <v>225000</v>
      </c>
      <c r="V35" s="7">
        <v>0.152</v>
      </c>
      <c r="W35" s="7">
        <v>52.062015298245605</v>
      </c>
      <c r="X35" s="7">
        <v>0</v>
      </c>
      <c r="Y35" s="7">
        <v>0.79960686168836792</v>
      </c>
      <c r="Z35" s="7">
        <v>1.1417164215520283</v>
      </c>
      <c r="AA35" s="6">
        <v>388.25</v>
      </c>
      <c r="AB35" s="6">
        <v>383.89884532943643</v>
      </c>
      <c r="AC35" s="6" t="s">
        <v>598</v>
      </c>
      <c r="AD35" s="6" t="s">
        <v>598</v>
      </c>
      <c r="AE35" s="6"/>
      <c r="AF35" s="6">
        <v>1</v>
      </c>
      <c r="AG35" s="5"/>
      <c r="AH35" s="5"/>
    </row>
    <row r="36" spans="1:34" ht="19.5" customHeight="1" x14ac:dyDescent="0.2">
      <c r="A36" s="21"/>
      <c r="B36" s="6" t="s">
        <v>59</v>
      </c>
      <c r="C36" s="6">
        <v>0</v>
      </c>
      <c r="D36" s="7">
        <v>3125</v>
      </c>
      <c r="E36" s="7">
        <v>1250</v>
      </c>
      <c r="F36" s="7">
        <v>180</v>
      </c>
      <c r="G36" s="7">
        <v>19.5</v>
      </c>
      <c r="H36" s="18">
        <v>1.7612485940272421E-3</v>
      </c>
      <c r="I36" s="11">
        <v>454</v>
      </c>
      <c r="J36">
        <v>2.5147938800705468E-3</v>
      </c>
      <c r="K36" s="12">
        <v>454</v>
      </c>
      <c r="L36" s="12">
        <v>7.1644333333333338E-2</v>
      </c>
      <c r="M36">
        <v>644</v>
      </c>
      <c r="N36" s="12">
        <v>1080</v>
      </c>
      <c r="O36" s="12">
        <v>180</v>
      </c>
      <c r="P36" s="12">
        <v>180</v>
      </c>
      <c r="Q36" s="7">
        <v>2.5</v>
      </c>
      <c r="R36" s="7">
        <f t="shared" si="6"/>
        <v>2.5</v>
      </c>
      <c r="S36" s="7">
        <v>0.24615384615384617</v>
      </c>
      <c r="T36" s="7">
        <v>32400</v>
      </c>
      <c r="U36" s="7">
        <v>225000</v>
      </c>
      <c r="V36" s="7">
        <v>0.14399999999999999</v>
      </c>
      <c r="W36" s="7">
        <v>46.138950666666666</v>
      </c>
      <c r="X36" s="7">
        <v>0</v>
      </c>
      <c r="Y36" s="7">
        <v>0.79960686168836792</v>
      </c>
      <c r="Z36" s="7">
        <v>1.1417164215520283</v>
      </c>
      <c r="AA36" s="6">
        <v>482.85</v>
      </c>
      <c r="AB36" s="6">
        <v>490.11425849092279</v>
      </c>
      <c r="AC36" s="6" t="s">
        <v>598</v>
      </c>
      <c r="AD36" s="6" t="s">
        <v>598</v>
      </c>
      <c r="AE36" s="6"/>
      <c r="AF36" s="6">
        <v>1</v>
      </c>
      <c r="AG36" s="5"/>
      <c r="AH36" s="5"/>
    </row>
    <row r="37" spans="1:34" ht="19.5" customHeight="1" x14ac:dyDescent="0.2">
      <c r="A37" s="21"/>
      <c r="B37" s="6" t="s">
        <v>60</v>
      </c>
      <c r="C37" s="6">
        <v>0</v>
      </c>
      <c r="D37" s="7">
        <v>3125</v>
      </c>
      <c r="E37" s="7">
        <v>1250</v>
      </c>
      <c r="F37" s="7">
        <v>180</v>
      </c>
      <c r="G37" s="7">
        <v>19.5</v>
      </c>
      <c r="H37" s="18">
        <v>1.7612485940272421E-3</v>
      </c>
      <c r="I37" s="11">
        <v>540</v>
      </c>
      <c r="J37">
        <v>2.0054685372714485E-3</v>
      </c>
      <c r="K37" s="12">
        <v>540</v>
      </c>
      <c r="L37" s="12">
        <v>8.8850982456140357E-2</v>
      </c>
      <c r="M37">
        <v>636</v>
      </c>
      <c r="N37" s="12">
        <v>0</v>
      </c>
      <c r="O37" s="12">
        <v>180</v>
      </c>
      <c r="P37" s="12">
        <v>190</v>
      </c>
      <c r="Q37" s="7">
        <v>2.5</v>
      </c>
      <c r="R37" s="7">
        <f t="shared" si="6"/>
        <v>2.5</v>
      </c>
      <c r="S37" s="7">
        <v>0</v>
      </c>
      <c r="T37" s="7">
        <v>34200</v>
      </c>
      <c r="U37" s="7">
        <v>225000</v>
      </c>
      <c r="V37" s="7">
        <v>0.152</v>
      </c>
      <c r="W37" s="7">
        <v>56.509224842105269</v>
      </c>
      <c r="X37" s="7">
        <v>0</v>
      </c>
      <c r="Y37" s="7">
        <v>0.9510742407747107</v>
      </c>
      <c r="Z37" s="7">
        <v>1.0829530101265823</v>
      </c>
      <c r="AA37" s="6">
        <v>368.8</v>
      </c>
      <c r="AB37" s="6">
        <v>393.16926961231428</v>
      </c>
      <c r="AC37" s="6" t="s">
        <v>598</v>
      </c>
      <c r="AD37" s="6" t="s">
        <v>598</v>
      </c>
      <c r="AE37" s="6"/>
      <c r="AF37" s="6">
        <v>1</v>
      </c>
      <c r="AG37" s="5"/>
      <c r="AH37" s="5"/>
    </row>
    <row r="38" spans="1:34" ht="19.5" customHeight="1" x14ac:dyDescent="0.2">
      <c r="A38" s="21"/>
      <c r="B38" s="6" t="s">
        <v>61</v>
      </c>
      <c r="C38" s="6">
        <v>0</v>
      </c>
      <c r="D38" s="7">
        <v>3125</v>
      </c>
      <c r="E38" s="7">
        <v>1250</v>
      </c>
      <c r="F38" s="7">
        <v>180</v>
      </c>
      <c r="G38" s="7">
        <v>19.5</v>
      </c>
      <c r="H38" s="18">
        <v>1.7612485940272421E-3</v>
      </c>
      <c r="I38" s="11">
        <v>540</v>
      </c>
      <c r="J38">
        <v>2.0054685372714485E-3</v>
      </c>
      <c r="K38" s="12">
        <v>540</v>
      </c>
      <c r="L38" s="12">
        <v>7.4866046783625725E-2</v>
      </c>
      <c r="M38">
        <v>636</v>
      </c>
      <c r="N38" s="12">
        <v>1080</v>
      </c>
      <c r="O38" s="12">
        <v>180</v>
      </c>
      <c r="P38" s="12">
        <v>190</v>
      </c>
      <c r="Q38" s="7">
        <v>2.5</v>
      </c>
      <c r="R38" s="7">
        <f t="shared" si="6"/>
        <v>2.5</v>
      </c>
      <c r="S38" s="7">
        <v>0.24615384615384617</v>
      </c>
      <c r="T38" s="7">
        <v>34200</v>
      </c>
      <c r="U38" s="7">
        <v>225000</v>
      </c>
      <c r="V38" s="7">
        <v>0.152</v>
      </c>
      <c r="W38" s="7">
        <v>47.614805754385962</v>
      </c>
      <c r="X38" s="7">
        <v>0</v>
      </c>
      <c r="Y38" s="7">
        <v>0.9510742407747107</v>
      </c>
      <c r="Z38" s="7">
        <v>1.0829530101265823</v>
      </c>
      <c r="AA38" s="6">
        <v>482.16999999999996</v>
      </c>
      <c r="AB38" s="6">
        <v>500.07580449690425</v>
      </c>
      <c r="AC38" s="6" t="s">
        <v>598</v>
      </c>
      <c r="AD38" s="6" t="s">
        <v>598</v>
      </c>
      <c r="AE38" s="6"/>
      <c r="AF38" s="6">
        <v>1</v>
      </c>
      <c r="AG38" s="5"/>
      <c r="AH38" s="5"/>
    </row>
    <row r="39" spans="1:34" ht="19.5" customHeight="1" x14ac:dyDescent="0.2">
      <c r="A39" s="21"/>
      <c r="B39" s="6" t="s">
        <v>62</v>
      </c>
      <c r="C39" s="6">
        <v>0</v>
      </c>
      <c r="D39" s="7">
        <v>3125</v>
      </c>
      <c r="E39" s="7">
        <v>1250</v>
      </c>
      <c r="F39" s="7">
        <v>180</v>
      </c>
      <c r="G39" s="7">
        <v>37.1</v>
      </c>
      <c r="H39" s="18">
        <v>1.7612485940272421E-3</v>
      </c>
      <c r="I39" s="11">
        <v>454</v>
      </c>
      <c r="J39">
        <v>2.5147938800705468E-3</v>
      </c>
      <c r="K39" s="12">
        <v>454</v>
      </c>
      <c r="L39" s="12">
        <v>7.1644333333333338E-2</v>
      </c>
      <c r="M39">
        <v>644</v>
      </c>
      <c r="N39" s="12">
        <v>1181</v>
      </c>
      <c r="O39" s="12">
        <v>180</v>
      </c>
      <c r="P39" s="12">
        <v>180</v>
      </c>
      <c r="Q39" s="7">
        <v>2.5</v>
      </c>
      <c r="R39" s="7">
        <f t="shared" si="6"/>
        <v>2.5</v>
      </c>
      <c r="S39" s="7">
        <v>0.1414794848757113</v>
      </c>
      <c r="T39" s="7">
        <v>32400</v>
      </c>
      <c r="U39" s="7">
        <v>225000</v>
      </c>
      <c r="V39" s="7">
        <v>0.14399999999999999</v>
      </c>
      <c r="W39" s="7">
        <v>46.138950666666666</v>
      </c>
      <c r="X39" s="7">
        <v>0</v>
      </c>
      <c r="Y39" s="7">
        <v>0.79960686168836792</v>
      </c>
      <c r="Z39" s="7">
        <v>1.1417164215520283</v>
      </c>
      <c r="AA39" s="6">
        <v>583.95000000000005</v>
      </c>
      <c r="AB39" s="6">
        <v>564.0132564538718</v>
      </c>
      <c r="AC39" s="6" t="s">
        <v>598</v>
      </c>
      <c r="AD39" s="6" t="s">
        <v>598</v>
      </c>
      <c r="AE39" s="6"/>
      <c r="AF39" s="6">
        <v>1</v>
      </c>
      <c r="AG39" s="5"/>
      <c r="AH39" s="5"/>
    </row>
    <row r="40" spans="1:34" ht="19.5" customHeight="1" x14ac:dyDescent="0.2">
      <c r="A40" s="21"/>
      <c r="B40" s="6" t="s">
        <v>63</v>
      </c>
      <c r="C40" s="6">
        <v>0</v>
      </c>
      <c r="D40" s="7">
        <v>3125</v>
      </c>
      <c r="E40" s="7">
        <v>1250</v>
      </c>
      <c r="F40" s="7">
        <v>180</v>
      </c>
      <c r="G40" s="7">
        <v>37.1</v>
      </c>
      <c r="H40" s="18">
        <v>1.7612485940272421E-3</v>
      </c>
      <c r="I40" s="11">
        <v>540</v>
      </c>
      <c r="J40">
        <v>2.0054685372714485E-3</v>
      </c>
      <c r="K40" s="12">
        <v>540</v>
      </c>
      <c r="L40" s="12">
        <v>7.4866046783625725E-2</v>
      </c>
      <c r="M40">
        <v>636</v>
      </c>
      <c r="N40" s="12">
        <v>1181</v>
      </c>
      <c r="O40" s="12">
        <v>180</v>
      </c>
      <c r="P40" s="12">
        <v>190</v>
      </c>
      <c r="Q40" s="7">
        <v>2.5</v>
      </c>
      <c r="R40" s="7">
        <f t="shared" si="6"/>
        <v>2.5</v>
      </c>
      <c r="S40" s="7">
        <v>0.1414794848757113</v>
      </c>
      <c r="T40" s="7">
        <v>34200</v>
      </c>
      <c r="U40" s="7">
        <v>225000</v>
      </c>
      <c r="V40" s="7">
        <v>0.152</v>
      </c>
      <c r="W40" s="7">
        <v>47.614805754385962</v>
      </c>
      <c r="X40" s="7">
        <v>0</v>
      </c>
      <c r="Y40" s="7">
        <v>0.9510742407747107</v>
      </c>
      <c r="Z40" s="7">
        <v>1.0829530101265823</v>
      </c>
      <c r="AA40" s="6">
        <v>574.29</v>
      </c>
      <c r="AB40" s="6">
        <v>581.29495524730442</v>
      </c>
      <c r="AC40" s="6" t="s">
        <v>598</v>
      </c>
      <c r="AD40" s="6" t="s">
        <v>598</v>
      </c>
      <c r="AE40" s="6"/>
      <c r="AF40" s="6">
        <v>2</v>
      </c>
      <c r="AG40" s="5"/>
      <c r="AH40" s="5"/>
    </row>
    <row r="41" spans="1:34" ht="19.5" customHeight="1" x14ac:dyDescent="0.2">
      <c r="A41" s="21"/>
      <c r="B41" s="6" t="s">
        <v>64</v>
      </c>
      <c r="C41" s="6">
        <v>0</v>
      </c>
      <c r="D41" s="7">
        <v>3125</v>
      </c>
      <c r="E41" s="7">
        <v>1250</v>
      </c>
      <c r="F41" s="7">
        <v>180</v>
      </c>
      <c r="G41" s="7">
        <v>16.5</v>
      </c>
      <c r="H41" s="18">
        <v>1.7044341232521699E-3</v>
      </c>
      <c r="I41" s="11">
        <v>540</v>
      </c>
      <c r="J41">
        <v>2.0054685372714485E-3</v>
      </c>
      <c r="K41" s="12">
        <v>540</v>
      </c>
      <c r="L41" s="12">
        <v>2.2536090729166666E-2</v>
      </c>
      <c r="M41">
        <v>555</v>
      </c>
      <c r="N41" s="12">
        <v>0</v>
      </c>
      <c r="O41" s="12">
        <v>180</v>
      </c>
      <c r="P41" s="12">
        <v>160</v>
      </c>
      <c r="Q41" s="7">
        <v>2.5</v>
      </c>
      <c r="R41" s="7">
        <f t="shared" si="6"/>
        <v>2.5</v>
      </c>
      <c r="S41" s="7">
        <v>0</v>
      </c>
      <c r="T41" s="7">
        <v>28800</v>
      </c>
      <c r="U41" s="7">
        <v>225000</v>
      </c>
      <c r="V41" s="7">
        <v>0.128</v>
      </c>
      <c r="W41" s="7">
        <v>12.5075303546875</v>
      </c>
      <c r="X41" s="7">
        <v>0</v>
      </c>
      <c r="Y41" s="7">
        <v>0.92039442655617176</v>
      </c>
      <c r="Z41" s="7">
        <v>1.0829530101265823</v>
      </c>
      <c r="AA41" s="6">
        <v>141.4</v>
      </c>
      <c r="AB41" s="6">
        <v>200.88706178005293</v>
      </c>
      <c r="AC41" s="6" t="s">
        <v>598</v>
      </c>
      <c r="AD41" s="6" t="s">
        <v>598</v>
      </c>
      <c r="AE41" s="6"/>
      <c r="AF41" s="6">
        <v>2</v>
      </c>
      <c r="AG41" s="5"/>
      <c r="AH41" s="5"/>
    </row>
    <row r="42" spans="1:34" ht="19.5" customHeight="1" x14ac:dyDescent="0.2">
      <c r="A42" s="21"/>
      <c r="B42" s="6" t="s">
        <v>65</v>
      </c>
      <c r="C42" s="6">
        <v>0</v>
      </c>
      <c r="D42" s="7">
        <v>3125</v>
      </c>
      <c r="E42" s="7">
        <v>1250</v>
      </c>
      <c r="F42" s="7">
        <v>180</v>
      </c>
      <c r="G42" s="7">
        <v>16.5</v>
      </c>
      <c r="H42" s="18">
        <v>1.4027643669243522E-3</v>
      </c>
      <c r="I42" s="11">
        <v>540</v>
      </c>
      <c r="J42">
        <v>2.0054685372714485E-3</v>
      </c>
      <c r="K42" s="12">
        <v>540</v>
      </c>
      <c r="L42" s="12">
        <v>2.3446787037037037E-2</v>
      </c>
      <c r="M42">
        <v>555</v>
      </c>
      <c r="N42" s="12">
        <v>1080</v>
      </c>
      <c r="O42" s="12">
        <v>180</v>
      </c>
      <c r="P42" s="12">
        <v>60</v>
      </c>
      <c r="Q42" s="7">
        <v>2.5</v>
      </c>
      <c r="R42" s="7">
        <f t="shared" si="6"/>
        <v>2.5</v>
      </c>
      <c r="S42" s="7">
        <v>0.29090909090909089</v>
      </c>
      <c r="T42" s="7">
        <v>10800</v>
      </c>
      <c r="U42" s="7">
        <v>225000</v>
      </c>
      <c r="V42" s="7">
        <v>4.8000000000000001E-2</v>
      </c>
      <c r="W42" s="7">
        <v>13.012966805555555</v>
      </c>
      <c r="X42" s="7">
        <v>0</v>
      </c>
      <c r="Y42" s="7">
        <v>0.75749275813915018</v>
      </c>
      <c r="Z42" s="7">
        <v>1.0829530101265823</v>
      </c>
      <c r="AA42" s="6">
        <v>229.34</v>
      </c>
      <c r="AB42" s="6">
        <v>315.93036951939058</v>
      </c>
      <c r="AC42" s="6" t="s">
        <v>598</v>
      </c>
      <c r="AD42" s="6" t="s">
        <v>598</v>
      </c>
      <c r="AE42" s="6"/>
      <c r="AF42" s="6">
        <v>3</v>
      </c>
      <c r="AG42" s="5"/>
      <c r="AH42" s="5"/>
    </row>
    <row r="43" spans="1:34" ht="19.5" customHeight="1" x14ac:dyDescent="0.2">
      <c r="A43" s="21"/>
      <c r="B43" s="6" t="s">
        <v>66</v>
      </c>
      <c r="C43" s="6">
        <v>0</v>
      </c>
      <c r="D43" s="7">
        <v>3125</v>
      </c>
      <c r="E43" s="7">
        <v>1250</v>
      </c>
      <c r="F43" s="7">
        <v>180</v>
      </c>
      <c r="G43" s="7">
        <v>16.5</v>
      </c>
      <c r="H43" s="18">
        <v>2.4386518994223352E-3</v>
      </c>
      <c r="I43" s="11">
        <v>540</v>
      </c>
      <c r="J43">
        <v>2.0054685372714485E-3</v>
      </c>
      <c r="K43" s="12">
        <v>540</v>
      </c>
      <c r="L43" s="12">
        <v>7.3298909814814815E-3</v>
      </c>
      <c r="M43">
        <v>555</v>
      </c>
      <c r="N43" s="12">
        <v>1080</v>
      </c>
      <c r="O43" s="12">
        <v>180</v>
      </c>
      <c r="P43" s="12">
        <v>300</v>
      </c>
      <c r="Q43" s="7">
        <v>2.5</v>
      </c>
      <c r="R43" s="7">
        <f t="shared" si="6"/>
        <v>2.5</v>
      </c>
      <c r="S43" s="7">
        <v>0.29090909090909089</v>
      </c>
      <c r="T43" s="7">
        <v>54000</v>
      </c>
      <c r="U43" s="7">
        <v>225000</v>
      </c>
      <c r="V43" s="7">
        <v>0.24</v>
      </c>
      <c r="W43" s="7">
        <v>4.0680894947222219</v>
      </c>
      <c r="X43" s="7">
        <v>6.5810221384615382</v>
      </c>
      <c r="Y43" s="7">
        <v>1.3168720256880611</v>
      </c>
      <c r="Z43" s="7">
        <v>1.0829530101265823</v>
      </c>
      <c r="AA43" s="6">
        <v>248.26999999999998</v>
      </c>
      <c r="AB43" s="6">
        <v>338.15543805622167</v>
      </c>
      <c r="AC43" s="6" t="s">
        <v>598</v>
      </c>
      <c r="AD43" s="6" t="s">
        <v>598</v>
      </c>
      <c r="AE43" s="6"/>
      <c r="AF43" s="6">
        <v>3</v>
      </c>
      <c r="AG43" s="5"/>
      <c r="AH43" s="5"/>
    </row>
    <row r="44" spans="1:34" ht="19.5" customHeight="1" x14ac:dyDescent="0.2">
      <c r="A44" s="20"/>
      <c r="B44" s="6" t="s">
        <v>67</v>
      </c>
      <c r="C44" s="6">
        <v>0</v>
      </c>
      <c r="D44" s="7">
        <v>3125</v>
      </c>
      <c r="E44" s="7">
        <v>1250</v>
      </c>
      <c r="F44" s="7">
        <v>180</v>
      </c>
      <c r="G44" s="7">
        <v>16.5</v>
      </c>
      <c r="H44" s="18">
        <v>1.4027643669243522E-3</v>
      </c>
      <c r="I44" s="11">
        <v>540</v>
      </c>
      <c r="J44">
        <v>1.6166532086167801E-3</v>
      </c>
      <c r="K44" s="12">
        <v>540</v>
      </c>
      <c r="L44" s="12">
        <v>2.3446787037037037E-2</v>
      </c>
      <c r="M44">
        <v>555</v>
      </c>
      <c r="N44" s="12">
        <v>0</v>
      </c>
      <c r="O44" s="12">
        <v>180</v>
      </c>
      <c r="P44" s="12">
        <v>60</v>
      </c>
      <c r="Q44" s="7">
        <v>2.5</v>
      </c>
      <c r="R44" s="7">
        <f t="shared" si="6"/>
        <v>2.5</v>
      </c>
      <c r="S44" s="7">
        <v>0</v>
      </c>
      <c r="T44" s="7">
        <v>10800</v>
      </c>
      <c r="U44" s="7">
        <v>225000</v>
      </c>
      <c r="V44" s="7">
        <v>4.8000000000000001E-2</v>
      </c>
      <c r="W44" s="7">
        <v>13.012966805555555</v>
      </c>
      <c r="X44" s="7">
        <v>0</v>
      </c>
      <c r="Y44" s="7">
        <v>0.75749275813915018</v>
      </c>
      <c r="Z44" s="7">
        <v>0.87299273265306121</v>
      </c>
      <c r="AA44" s="6">
        <v>76.989999999999995</v>
      </c>
      <c r="AB44" s="6">
        <v>142.5530433439823</v>
      </c>
      <c r="AC44" s="6" t="s">
        <v>598</v>
      </c>
      <c r="AD44" s="6" t="s">
        <v>598</v>
      </c>
      <c r="AE44" s="6"/>
      <c r="AF44" s="6">
        <v>2</v>
      </c>
      <c r="AG44" s="5"/>
      <c r="AH44" s="5"/>
    </row>
    <row r="45" spans="1:34" ht="19.5" customHeight="1" x14ac:dyDescent="0.2">
      <c r="A45" s="22" t="s">
        <v>68</v>
      </c>
      <c r="B45" s="7" t="s">
        <v>69</v>
      </c>
      <c r="C45" s="7">
        <v>0</v>
      </c>
      <c r="D45" s="7">
        <v>952.5</v>
      </c>
      <c r="E45" s="7">
        <v>1905</v>
      </c>
      <c r="F45" s="7">
        <v>101.6</v>
      </c>
      <c r="G45" s="7">
        <v>27.03</v>
      </c>
      <c r="H45" s="18">
        <v>4.9189999999999998E-3</v>
      </c>
      <c r="I45" s="11">
        <v>544.71</v>
      </c>
      <c r="J45">
        <v>5.0572655690765923E-3</v>
      </c>
      <c r="K45" s="12">
        <v>512.99</v>
      </c>
      <c r="L45" s="12">
        <v>4.0698376727740272E-2</v>
      </c>
      <c r="M45">
        <v>413.7</v>
      </c>
      <c r="N45" s="12">
        <v>0</v>
      </c>
      <c r="O45" s="12">
        <v>610</v>
      </c>
      <c r="P45" s="12">
        <v>102</v>
      </c>
      <c r="Q45" s="7">
        <v>0.5</v>
      </c>
      <c r="R45" s="7">
        <f t="shared" si="6"/>
        <v>0.5</v>
      </c>
      <c r="S45" s="7">
        <v>0</v>
      </c>
      <c r="T45" s="7">
        <v>62220</v>
      </c>
      <c r="U45" s="7">
        <v>297261.59999999998</v>
      </c>
      <c r="V45" s="7">
        <v>0.20931058703848732</v>
      </c>
      <c r="W45" s="7">
        <v>16.836918452266151</v>
      </c>
      <c r="X45" s="7">
        <v>4.4016035239447513</v>
      </c>
      <c r="Y45" s="7">
        <v>2.6794284899999998</v>
      </c>
      <c r="Z45" s="7">
        <v>2.5943266642806013</v>
      </c>
      <c r="AA45" s="6">
        <v>1074.5</v>
      </c>
      <c r="AB45" s="6">
        <v>474.07892205331962</v>
      </c>
      <c r="AC45" s="6">
        <v>835.54915005026714</v>
      </c>
      <c r="AD45" s="6">
        <v>913.57035284699566</v>
      </c>
      <c r="AE45" s="6">
        <v>1931.8430813839072</v>
      </c>
      <c r="AF45" s="6">
        <v>2</v>
      </c>
      <c r="AG45" s="5"/>
      <c r="AH45" s="5"/>
    </row>
    <row r="46" spans="1:34" ht="19.5" customHeight="1" x14ac:dyDescent="0.2">
      <c r="A46" s="21"/>
      <c r="B46" s="7" t="s">
        <v>70</v>
      </c>
      <c r="C46" s="7">
        <v>0</v>
      </c>
      <c r="D46" s="7">
        <v>952.5</v>
      </c>
      <c r="E46" s="7">
        <v>1905</v>
      </c>
      <c r="F46" s="7">
        <v>101.6</v>
      </c>
      <c r="G46" s="7">
        <v>21.24</v>
      </c>
      <c r="H46" s="18">
        <v>2.5286327845382961E-3</v>
      </c>
      <c r="I46" s="11">
        <v>496.44</v>
      </c>
      <c r="J46">
        <v>5.0572655690765923E-3</v>
      </c>
      <c r="K46" s="12">
        <v>496.44</v>
      </c>
      <c r="L46" s="12">
        <v>4.0698376727740272E-2</v>
      </c>
      <c r="M46">
        <v>528.85</v>
      </c>
      <c r="N46" s="12">
        <v>0</v>
      </c>
      <c r="O46" s="12">
        <v>610</v>
      </c>
      <c r="P46" s="12">
        <v>102</v>
      </c>
      <c r="Q46" s="7">
        <v>0.5</v>
      </c>
      <c r="R46" s="7">
        <f t="shared" si="6"/>
        <v>0.5</v>
      </c>
      <c r="S46" s="7">
        <v>0</v>
      </c>
      <c r="T46" s="7">
        <v>62220</v>
      </c>
      <c r="U46" s="7">
        <v>297261.59999999998</v>
      </c>
      <c r="V46" s="7">
        <v>0.20931058703848732</v>
      </c>
      <c r="W46" s="7">
        <v>21.523336532465443</v>
      </c>
      <c r="X46" s="7">
        <v>4.5273636246288884</v>
      </c>
      <c r="Y46" s="7">
        <v>1.2553144595561918</v>
      </c>
      <c r="Z46" s="7">
        <v>2.5106289191123836</v>
      </c>
      <c r="AA46" s="6">
        <v>891.5</v>
      </c>
      <c r="AB46" s="6">
        <v>421.07381691855772</v>
      </c>
      <c r="AC46" s="6">
        <v>740.67252530855546</v>
      </c>
      <c r="AD46" s="6">
        <v>732.55832976851161</v>
      </c>
      <c r="AE46" s="6">
        <v>1712.482256133464</v>
      </c>
      <c r="AF46" s="6">
        <v>2</v>
      </c>
      <c r="AG46" s="5"/>
      <c r="AH46" s="5"/>
    </row>
    <row r="47" spans="1:34" ht="19.5" customHeight="1" x14ac:dyDescent="0.2">
      <c r="A47" s="21"/>
      <c r="B47" s="7" t="s">
        <v>71</v>
      </c>
      <c r="C47" s="7">
        <v>0</v>
      </c>
      <c r="D47" s="7">
        <v>476.25</v>
      </c>
      <c r="E47" s="7">
        <v>1905</v>
      </c>
      <c r="F47" s="7">
        <v>101.6</v>
      </c>
      <c r="G47" s="7">
        <v>25.72</v>
      </c>
      <c r="H47" s="18">
        <v>5.0713135289906942E-3</v>
      </c>
      <c r="I47" s="11">
        <v>530.91999999999996</v>
      </c>
      <c r="J47">
        <v>5.0572655690765923E-3</v>
      </c>
      <c r="K47" s="12">
        <v>501.27</v>
      </c>
      <c r="L47" s="12">
        <v>4.0698376727740272E-2</v>
      </c>
      <c r="M47">
        <v>539.19000000000005</v>
      </c>
      <c r="N47" s="12">
        <v>0</v>
      </c>
      <c r="O47" s="12">
        <v>610</v>
      </c>
      <c r="P47" s="12">
        <v>102</v>
      </c>
      <c r="Q47" s="7">
        <v>0.25</v>
      </c>
      <c r="R47" s="7">
        <f t="shared" si="6"/>
        <v>0.25</v>
      </c>
      <c r="S47" s="7">
        <v>0</v>
      </c>
      <c r="T47" s="7">
        <v>62220</v>
      </c>
      <c r="U47" s="7">
        <v>297261.59999999998</v>
      </c>
      <c r="V47" s="7">
        <v>0.20931058703848732</v>
      </c>
      <c r="W47" s="7">
        <v>21.944157747830278</v>
      </c>
      <c r="X47" s="7">
        <v>4.5714115786756162</v>
      </c>
      <c r="Y47" s="7">
        <v>2.6924617788117393</v>
      </c>
      <c r="Z47" s="7">
        <v>2.5350555118110232</v>
      </c>
      <c r="AA47" s="6">
        <v>1176.1500000000001</v>
      </c>
      <c r="AB47" s="6">
        <v>473.38328990516732</v>
      </c>
      <c r="AC47" s="6">
        <v>815.05039277535423</v>
      </c>
      <c r="AD47" s="6">
        <v>961.74357091400532</v>
      </c>
      <c r="AE47" s="6">
        <v>1884.4486433474058</v>
      </c>
      <c r="AF47" s="6">
        <v>2</v>
      </c>
      <c r="AG47" s="5"/>
      <c r="AH47" s="5"/>
    </row>
    <row r="48" spans="1:34" ht="19.5" customHeight="1" x14ac:dyDescent="0.2">
      <c r="A48" s="20"/>
      <c r="B48" s="7" t="s">
        <v>72</v>
      </c>
      <c r="C48" s="7">
        <v>0</v>
      </c>
      <c r="D48" s="7">
        <v>1905</v>
      </c>
      <c r="E48" s="7">
        <v>1905</v>
      </c>
      <c r="F48" s="7">
        <v>101.6</v>
      </c>
      <c r="G48" s="7">
        <v>23.44</v>
      </c>
      <c r="H48" s="18">
        <v>5.0713135289906942E-3</v>
      </c>
      <c r="I48" s="11">
        <v>527.47</v>
      </c>
      <c r="J48">
        <v>5.0572655690765923E-3</v>
      </c>
      <c r="K48" s="11">
        <v>495.75</v>
      </c>
      <c r="L48" s="12">
        <v>4.0698376727740272E-2</v>
      </c>
      <c r="M48">
        <v>488.86</v>
      </c>
      <c r="N48" s="11">
        <v>0</v>
      </c>
      <c r="O48" s="11">
        <v>610</v>
      </c>
      <c r="P48" s="11">
        <v>102</v>
      </c>
      <c r="Q48" s="7">
        <v>1</v>
      </c>
      <c r="R48" s="7">
        <f t="shared" si="6"/>
        <v>1</v>
      </c>
      <c r="S48" s="7">
        <v>0</v>
      </c>
      <c r="T48" s="7">
        <v>62220</v>
      </c>
      <c r="U48" s="7">
        <v>297261.59999999998</v>
      </c>
      <c r="V48" s="7">
        <v>0.20931058703848732</v>
      </c>
      <c r="W48" s="7">
        <v>19.895808447123109</v>
      </c>
      <c r="X48" s="7">
        <v>4.3575555698980244</v>
      </c>
      <c r="Y48" s="7">
        <v>2.6749657471367216</v>
      </c>
      <c r="Z48" s="7">
        <v>2.5071394058697205</v>
      </c>
      <c r="AA48" s="6">
        <v>913.68</v>
      </c>
      <c r="AB48" s="6">
        <v>434.76395935988268</v>
      </c>
      <c r="AC48" s="6">
        <v>727.452794475519</v>
      </c>
      <c r="AD48" s="6">
        <v>708.56041731821335</v>
      </c>
      <c r="AE48" s="6">
        <v>1434.4192082741397</v>
      </c>
      <c r="AF48" s="6">
        <v>1</v>
      </c>
      <c r="AG48" s="5"/>
      <c r="AH48" s="5"/>
    </row>
    <row r="49" spans="1:34" ht="19.5" customHeight="1" x14ac:dyDescent="0.2">
      <c r="A49" s="19" t="s">
        <v>73</v>
      </c>
      <c r="B49" s="9" t="s">
        <v>74</v>
      </c>
      <c r="C49" s="9">
        <v>0</v>
      </c>
      <c r="D49" s="7">
        <v>4560</v>
      </c>
      <c r="E49" s="7">
        <v>2000</v>
      </c>
      <c r="F49" s="7">
        <v>150</v>
      </c>
      <c r="G49" s="7">
        <v>48.03</v>
      </c>
      <c r="H49" s="18">
        <v>2.8270000000000001E-3</v>
      </c>
      <c r="I49" s="11">
        <v>494.1</v>
      </c>
      <c r="J49">
        <v>2.5119999999999999E-3</v>
      </c>
      <c r="K49" s="12">
        <v>494.1</v>
      </c>
      <c r="L49" s="12">
        <v>1.5700000000000002E-2</v>
      </c>
      <c r="M49">
        <v>580</v>
      </c>
      <c r="N49" s="12">
        <v>630</v>
      </c>
      <c r="O49" s="12">
        <v>150</v>
      </c>
      <c r="P49" s="12">
        <v>200</v>
      </c>
      <c r="Q49" s="7">
        <v>2.2799999999999998</v>
      </c>
      <c r="R49" s="7">
        <f t="shared" si="6"/>
        <v>2.2799999999999998</v>
      </c>
      <c r="S49" s="7">
        <v>4.3722673329169272E-2</v>
      </c>
      <c r="T49" s="7">
        <v>30000</v>
      </c>
      <c r="U49" s="7">
        <v>300000</v>
      </c>
      <c r="V49" s="7">
        <v>0.1</v>
      </c>
      <c r="W49" s="7">
        <v>9.1060000000000016</v>
      </c>
      <c r="X49" s="7">
        <v>2.5019520000000002</v>
      </c>
      <c r="Y49" s="7">
        <v>1.3968207000000001</v>
      </c>
      <c r="Z49" s="7">
        <v>1.2411791999999999</v>
      </c>
      <c r="AA49" s="6">
        <v>355.93762500000003</v>
      </c>
      <c r="AB49" s="6">
        <v>383.73303268239493</v>
      </c>
      <c r="AC49" s="6" t="s">
        <v>598</v>
      </c>
      <c r="AD49" s="6" t="s">
        <v>598</v>
      </c>
      <c r="AE49" s="6"/>
      <c r="AF49" s="6">
        <v>3</v>
      </c>
      <c r="AG49" s="5"/>
      <c r="AH49" s="5"/>
    </row>
    <row r="50" spans="1:34" ht="19.5" customHeight="1" x14ac:dyDescent="0.2">
      <c r="A50" s="21"/>
      <c r="B50" s="9" t="s">
        <v>75</v>
      </c>
      <c r="C50" s="9">
        <v>0</v>
      </c>
      <c r="D50" s="7">
        <v>4560</v>
      </c>
      <c r="E50" s="7">
        <v>2000</v>
      </c>
      <c r="F50" s="7">
        <v>150</v>
      </c>
      <c r="G50" s="7">
        <v>48.01</v>
      </c>
      <c r="H50" s="18">
        <v>4.9810000000000002E-3</v>
      </c>
      <c r="I50" s="11">
        <v>519</v>
      </c>
      <c r="J50">
        <v>2.5119999999999999E-3</v>
      </c>
      <c r="K50" s="12">
        <v>494.1</v>
      </c>
      <c r="L50" s="12">
        <v>1.739076923076923E-2</v>
      </c>
      <c r="M50">
        <v>577.79999999999995</v>
      </c>
      <c r="N50" s="12">
        <v>630</v>
      </c>
      <c r="O50" s="12">
        <v>150</v>
      </c>
      <c r="P50" s="12">
        <v>260</v>
      </c>
      <c r="Q50" s="7">
        <v>2.2799999999999998</v>
      </c>
      <c r="R50" s="7">
        <f t="shared" si="6"/>
        <v>2.2799999999999998</v>
      </c>
      <c r="S50" s="7">
        <v>4.3740887315142682E-2</v>
      </c>
      <c r="T50" s="7">
        <v>39000</v>
      </c>
      <c r="U50" s="7">
        <v>300000</v>
      </c>
      <c r="V50" s="7">
        <v>0.13</v>
      </c>
      <c r="W50" s="7">
        <v>10.04838646153846</v>
      </c>
      <c r="X50" s="7">
        <v>2.4858752000000006</v>
      </c>
      <c r="Y50" s="7">
        <v>2.5851390000000003</v>
      </c>
      <c r="Z50" s="7">
        <v>1.2411791999999999</v>
      </c>
      <c r="AA50" s="6">
        <v>462.27456999999998</v>
      </c>
      <c r="AB50" s="6">
        <v>458.47159842830223</v>
      </c>
      <c r="AC50" s="6" t="s">
        <v>598</v>
      </c>
      <c r="AD50" s="6" t="s">
        <v>598</v>
      </c>
      <c r="AE50" s="6"/>
      <c r="AF50" s="6">
        <v>3</v>
      </c>
      <c r="AG50" s="5"/>
      <c r="AH50" s="5"/>
    </row>
    <row r="51" spans="1:34" ht="19.5" customHeight="1" x14ac:dyDescent="0.2">
      <c r="A51" s="21"/>
      <c r="B51" s="9" t="s">
        <v>76</v>
      </c>
      <c r="C51" s="9">
        <v>0</v>
      </c>
      <c r="D51" s="7">
        <v>4560</v>
      </c>
      <c r="E51" s="7">
        <v>2000</v>
      </c>
      <c r="F51" s="7">
        <v>150</v>
      </c>
      <c r="G51" s="7">
        <v>48.01</v>
      </c>
      <c r="H51" s="18">
        <v>4.9810000000000002E-3</v>
      </c>
      <c r="I51" s="11">
        <v>574.1</v>
      </c>
      <c r="J51">
        <v>2.5119999999999999E-3</v>
      </c>
      <c r="K51" s="12">
        <v>494.1</v>
      </c>
      <c r="L51" s="12">
        <v>1.739076923076923E-2</v>
      </c>
      <c r="M51">
        <v>579.1</v>
      </c>
      <c r="N51" s="12">
        <v>630</v>
      </c>
      <c r="O51" s="12">
        <v>150</v>
      </c>
      <c r="P51" s="12">
        <v>260</v>
      </c>
      <c r="Q51" s="7">
        <v>2.2799999999999998</v>
      </c>
      <c r="R51" s="7">
        <f t="shared" si="6"/>
        <v>2.2799999999999998</v>
      </c>
      <c r="S51" s="7">
        <v>4.3740887315142682E-2</v>
      </c>
      <c r="T51" s="7">
        <v>39000</v>
      </c>
      <c r="U51" s="7">
        <v>300000</v>
      </c>
      <c r="V51" s="7">
        <v>0.13</v>
      </c>
      <c r="W51" s="7">
        <v>10.070994461538461</v>
      </c>
      <c r="X51" s="7">
        <v>0</v>
      </c>
      <c r="Y51" s="7">
        <v>2.8595921000000004</v>
      </c>
      <c r="Z51" s="7">
        <v>1.2411791999999999</v>
      </c>
      <c r="AA51" s="6">
        <v>442.420165</v>
      </c>
      <c r="AB51" s="6">
        <v>461.99015105163448</v>
      </c>
      <c r="AC51" s="6" t="s">
        <v>598</v>
      </c>
      <c r="AD51" s="6" t="s">
        <v>598</v>
      </c>
      <c r="AE51" s="6"/>
      <c r="AF51" s="6">
        <v>3</v>
      </c>
      <c r="AG51" s="5"/>
      <c r="AH51" s="5"/>
    </row>
    <row r="52" spans="1:34" ht="19.5" customHeight="1" x14ac:dyDescent="0.2">
      <c r="A52" s="20"/>
      <c r="B52" s="9" t="s">
        <v>77</v>
      </c>
      <c r="C52" s="9">
        <v>0</v>
      </c>
      <c r="D52" s="7">
        <v>4520</v>
      </c>
      <c r="E52" s="7">
        <v>2000</v>
      </c>
      <c r="F52" s="7">
        <v>150</v>
      </c>
      <c r="G52" s="7">
        <v>51</v>
      </c>
      <c r="H52" s="18">
        <v>5.4050000000000001E-3</v>
      </c>
      <c r="I52" s="11">
        <v>574.1</v>
      </c>
      <c r="J52">
        <v>2.5119999999999999E-3</v>
      </c>
      <c r="K52" s="12">
        <v>494.1</v>
      </c>
      <c r="L52" s="12">
        <v>1.3661754385964913E-2</v>
      </c>
      <c r="M52">
        <v>579.1</v>
      </c>
      <c r="N52" s="12">
        <v>1420</v>
      </c>
      <c r="O52" s="12">
        <v>150</v>
      </c>
      <c r="P52" s="12">
        <v>380</v>
      </c>
      <c r="Q52" s="7">
        <v>2.2599999999999998</v>
      </c>
      <c r="R52" s="7">
        <f t="shared" si="6"/>
        <v>2.2599999999999998</v>
      </c>
      <c r="S52" s="7">
        <v>9.2810457516339873E-2</v>
      </c>
      <c r="T52" s="7">
        <v>57000</v>
      </c>
      <c r="U52" s="7">
        <v>300000</v>
      </c>
      <c r="V52" s="7">
        <v>0.19</v>
      </c>
      <c r="W52" s="7">
        <v>7.9115219649122812</v>
      </c>
      <c r="X52" s="7">
        <v>8.0167967999999981</v>
      </c>
      <c r="Y52" s="7">
        <v>3.1030105000000003</v>
      </c>
      <c r="Z52" s="7">
        <v>1.2411791999999999</v>
      </c>
      <c r="AA52" s="6">
        <v>596.36499000000003</v>
      </c>
      <c r="AB52" s="6">
        <v>598.71769737380805</v>
      </c>
      <c r="AC52" s="6" t="s">
        <v>598</v>
      </c>
      <c r="AD52" s="6" t="s">
        <v>598</v>
      </c>
      <c r="AE52" s="6"/>
      <c r="AF52" s="6">
        <v>3</v>
      </c>
      <c r="AG52" s="5"/>
      <c r="AH52" s="5"/>
    </row>
    <row r="53" spans="1:34" ht="19.5" customHeight="1" x14ac:dyDescent="0.2">
      <c r="A53" s="19" t="s">
        <v>78</v>
      </c>
      <c r="B53" s="6" t="s">
        <v>79</v>
      </c>
      <c r="C53" s="6">
        <v>1</v>
      </c>
      <c r="D53" s="7">
        <v>2032</v>
      </c>
      <c r="E53" s="7">
        <v>2032</v>
      </c>
      <c r="F53" s="7">
        <v>203.2</v>
      </c>
      <c r="G53" s="7">
        <v>39</v>
      </c>
      <c r="H53" s="18">
        <v>3.0430000000000001E-3</v>
      </c>
      <c r="I53" s="11">
        <v>453</v>
      </c>
      <c r="J53">
        <v>3.3798678708468533E-3</v>
      </c>
      <c r="K53" s="12">
        <v>453</v>
      </c>
      <c r="L53" s="12">
        <v>4.0426599603199206E-2</v>
      </c>
      <c r="M53">
        <v>440</v>
      </c>
      <c r="N53" s="12">
        <v>0</v>
      </c>
      <c r="O53" s="12">
        <v>203.2</v>
      </c>
      <c r="P53" s="12">
        <v>254</v>
      </c>
      <c r="Q53" s="7">
        <v>1</v>
      </c>
      <c r="R53" s="7">
        <f t="shared" si="6"/>
        <v>1</v>
      </c>
      <c r="S53" s="7">
        <v>0</v>
      </c>
      <c r="T53" s="7">
        <v>51612.799999999996</v>
      </c>
      <c r="U53" s="7">
        <v>412902.39999999997</v>
      </c>
      <c r="V53" s="7">
        <v>0.125</v>
      </c>
      <c r="W53" s="7">
        <v>17.78770382540765</v>
      </c>
      <c r="X53" s="7">
        <v>5.5118885237770483</v>
      </c>
      <c r="Y53" s="7">
        <v>1.378479</v>
      </c>
      <c r="Z53" s="7">
        <v>1.5310801454936245</v>
      </c>
      <c r="AA53" s="6">
        <v>1098.5</v>
      </c>
      <c r="AB53" s="6">
        <v>651.55324403438658</v>
      </c>
      <c r="AC53" s="6">
        <v>795.1172770711496</v>
      </c>
      <c r="AD53" s="6">
        <v>3640.8345194884291</v>
      </c>
      <c r="AE53" s="6">
        <v>1165.6496066527639</v>
      </c>
      <c r="AF53" s="6">
        <v>2</v>
      </c>
      <c r="AG53" s="5"/>
      <c r="AH53" s="5"/>
    </row>
    <row r="54" spans="1:34" ht="19.5" customHeight="1" x14ac:dyDescent="0.2">
      <c r="A54" s="21"/>
      <c r="B54" s="6" t="s">
        <v>80</v>
      </c>
      <c r="C54" s="6">
        <v>0</v>
      </c>
      <c r="D54" s="7">
        <v>2032</v>
      </c>
      <c r="E54" s="7">
        <v>2032</v>
      </c>
      <c r="F54" s="7">
        <v>203.2</v>
      </c>
      <c r="G54" s="7">
        <v>38</v>
      </c>
      <c r="H54" s="18">
        <v>1.5219999999999999E-3</v>
      </c>
      <c r="I54" s="11">
        <v>786</v>
      </c>
      <c r="J54">
        <v>1.6899339354234267E-3</v>
      </c>
      <c r="K54" s="12">
        <v>786</v>
      </c>
      <c r="L54" s="12">
        <v>2.3361646723293449E-2</v>
      </c>
      <c r="M54">
        <v>770</v>
      </c>
      <c r="N54" s="12">
        <v>0</v>
      </c>
      <c r="O54" s="12">
        <v>203.2</v>
      </c>
      <c r="P54" s="12">
        <v>254</v>
      </c>
      <c r="Q54" s="7">
        <v>1</v>
      </c>
      <c r="R54" s="7">
        <f t="shared" si="6"/>
        <v>1</v>
      </c>
      <c r="S54" s="7">
        <v>0</v>
      </c>
      <c r="T54" s="7">
        <v>51612.799999999996</v>
      </c>
      <c r="U54" s="7">
        <v>412902.39999999997</v>
      </c>
      <c r="V54" s="7">
        <v>0.125</v>
      </c>
      <c r="W54" s="7">
        <v>17.988467976935954</v>
      </c>
      <c r="X54" s="7">
        <v>5.5118885237770483</v>
      </c>
      <c r="Y54" s="7">
        <v>1.1962919999999999</v>
      </c>
      <c r="Z54" s="7">
        <v>1.3282880732428133</v>
      </c>
      <c r="AA54" s="6">
        <v>1073.5</v>
      </c>
      <c r="AB54" s="6">
        <v>467.83987285916436</v>
      </c>
      <c r="AC54" s="6">
        <v>781.01303803358985</v>
      </c>
      <c r="AD54" s="6">
        <v>2163.8601738986181</v>
      </c>
      <c r="AE54" s="6">
        <v>1134.6806782055119</v>
      </c>
      <c r="AF54" s="6">
        <v>2</v>
      </c>
      <c r="AG54" s="5"/>
      <c r="AH54" s="5"/>
    </row>
    <row r="55" spans="1:34" ht="19.5" customHeight="1" x14ac:dyDescent="0.2">
      <c r="A55" s="21"/>
      <c r="B55" s="6" t="s">
        <v>81</v>
      </c>
      <c r="C55" s="6">
        <v>1</v>
      </c>
      <c r="D55" s="7">
        <v>2032</v>
      </c>
      <c r="E55" s="7">
        <v>2032</v>
      </c>
      <c r="F55" s="7">
        <v>203.2</v>
      </c>
      <c r="G55" s="7">
        <v>44</v>
      </c>
      <c r="H55" s="18">
        <v>7.7149999999999996E-3</v>
      </c>
      <c r="I55" s="11">
        <v>475</v>
      </c>
      <c r="J55">
        <v>8.5679650525967727E-3</v>
      </c>
      <c r="K55" s="11">
        <v>475</v>
      </c>
      <c r="L55" s="12">
        <v>6.6252170004340014E-2</v>
      </c>
      <c r="M55">
        <v>450</v>
      </c>
      <c r="N55" s="11">
        <v>0</v>
      </c>
      <c r="O55" s="11">
        <v>203.2</v>
      </c>
      <c r="P55" s="11">
        <v>254</v>
      </c>
      <c r="Q55" s="7">
        <v>1</v>
      </c>
      <c r="R55" s="7">
        <f t="shared" si="6"/>
        <v>1</v>
      </c>
      <c r="S55" s="7">
        <v>0</v>
      </c>
      <c r="T55" s="7">
        <v>51612.799999999996</v>
      </c>
      <c r="U55" s="7">
        <v>412902.39999999997</v>
      </c>
      <c r="V55" s="7">
        <v>0.125</v>
      </c>
      <c r="W55" s="7">
        <v>29.813476501953005</v>
      </c>
      <c r="X55" s="7">
        <v>5.5118885237770483</v>
      </c>
      <c r="Y55" s="7">
        <v>3.664625</v>
      </c>
      <c r="Z55" s="7">
        <v>4.0697833999834669</v>
      </c>
      <c r="AA55" s="6">
        <v>1817</v>
      </c>
      <c r="AB55" s="6">
        <v>1611.5695438193891</v>
      </c>
      <c r="AC55" s="6">
        <v>1240.3493626782599</v>
      </c>
      <c r="AD55" s="6">
        <v>2468.4807444919093</v>
      </c>
      <c r="AE55" s="6">
        <v>1376.9456400331203</v>
      </c>
      <c r="AF55" s="6">
        <v>2</v>
      </c>
      <c r="AG55" s="5"/>
      <c r="AH55" s="5"/>
    </row>
    <row r="56" spans="1:34" ht="19.5" customHeight="1" x14ac:dyDescent="0.2">
      <c r="A56" s="21"/>
      <c r="B56" s="6" t="s">
        <v>82</v>
      </c>
      <c r="C56" s="6">
        <v>0</v>
      </c>
      <c r="D56" s="7">
        <v>2032</v>
      </c>
      <c r="E56" s="7">
        <v>2032</v>
      </c>
      <c r="F56" s="7">
        <v>203.2</v>
      </c>
      <c r="G56" s="7">
        <v>44</v>
      </c>
      <c r="H56" s="18">
        <v>4.2859999999999999E-3</v>
      </c>
      <c r="I56" s="11">
        <v>806</v>
      </c>
      <c r="J56">
        <v>4.2839825262983864E-3</v>
      </c>
      <c r="K56" s="11">
        <v>806</v>
      </c>
      <c r="L56" s="12">
        <v>3.5042470084940172E-2</v>
      </c>
      <c r="M56">
        <v>770</v>
      </c>
      <c r="N56" s="11">
        <v>0</v>
      </c>
      <c r="O56" s="11">
        <v>203.2</v>
      </c>
      <c r="P56" s="11">
        <v>254</v>
      </c>
      <c r="Q56" s="7">
        <v>1</v>
      </c>
      <c r="R56" s="7">
        <f t="shared" si="6"/>
        <v>1</v>
      </c>
      <c r="S56" s="7">
        <v>0</v>
      </c>
      <c r="T56" s="7">
        <v>51612.799999999996</v>
      </c>
      <c r="U56" s="7">
        <v>412902.39999999997</v>
      </c>
      <c r="V56" s="7">
        <v>0.125</v>
      </c>
      <c r="W56" s="7">
        <v>26.982701965403933</v>
      </c>
      <c r="X56" s="7">
        <v>5.5118885237770483</v>
      </c>
      <c r="Y56" s="7">
        <v>3.4545159999999999</v>
      </c>
      <c r="Z56" s="7">
        <v>3.4528899161964994</v>
      </c>
      <c r="AA56" s="6">
        <v>1765.5</v>
      </c>
      <c r="AB56" s="6">
        <v>1159.0156629324888</v>
      </c>
      <c r="AC56" s="6">
        <v>1165.6412119854599</v>
      </c>
      <c r="AD56" s="6">
        <v>2468.4807444919093</v>
      </c>
      <c r="AE56" s="6">
        <v>1358.0361158228009</v>
      </c>
      <c r="AF56" s="6">
        <v>2</v>
      </c>
      <c r="AG56" s="5"/>
      <c r="AH56" s="5"/>
    </row>
    <row r="57" spans="1:34" ht="19.5" customHeight="1" x14ac:dyDescent="0.2">
      <c r="A57" s="20"/>
      <c r="B57" s="6" t="s">
        <v>83</v>
      </c>
      <c r="C57" s="6">
        <v>1</v>
      </c>
      <c r="D57" s="7">
        <v>2032</v>
      </c>
      <c r="E57" s="7">
        <v>2032</v>
      </c>
      <c r="F57" s="7">
        <v>203.2</v>
      </c>
      <c r="G57" s="7">
        <v>42</v>
      </c>
      <c r="H57" s="18">
        <v>7.7149999999999996E-3</v>
      </c>
      <c r="I57" s="11">
        <v>475</v>
      </c>
      <c r="J57">
        <v>8.5679650525967727E-3</v>
      </c>
      <c r="K57" s="12">
        <v>475</v>
      </c>
      <c r="L57" s="12">
        <v>6.6252170004340014E-2</v>
      </c>
      <c r="M57">
        <v>450</v>
      </c>
      <c r="N57" s="12">
        <v>0</v>
      </c>
      <c r="O57" s="12">
        <v>203.2</v>
      </c>
      <c r="P57" s="12">
        <v>254</v>
      </c>
      <c r="Q57" s="7">
        <v>1</v>
      </c>
      <c r="R57" s="7">
        <f t="shared" si="6"/>
        <v>1</v>
      </c>
      <c r="S57" s="7">
        <v>0</v>
      </c>
      <c r="T57" s="7">
        <v>51612.799999999996</v>
      </c>
      <c r="U57" s="7">
        <v>412902.39999999997</v>
      </c>
      <c r="V57" s="7">
        <v>0.125</v>
      </c>
      <c r="W57" s="7">
        <v>29.813476501953005</v>
      </c>
      <c r="X57" s="7">
        <v>2.7559442618885241</v>
      </c>
      <c r="Y57" s="7">
        <v>3.664625</v>
      </c>
      <c r="Z57" s="7">
        <v>4.0697833999834669</v>
      </c>
      <c r="AA57" s="6">
        <v>1818.5</v>
      </c>
      <c r="AB57" s="6">
        <v>1619.4340532911092</v>
      </c>
      <c r="AC57" s="6">
        <v>1232.5061481235459</v>
      </c>
      <c r="AD57" s="6">
        <v>2370.3531892387768</v>
      </c>
      <c r="AE57" s="6">
        <v>1333.7078219927998</v>
      </c>
      <c r="AF57" s="6">
        <v>2</v>
      </c>
      <c r="AG57" s="5"/>
      <c r="AH57" s="5"/>
    </row>
    <row r="58" spans="1:34" ht="19.5" customHeight="1" x14ac:dyDescent="0.2">
      <c r="A58" s="6" t="s">
        <v>84</v>
      </c>
      <c r="B58" s="6" t="s">
        <v>85</v>
      </c>
      <c r="C58" s="6">
        <v>0</v>
      </c>
      <c r="D58" s="7">
        <v>3750</v>
      </c>
      <c r="E58" s="7">
        <v>1000</v>
      </c>
      <c r="F58" s="7">
        <v>152</v>
      </c>
      <c r="G58" s="7">
        <v>38.700000000000003</v>
      </c>
      <c r="H58" s="18">
        <v>4.8999999999999998E-3</v>
      </c>
      <c r="I58" s="11">
        <v>488</v>
      </c>
      <c r="J58">
        <v>6.597861281856591E-3</v>
      </c>
      <c r="K58" s="12">
        <v>488</v>
      </c>
      <c r="L58" s="12">
        <v>6.8499999999999991E-2</v>
      </c>
      <c r="M58">
        <v>450</v>
      </c>
      <c r="N58" s="12">
        <v>600</v>
      </c>
      <c r="O58" s="12">
        <v>152</v>
      </c>
      <c r="P58" s="12">
        <v>230.5</v>
      </c>
      <c r="Q58" s="7">
        <v>3.75</v>
      </c>
      <c r="R58" s="7">
        <v>3.75</v>
      </c>
      <c r="S58" s="7">
        <v>0.10199999999999999</v>
      </c>
      <c r="T58" s="7">
        <v>35036</v>
      </c>
      <c r="U58" s="7">
        <v>152000</v>
      </c>
      <c r="V58" s="7">
        <v>0.23050000000000001</v>
      </c>
      <c r="W58" s="7">
        <v>30.824999999999996</v>
      </c>
      <c r="X58" s="7">
        <v>1.8650486857962951</v>
      </c>
      <c r="Y58" s="7">
        <v>2.3912</v>
      </c>
      <c r="Z58" s="7">
        <v>3.2197563055460163</v>
      </c>
      <c r="AA58" s="6">
        <v>330.81349999999998</v>
      </c>
      <c r="AB58" s="6">
        <v>573.85754393692025</v>
      </c>
      <c r="AC58" s="6" t="s">
        <v>598</v>
      </c>
      <c r="AD58" s="6" t="s">
        <v>598</v>
      </c>
      <c r="AE58" s="6"/>
      <c r="AF58" s="6">
        <v>3</v>
      </c>
      <c r="AG58" s="5"/>
      <c r="AH58" s="5"/>
    </row>
    <row r="59" spans="1:34" ht="19.5" customHeight="1" x14ac:dyDescent="0.2">
      <c r="A59" s="6" t="s">
        <v>86</v>
      </c>
      <c r="B59" s="6" t="s">
        <v>87</v>
      </c>
      <c r="C59" s="6">
        <v>0</v>
      </c>
      <c r="D59" s="7">
        <v>1400</v>
      </c>
      <c r="E59" s="7">
        <v>750</v>
      </c>
      <c r="F59" s="7">
        <v>125</v>
      </c>
      <c r="G59" s="7">
        <v>25.37</v>
      </c>
      <c r="H59" s="18">
        <v>1.2063715789784803E-2</v>
      </c>
      <c r="I59" s="11">
        <v>580</v>
      </c>
      <c r="J59">
        <v>1.1303999999999999E-3</v>
      </c>
      <c r="K59" s="12">
        <v>568</v>
      </c>
      <c r="L59" s="12">
        <v>0</v>
      </c>
      <c r="M59">
        <v>0</v>
      </c>
      <c r="N59" s="12">
        <v>0</v>
      </c>
      <c r="O59" s="12">
        <v>125</v>
      </c>
      <c r="P59" s="12">
        <v>0</v>
      </c>
      <c r="Q59" s="7">
        <v>1.87</v>
      </c>
      <c r="R59" s="7">
        <f>D59/E59</f>
        <v>1.8666666666666667</v>
      </c>
      <c r="S59" s="7">
        <v>0</v>
      </c>
      <c r="T59" s="7">
        <v>0</v>
      </c>
      <c r="U59" s="7">
        <v>93750</v>
      </c>
      <c r="V59" s="7">
        <v>0</v>
      </c>
      <c r="W59" s="7">
        <v>0</v>
      </c>
      <c r="X59" s="7">
        <v>0</v>
      </c>
      <c r="Y59" s="7">
        <v>6.9969551580751856</v>
      </c>
      <c r="Z59" s="7">
        <v>0.64206719999999995</v>
      </c>
      <c r="AA59" s="6">
        <v>146.42075</v>
      </c>
      <c r="AB59" s="6">
        <v>81.041122935915894</v>
      </c>
      <c r="AC59" s="6">
        <v>163.07689395618101</v>
      </c>
      <c r="AD59" s="6">
        <v>553.19724217341445</v>
      </c>
      <c r="AE59" s="6">
        <v>176.11658574566761</v>
      </c>
      <c r="AF59" s="6">
        <v>3</v>
      </c>
      <c r="AG59" s="5"/>
      <c r="AH59" s="5"/>
    </row>
    <row r="60" spans="1:34" ht="19.5" customHeight="1" x14ac:dyDescent="0.2">
      <c r="A60" s="19" t="s">
        <v>88</v>
      </c>
      <c r="B60" s="6" t="s">
        <v>89</v>
      </c>
      <c r="C60" s="6">
        <v>1</v>
      </c>
      <c r="D60" s="7">
        <f t="shared" ref="D60:D62" si="7">1.4*1000</f>
        <v>1400</v>
      </c>
      <c r="E60" s="7">
        <v>750</v>
      </c>
      <c r="F60" s="7">
        <v>125</v>
      </c>
      <c r="G60" s="7">
        <v>31.12</v>
      </c>
      <c r="H60" s="18">
        <v>8.2500000000000004E-3</v>
      </c>
      <c r="I60" s="11">
        <v>588</v>
      </c>
      <c r="J60">
        <v>6.698666666666667E-3</v>
      </c>
      <c r="K60" s="12">
        <v>588</v>
      </c>
      <c r="L60" s="12">
        <v>0</v>
      </c>
      <c r="M60">
        <v>604</v>
      </c>
      <c r="N60" s="12">
        <v>0</v>
      </c>
      <c r="O60" s="12">
        <v>125</v>
      </c>
      <c r="P60" s="12">
        <v>180</v>
      </c>
      <c r="Q60" s="7">
        <f t="shared" ref="Q60:Q62" si="8">R60</f>
        <v>1.8666666666666667</v>
      </c>
      <c r="R60" s="7">
        <f>D60/E60</f>
        <v>1.8666666666666667</v>
      </c>
      <c r="S60" s="7">
        <v>0</v>
      </c>
      <c r="T60" s="7">
        <v>22500</v>
      </c>
      <c r="U60" s="7">
        <v>93750</v>
      </c>
      <c r="V60" s="7">
        <v>0.24</v>
      </c>
      <c r="W60" s="7">
        <v>0</v>
      </c>
      <c r="X60" s="7">
        <v>9.466800000000001</v>
      </c>
      <c r="Y60" s="7">
        <v>4.851</v>
      </c>
      <c r="Z60" s="7">
        <v>3.9388160000000001</v>
      </c>
      <c r="AA60" s="6">
        <v>175.51499999999999</v>
      </c>
      <c r="AB60" s="6">
        <v>242.39413185679089</v>
      </c>
      <c r="AC60" s="6">
        <v>90.94958735301185</v>
      </c>
      <c r="AD60" s="6">
        <v>349.44685599323151</v>
      </c>
      <c r="AE60" s="6">
        <v>195.60754034422399</v>
      </c>
      <c r="AF60" s="6">
        <v>2</v>
      </c>
      <c r="AG60" s="5"/>
      <c r="AH60" s="5"/>
    </row>
    <row r="61" spans="1:34" ht="19.5" customHeight="1" x14ac:dyDescent="0.2">
      <c r="A61" s="21"/>
      <c r="B61" s="6" t="s">
        <v>90</v>
      </c>
      <c r="C61" s="6">
        <v>0</v>
      </c>
      <c r="D61" s="7">
        <f t="shared" si="7"/>
        <v>1400</v>
      </c>
      <c r="E61" s="7">
        <v>750</v>
      </c>
      <c r="F61" s="7">
        <v>125</v>
      </c>
      <c r="G61" s="7">
        <v>31.12</v>
      </c>
      <c r="H61" s="18">
        <v>5.0000000000000001E-3</v>
      </c>
      <c r="I61" s="11">
        <v>580</v>
      </c>
      <c r="J61">
        <v>2.0100000000000001E-3</v>
      </c>
      <c r="K61" s="12">
        <v>588</v>
      </c>
      <c r="L61" s="12">
        <v>0</v>
      </c>
      <c r="M61">
        <v>580</v>
      </c>
      <c r="N61" s="12">
        <v>0</v>
      </c>
      <c r="O61" s="12">
        <v>125</v>
      </c>
      <c r="P61" s="12">
        <v>193</v>
      </c>
      <c r="Q61" s="7">
        <f t="shared" si="8"/>
        <v>1.8666666666666667</v>
      </c>
      <c r="R61" s="7">
        <f>D61/E61</f>
        <v>1.8666666666666667</v>
      </c>
      <c r="S61" s="7">
        <v>0</v>
      </c>
      <c r="T61" s="7">
        <v>24125</v>
      </c>
      <c r="U61" s="7">
        <v>93750</v>
      </c>
      <c r="V61" s="7">
        <v>0.25733333333333336</v>
      </c>
      <c r="W61" s="7">
        <v>0</v>
      </c>
      <c r="X61" s="7">
        <v>4.7334000000000005</v>
      </c>
      <c r="Y61" s="7">
        <v>2.9</v>
      </c>
      <c r="Z61" s="7">
        <v>1.18188</v>
      </c>
      <c r="AA61" s="6">
        <v>156.41000000000003</v>
      </c>
      <c r="AB61" s="6">
        <v>90.460999162263036</v>
      </c>
      <c r="AC61" s="6">
        <v>71.821412227868208</v>
      </c>
      <c r="AD61" s="6">
        <v>228.75716581966554</v>
      </c>
      <c r="AE61" s="6">
        <v>173.675532453599</v>
      </c>
      <c r="AF61" s="6">
        <v>3</v>
      </c>
      <c r="AG61" s="5"/>
      <c r="AH61" s="5"/>
    </row>
    <row r="62" spans="1:34" ht="19.5" customHeight="1" x14ac:dyDescent="0.2">
      <c r="A62" s="20"/>
      <c r="B62" s="6" t="s">
        <v>91</v>
      </c>
      <c r="C62" s="6">
        <v>0</v>
      </c>
      <c r="D62" s="7">
        <f t="shared" si="7"/>
        <v>1400</v>
      </c>
      <c r="E62" s="7">
        <v>750</v>
      </c>
      <c r="F62" s="7">
        <v>125</v>
      </c>
      <c r="G62" s="7">
        <v>31.12</v>
      </c>
      <c r="H62" s="18">
        <v>5.0000000000000001E-3</v>
      </c>
      <c r="I62" s="11">
        <v>580</v>
      </c>
      <c r="J62">
        <v>1.1000000000000001E-3</v>
      </c>
      <c r="K62" s="11">
        <v>568</v>
      </c>
      <c r="L62" s="12">
        <v>0</v>
      </c>
      <c r="M62">
        <v>580</v>
      </c>
      <c r="N62" s="11">
        <v>0</v>
      </c>
      <c r="O62" s="11">
        <v>125</v>
      </c>
      <c r="P62" s="11">
        <v>193</v>
      </c>
      <c r="Q62" s="7">
        <f t="shared" si="8"/>
        <v>1.8666666666666667</v>
      </c>
      <c r="R62" s="7">
        <f>D62/E62</f>
        <v>1.8666666666666667</v>
      </c>
      <c r="S62" s="7">
        <v>0</v>
      </c>
      <c r="T62" s="7">
        <v>24125</v>
      </c>
      <c r="U62" s="7">
        <v>93750</v>
      </c>
      <c r="V62" s="7">
        <v>0.25733333333333336</v>
      </c>
      <c r="W62" s="7">
        <v>0</v>
      </c>
      <c r="X62" s="7">
        <v>4.5724</v>
      </c>
      <c r="Y62" s="7">
        <v>2.9</v>
      </c>
      <c r="Z62" s="7">
        <v>0.62480000000000002</v>
      </c>
      <c r="AA62" s="6">
        <v>153.65</v>
      </c>
      <c r="AB62" s="6">
        <v>58.446899912383678</v>
      </c>
      <c r="AC62" s="6">
        <v>71.821412227868208</v>
      </c>
      <c r="AD62" s="6">
        <v>228.75716581966554</v>
      </c>
      <c r="AE62" s="6">
        <v>171.97584779958115</v>
      </c>
      <c r="AF62" s="6">
        <v>3</v>
      </c>
      <c r="AG62" s="5"/>
      <c r="AH62" s="5"/>
    </row>
    <row r="63" spans="1:34" ht="19.5" customHeight="1" x14ac:dyDescent="0.2">
      <c r="A63" s="19" t="s">
        <v>92</v>
      </c>
      <c r="B63" s="6" t="s">
        <v>93</v>
      </c>
      <c r="C63" s="6">
        <v>0</v>
      </c>
      <c r="D63" s="7">
        <v>1660</v>
      </c>
      <c r="E63" s="7">
        <v>2000</v>
      </c>
      <c r="F63" s="7">
        <v>100</v>
      </c>
      <c r="G63" s="7">
        <v>29.5</v>
      </c>
      <c r="H63" s="18">
        <v>1.8E-3</v>
      </c>
      <c r="I63" s="11">
        <v>579</v>
      </c>
      <c r="J63">
        <v>2.0999999999999999E-3</v>
      </c>
      <c r="K63" s="12">
        <v>579.15</v>
      </c>
      <c r="L63" s="12">
        <v>0</v>
      </c>
      <c r="M63">
        <v>0</v>
      </c>
      <c r="N63" s="12">
        <v>0</v>
      </c>
      <c r="O63" s="12">
        <v>100</v>
      </c>
      <c r="P63" s="12">
        <v>0</v>
      </c>
      <c r="Q63" s="7">
        <v>0.83</v>
      </c>
      <c r="R63" s="7">
        <v>0.83</v>
      </c>
      <c r="S63" s="7">
        <v>0</v>
      </c>
      <c r="T63" s="7">
        <v>0</v>
      </c>
      <c r="U63" s="7">
        <v>200000</v>
      </c>
      <c r="V63" s="7">
        <v>0</v>
      </c>
      <c r="W63" s="7">
        <v>0</v>
      </c>
      <c r="X63" s="7">
        <v>0</v>
      </c>
      <c r="Y63" s="7">
        <v>1.0422</v>
      </c>
      <c r="Z63" s="7">
        <v>1.2162149999999998</v>
      </c>
      <c r="AA63" s="6">
        <v>146.31190000000001</v>
      </c>
      <c r="AB63" s="6">
        <v>176.05827778418521</v>
      </c>
      <c r="AC63" s="6">
        <v>205.70740678853485</v>
      </c>
      <c r="AD63" s="6">
        <v>414.67023015780791</v>
      </c>
      <c r="AE63" s="6">
        <v>464.18719067466509</v>
      </c>
      <c r="AF63" s="6">
        <v>3</v>
      </c>
      <c r="AG63" s="5"/>
      <c r="AH63" s="5"/>
    </row>
    <row r="64" spans="1:34" ht="19.5" customHeight="1" x14ac:dyDescent="0.2">
      <c r="A64" s="21"/>
      <c r="B64" s="6" t="s">
        <v>94</v>
      </c>
      <c r="C64" s="6">
        <v>0</v>
      </c>
      <c r="D64" s="7">
        <v>1660</v>
      </c>
      <c r="E64" s="7">
        <v>2000</v>
      </c>
      <c r="F64" s="7">
        <v>100</v>
      </c>
      <c r="G64" s="7">
        <v>12.35</v>
      </c>
      <c r="H64" s="18">
        <v>1.8E-3</v>
      </c>
      <c r="I64" s="11">
        <v>579</v>
      </c>
      <c r="J64">
        <v>2.0999999999999999E-3</v>
      </c>
      <c r="K64" s="12">
        <v>579.15</v>
      </c>
      <c r="L64" s="12">
        <v>0</v>
      </c>
      <c r="M64">
        <v>0</v>
      </c>
      <c r="N64" s="12">
        <v>0</v>
      </c>
      <c r="O64" s="12">
        <v>100</v>
      </c>
      <c r="P64" s="12">
        <v>0</v>
      </c>
      <c r="Q64" s="7">
        <v>0.83</v>
      </c>
      <c r="R64" s="7">
        <v>0.83</v>
      </c>
      <c r="S64" s="7">
        <v>0</v>
      </c>
      <c r="T64" s="7">
        <v>0</v>
      </c>
      <c r="U64" s="7">
        <v>200000</v>
      </c>
      <c r="V64" s="7">
        <v>0</v>
      </c>
      <c r="W64" s="7">
        <v>0</v>
      </c>
      <c r="X64" s="7">
        <v>0</v>
      </c>
      <c r="Y64" s="7">
        <v>1.0422</v>
      </c>
      <c r="Z64" s="7">
        <v>1.2162149999999998</v>
      </c>
      <c r="AA64" s="6">
        <v>113.8415</v>
      </c>
      <c r="AB64" s="6">
        <v>165.30947528587077</v>
      </c>
      <c r="AC64" s="6">
        <v>153.28766577997635</v>
      </c>
      <c r="AD64" s="6">
        <v>283.85405507862464</v>
      </c>
      <c r="AE64" s="6">
        <v>223.8341205931564</v>
      </c>
      <c r="AF64" s="6">
        <v>2</v>
      </c>
      <c r="AG64" s="5"/>
      <c r="AH64" s="5"/>
    </row>
    <row r="65" spans="1:34" ht="19.5" customHeight="1" x14ac:dyDescent="0.2">
      <c r="A65" s="20"/>
      <c r="B65" s="6" t="s">
        <v>95</v>
      </c>
      <c r="C65" s="6">
        <v>0</v>
      </c>
      <c r="D65" s="7">
        <v>1660</v>
      </c>
      <c r="E65" s="7">
        <v>2000</v>
      </c>
      <c r="F65" s="7">
        <v>125</v>
      </c>
      <c r="G65" s="7">
        <v>26</v>
      </c>
      <c r="H65" s="18">
        <v>1.8E-3</v>
      </c>
      <c r="I65" s="11">
        <v>579</v>
      </c>
      <c r="J65">
        <v>2E-3</v>
      </c>
      <c r="K65" s="11">
        <v>579.15</v>
      </c>
      <c r="L65" s="12">
        <v>0.01</v>
      </c>
      <c r="M65">
        <v>579</v>
      </c>
      <c r="N65" s="11">
        <v>0</v>
      </c>
      <c r="O65" s="11">
        <v>100</v>
      </c>
      <c r="P65" s="11">
        <v>225</v>
      </c>
      <c r="Q65" s="7">
        <v>0.83</v>
      </c>
      <c r="R65" s="7">
        <v>0.83</v>
      </c>
      <c r="S65" s="7">
        <v>0</v>
      </c>
      <c r="T65" s="7">
        <v>22500</v>
      </c>
      <c r="U65" s="7">
        <v>238750</v>
      </c>
      <c r="V65" s="7">
        <v>0.1125</v>
      </c>
      <c r="W65" s="7">
        <v>5.79</v>
      </c>
      <c r="X65" s="7">
        <v>2.9529000000000001</v>
      </c>
      <c r="Y65" s="7">
        <v>1.0422</v>
      </c>
      <c r="Z65" s="7">
        <v>1.1582999999999999</v>
      </c>
      <c r="AA65" s="6">
        <v>240.58449999999999</v>
      </c>
      <c r="AB65" s="6">
        <v>214.55493972497891</v>
      </c>
      <c r="AC65" s="6">
        <v>286.88551268170659</v>
      </c>
      <c r="AD65" s="6">
        <v>1076.6561342986654</v>
      </c>
      <c r="AE65" s="6">
        <v>498.64126448607021</v>
      </c>
      <c r="AF65" s="6">
        <v>3</v>
      </c>
      <c r="AG65" s="5"/>
      <c r="AH65" s="5"/>
    </row>
    <row r="66" spans="1:34" ht="19.5" customHeight="1" x14ac:dyDescent="0.2">
      <c r="A66" s="19" t="s">
        <v>96</v>
      </c>
      <c r="B66" s="6" t="s">
        <v>58</v>
      </c>
      <c r="C66" s="6">
        <v>0</v>
      </c>
      <c r="D66" s="7">
        <v>1000</v>
      </c>
      <c r="E66" s="7">
        <v>1000</v>
      </c>
      <c r="F66" s="7">
        <v>75</v>
      </c>
      <c r="G66" s="7">
        <v>86</v>
      </c>
      <c r="H66" s="18">
        <v>4.7099999999999998E-3</v>
      </c>
      <c r="I66" s="11">
        <v>536</v>
      </c>
      <c r="J66">
        <v>4.5125748502994013E-3</v>
      </c>
      <c r="K66" s="11">
        <v>536</v>
      </c>
      <c r="L66" s="12">
        <v>6.4307199999999995E-2</v>
      </c>
      <c r="M66">
        <v>535</v>
      </c>
      <c r="N66" s="11">
        <v>1200</v>
      </c>
      <c r="O66" s="11">
        <v>375</v>
      </c>
      <c r="P66" s="11">
        <v>100</v>
      </c>
      <c r="Q66" s="7">
        <v>1</v>
      </c>
      <c r="R66" s="7">
        <f t="shared" ref="R66:R77" si="9">D66/E66</f>
        <v>1</v>
      </c>
      <c r="S66" s="7">
        <v>0.10335917312661498</v>
      </c>
      <c r="T66" s="7">
        <v>37500</v>
      </c>
      <c r="U66" s="7">
        <v>135000</v>
      </c>
      <c r="V66" s="7">
        <v>0.27777777777777779</v>
      </c>
      <c r="W66" s="7">
        <v>34.404351999999996</v>
      </c>
      <c r="X66" s="7">
        <v>0.39187199999999994</v>
      </c>
      <c r="Y66" s="7">
        <v>2.5245599999999997</v>
      </c>
      <c r="Z66" s="7">
        <v>2.418740119760479</v>
      </c>
      <c r="AA66" s="6">
        <v>994.5</v>
      </c>
      <c r="AB66" s="6">
        <v>677.21513071165191</v>
      </c>
      <c r="AC66" s="6">
        <v>577.52498828122407</v>
      </c>
      <c r="AD66" s="6">
        <v>830.19041063642351</v>
      </c>
      <c r="AE66" s="6">
        <v>1564.9231211149001</v>
      </c>
      <c r="AF66" s="6">
        <v>1</v>
      </c>
      <c r="AG66" s="5"/>
      <c r="AH66" s="5"/>
    </row>
    <row r="67" spans="1:34" ht="19.5" customHeight="1" x14ac:dyDescent="0.2">
      <c r="A67" s="21"/>
      <c r="B67" s="6" t="s">
        <v>59</v>
      </c>
      <c r="C67" s="6">
        <v>0</v>
      </c>
      <c r="D67" s="7">
        <v>1000</v>
      </c>
      <c r="E67" s="7">
        <v>1000</v>
      </c>
      <c r="F67" s="7">
        <v>75</v>
      </c>
      <c r="G67" s="7">
        <v>86</v>
      </c>
      <c r="H67" s="18">
        <v>1.3397333333333334E-2</v>
      </c>
      <c r="I67" s="11">
        <v>498</v>
      </c>
      <c r="J67">
        <v>1.3397333333333334E-2</v>
      </c>
      <c r="K67" s="11">
        <v>498</v>
      </c>
      <c r="L67" s="12">
        <v>6.4307199999999995E-2</v>
      </c>
      <c r="M67">
        <v>535</v>
      </c>
      <c r="N67" s="11">
        <v>1200</v>
      </c>
      <c r="O67" s="11">
        <v>375</v>
      </c>
      <c r="P67" s="11">
        <v>100</v>
      </c>
      <c r="Q67" s="7">
        <v>1</v>
      </c>
      <c r="R67" s="7">
        <f t="shared" si="9"/>
        <v>1</v>
      </c>
      <c r="S67" s="7">
        <v>0.10335917312661498</v>
      </c>
      <c r="T67" s="7">
        <v>37500</v>
      </c>
      <c r="U67" s="7">
        <v>135000</v>
      </c>
      <c r="V67" s="7">
        <v>0.27777777777777779</v>
      </c>
      <c r="W67" s="7">
        <v>34.404351999999996</v>
      </c>
      <c r="X67" s="7">
        <v>0.39187199999999994</v>
      </c>
      <c r="Y67" s="7">
        <v>6.6718720000000005</v>
      </c>
      <c r="Z67" s="7">
        <v>6.6718720000000005</v>
      </c>
      <c r="AA67" s="6">
        <v>1189</v>
      </c>
      <c r="AB67" s="6">
        <v>778.25488123061916</v>
      </c>
      <c r="AC67" s="6">
        <v>577.52498828122407</v>
      </c>
      <c r="AD67" s="6">
        <v>830.19041063642351</v>
      </c>
      <c r="AE67" s="6">
        <v>1564.9231211149001</v>
      </c>
      <c r="AF67" s="6">
        <v>1</v>
      </c>
      <c r="AG67" s="5"/>
      <c r="AH67" s="5"/>
    </row>
    <row r="68" spans="1:34" ht="19.5" customHeight="1" x14ac:dyDescent="0.2">
      <c r="A68" s="21"/>
      <c r="B68" s="6" t="s">
        <v>60</v>
      </c>
      <c r="C68" s="6">
        <v>0</v>
      </c>
      <c r="D68" s="7">
        <v>1000</v>
      </c>
      <c r="E68" s="7">
        <v>1000</v>
      </c>
      <c r="F68" s="7">
        <v>75</v>
      </c>
      <c r="G68" s="7">
        <v>96</v>
      </c>
      <c r="H68" s="18">
        <v>8.3733333333333333E-3</v>
      </c>
      <c r="I68" s="11">
        <v>498</v>
      </c>
      <c r="J68">
        <v>7.5360000000000002E-3</v>
      </c>
      <c r="K68" s="11">
        <v>536</v>
      </c>
      <c r="L68" s="12">
        <v>6.4307199999999995E-2</v>
      </c>
      <c r="M68">
        <v>535</v>
      </c>
      <c r="N68" s="11">
        <v>1200</v>
      </c>
      <c r="O68" s="11">
        <v>375</v>
      </c>
      <c r="P68" s="11">
        <v>100</v>
      </c>
      <c r="Q68" s="7">
        <v>1</v>
      </c>
      <c r="R68" s="7">
        <f t="shared" si="9"/>
        <v>1</v>
      </c>
      <c r="S68" s="7">
        <v>9.2592592592592587E-2</v>
      </c>
      <c r="T68" s="7">
        <v>37500</v>
      </c>
      <c r="U68" s="7">
        <v>135000</v>
      </c>
      <c r="V68" s="7">
        <v>0.27777777777777779</v>
      </c>
      <c r="W68" s="7">
        <v>34.404351999999996</v>
      </c>
      <c r="X68" s="7">
        <v>0.39187199999999994</v>
      </c>
      <c r="Y68" s="7">
        <v>4.1699200000000003</v>
      </c>
      <c r="Z68" s="7">
        <v>4.0392960000000002</v>
      </c>
      <c r="AA68" s="6">
        <v>1103</v>
      </c>
      <c r="AB68" s="6">
        <v>713.85539665145518</v>
      </c>
      <c r="AC68" s="6">
        <v>610.17887922947887</v>
      </c>
      <c r="AD68" s="6">
        <v>898.60479540135486</v>
      </c>
      <c r="AE68" s="6">
        <v>1653.405576378645</v>
      </c>
      <c r="AF68" s="6">
        <v>1</v>
      </c>
      <c r="AG68" s="5"/>
      <c r="AH68" s="5"/>
    </row>
    <row r="69" spans="1:34" ht="19.5" customHeight="1" x14ac:dyDescent="0.2">
      <c r="A69" s="21"/>
      <c r="B69" s="6" t="s">
        <v>61</v>
      </c>
      <c r="C69" s="6">
        <v>0</v>
      </c>
      <c r="D69" s="7">
        <v>1000</v>
      </c>
      <c r="E69" s="7">
        <v>1000</v>
      </c>
      <c r="F69" s="7">
        <v>75</v>
      </c>
      <c r="G69" s="7">
        <v>96</v>
      </c>
      <c r="H69" s="18">
        <v>8.3733333333333333E-3</v>
      </c>
      <c r="I69" s="11">
        <v>498</v>
      </c>
      <c r="J69">
        <v>7.5360000000000002E-3</v>
      </c>
      <c r="K69" s="11">
        <v>536</v>
      </c>
      <c r="L69" s="12">
        <v>6.4307199999999995E-2</v>
      </c>
      <c r="M69">
        <v>535</v>
      </c>
      <c r="N69" s="11">
        <v>0</v>
      </c>
      <c r="O69" s="11">
        <v>375</v>
      </c>
      <c r="P69" s="11">
        <v>100</v>
      </c>
      <c r="Q69" s="7">
        <v>1</v>
      </c>
      <c r="R69" s="7">
        <f t="shared" si="9"/>
        <v>1</v>
      </c>
      <c r="S69" s="7">
        <v>0</v>
      </c>
      <c r="T69" s="7">
        <v>37500</v>
      </c>
      <c r="U69" s="7">
        <v>135000</v>
      </c>
      <c r="V69" s="7">
        <v>0.27777777777777779</v>
      </c>
      <c r="W69" s="7">
        <v>34.404351999999996</v>
      </c>
      <c r="X69" s="7">
        <v>0.39187199999999994</v>
      </c>
      <c r="Y69" s="7">
        <v>4.1699200000000003</v>
      </c>
      <c r="Z69" s="7">
        <v>4.0392960000000002</v>
      </c>
      <c r="AA69" s="6">
        <v>728.5</v>
      </c>
      <c r="AB69" s="6">
        <v>446.56248091609336</v>
      </c>
      <c r="AC69" s="6">
        <v>610.17887922947887</v>
      </c>
      <c r="AD69" s="6">
        <v>908.47386930784478</v>
      </c>
      <c r="AE69" s="6">
        <v>1494.4616259839997</v>
      </c>
      <c r="AF69" s="6">
        <v>1</v>
      </c>
      <c r="AG69" s="5"/>
      <c r="AH69" s="5"/>
    </row>
    <row r="70" spans="1:34" ht="19.5" customHeight="1" x14ac:dyDescent="0.2">
      <c r="A70" s="21"/>
      <c r="B70" s="6" t="s">
        <v>62</v>
      </c>
      <c r="C70" s="6">
        <v>0</v>
      </c>
      <c r="D70" s="7">
        <v>1000</v>
      </c>
      <c r="E70" s="7">
        <v>1000</v>
      </c>
      <c r="F70" s="7">
        <v>75</v>
      </c>
      <c r="G70" s="7">
        <v>83</v>
      </c>
      <c r="H70" s="18">
        <v>1.3397333333333334E-2</v>
      </c>
      <c r="I70" s="11">
        <v>498</v>
      </c>
      <c r="J70">
        <v>4.5125748502994013E-3</v>
      </c>
      <c r="K70" s="11">
        <v>536</v>
      </c>
      <c r="L70" s="12">
        <v>6.4307199999999995E-2</v>
      </c>
      <c r="M70">
        <v>535</v>
      </c>
      <c r="N70" s="11">
        <v>1200</v>
      </c>
      <c r="O70" s="11">
        <v>375</v>
      </c>
      <c r="P70" s="11">
        <v>100</v>
      </c>
      <c r="Q70" s="7">
        <v>1</v>
      </c>
      <c r="R70" s="7">
        <f t="shared" si="9"/>
        <v>1</v>
      </c>
      <c r="S70" s="7">
        <v>0.107095046854083</v>
      </c>
      <c r="T70" s="7">
        <v>37500</v>
      </c>
      <c r="U70" s="7">
        <v>135000</v>
      </c>
      <c r="V70" s="7">
        <v>0.27777777777777779</v>
      </c>
      <c r="W70" s="7">
        <v>34.404351999999996</v>
      </c>
      <c r="X70" s="7">
        <v>0.39187199999999994</v>
      </c>
      <c r="Y70" s="7">
        <v>6.6718720000000005</v>
      </c>
      <c r="Z70" s="7">
        <v>2.418740119760479</v>
      </c>
      <c r="AA70" s="6">
        <v>1096</v>
      </c>
      <c r="AB70" s="6">
        <v>745.75973061759214</v>
      </c>
      <c r="AC70" s="6">
        <v>567.36246467198862</v>
      </c>
      <c r="AD70" s="6">
        <v>809.51823069491024</v>
      </c>
      <c r="AE70" s="6">
        <v>1537.3856664806005</v>
      </c>
      <c r="AF70" s="6">
        <v>1</v>
      </c>
      <c r="AG70" s="5"/>
      <c r="AH70" s="5"/>
    </row>
    <row r="71" spans="1:34" ht="19.5" customHeight="1" x14ac:dyDescent="0.2">
      <c r="A71" s="20"/>
      <c r="B71" s="6" t="s">
        <v>63</v>
      </c>
      <c r="C71" s="6">
        <v>0</v>
      </c>
      <c r="D71" s="7">
        <v>1000</v>
      </c>
      <c r="E71" s="7">
        <v>1000</v>
      </c>
      <c r="F71" s="7">
        <v>75</v>
      </c>
      <c r="G71" s="7">
        <v>83</v>
      </c>
      <c r="H71" s="18">
        <v>1.0073182957393482E-2</v>
      </c>
      <c r="I71" s="11">
        <v>498</v>
      </c>
      <c r="J71">
        <v>9.3687645687645701E-3</v>
      </c>
      <c r="K71" s="11">
        <v>498</v>
      </c>
      <c r="L71" s="12">
        <v>6.4307199999999995E-2</v>
      </c>
      <c r="M71">
        <v>535</v>
      </c>
      <c r="N71" s="11">
        <v>1200</v>
      </c>
      <c r="O71" s="11">
        <v>375</v>
      </c>
      <c r="P71" s="11">
        <v>100</v>
      </c>
      <c r="Q71" s="7">
        <v>1</v>
      </c>
      <c r="R71" s="7">
        <f t="shared" si="9"/>
        <v>1</v>
      </c>
      <c r="S71" s="7">
        <v>0.107095046854083</v>
      </c>
      <c r="T71" s="7">
        <v>37500</v>
      </c>
      <c r="U71" s="7">
        <v>135000</v>
      </c>
      <c r="V71" s="7">
        <v>0.27777777777777779</v>
      </c>
      <c r="W71" s="7">
        <v>34.404351999999996</v>
      </c>
      <c r="X71" s="7">
        <v>0.39187199999999994</v>
      </c>
      <c r="Y71" s="7">
        <v>5.0164451127819545</v>
      </c>
      <c r="Z71" s="7">
        <v>4.665644755244756</v>
      </c>
      <c r="AA71" s="6">
        <v>1110.1500000000001</v>
      </c>
      <c r="AB71" s="6">
        <v>698.82528341705688</v>
      </c>
      <c r="AC71" s="6">
        <v>567.36246467198862</v>
      </c>
      <c r="AD71" s="6">
        <v>809.51823069491024</v>
      </c>
      <c r="AE71" s="6">
        <v>1537.3856664806005</v>
      </c>
      <c r="AF71" s="6">
        <v>1</v>
      </c>
      <c r="AG71" s="5"/>
      <c r="AH71" s="5"/>
    </row>
    <row r="72" spans="1:34" ht="19.5" customHeight="1" x14ac:dyDescent="0.2">
      <c r="A72" s="22" t="s">
        <v>97</v>
      </c>
      <c r="B72" s="7" t="s">
        <v>98</v>
      </c>
      <c r="C72" s="7">
        <v>0</v>
      </c>
      <c r="D72" s="7">
        <v>4560</v>
      </c>
      <c r="E72" s="7">
        <v>2000</v>
      </c>
      <c r="F72" s="7">
        <v>150</v>
      </c>
      <c r="G72" s="7">
        <v>45</v>
      </c>
      <c r="H72" s="18">
        <v>2.513E-3</v>
      </c>
      <c r="I72" s="11">
        <v>518.9</v>
      </c>
      <c r="J72">
        <v>2.5119999999999999E-3</v>
      </c>
      <c r="K72" s="11">
        <v>583.6</v>
      </c>
      <c r="L72" s="12">
        <v>1.5700000000000002E-2</v>
      </c>
      <c r="M72">
        <v>547.29999999999995</v>
      </c>
      <c r="N72" s="11">
        <v>689</v>
      </c>
      <c r="O72" s="11">
        <v>150</v>
      </c>
      <c r="P72" s="11">
        <v>200</v>
      </c>
      <c r="Q72" s="7">
        <v>2.2799999999999998</v>
      </c>
      <c r="R72" s="7">
        <f t="shared" si="9"/>
        <v>2.2799999999999998</v>
      </c>
      <c r="S72" s="7">
        <v>5.0999999999999997E-2</v>
      </c>
      <c r="T72" s="7">
        <v>30000</v>
      </c>
      <c r="U72" s="7">
        <v>300000</v>
      </c>
      <c r="V72" s="7">
        <v>0.1</v>
      </c>
      <c r="W72" s="7">
        <v>8.5926100000000005</v>
      </c>
      <c r="X72" s="7">
        <v>2.9320064000000006</v>
      </c>
      <c r="Y72" s="7">
        <v>1.3039957</v>
      </c>
      <c r="Z72" s="7">
        <v>1.4660032000000001</v>
      </c>
      <c r="AA72" s="6">
        <v>346.86436500000002</v>
      </c>
      <c r="AB72" s="6">
        <v>414.44856635501657</v>
      </c>
      <c r="AC72" s="6" t="s">
        <v>598</v>
      </c>
      <c r="AD72" s="6" t="s">
        <v>598</v>
      </c>
      <c r="AE72" s="6"/>
      <c r="AF72" s="6">
        <v>3</v>
      </c>
      <c r="AG72" s="5"/>
      <c r="AH72" s="5"/>
    </row>
    <row r="73" spans="1:34" ht="19.5" customHeight="1" x14ac:dyDescent="0.2">
      <c r="A73" s="21"/>
      <c r="B73" s="7" t="s">
        <v>99</v>
      </c>
      <c r="C73" s="7">
        <v>0</v>
      </c>
      <c r="D73" s="7">
        <v>4560</v>
      </c>
      <c r="E73" s="7">
        <v>2000</v>
      </c>
      <c r="F73" s="7">
        <v>150</v>
      </c>
      <c r="G73" s="7">
        <v>40.5</v>
      </c>
      <c r="H73" s="18">
        <v>2.513E-3</v>
      </c>
      <c r="I73" s="11">
        <v>518.9</v>
      </c>
      <c r="J73">
        <v>2.5119999999999999E-3</v>
      </c>
      <c r="K73" s="11">
        <v>484.9</v>
      </c>
      <c r="L73" s="12">
        <v>1.5700000000000002E-2</v>
      </c>
      <c r="M73">
        <v>583.1</v>
      </c>
      <c r="N73" s="11">
        <v>691</v>
      </c>
      <c r="O73" s="11">
        <v>150</v>
      </c>
      <c r="P73" s="11">
        <v>200</v>
      </c>
      <c r="Q73" s="7">
        <v>2.2799999999999998</v>
      </c>
      <c r="R73" s="7">
        <f t="shared" si="9"/>
        <v>2.2799999999999998</v>
      </c>
      <c r="S73" s="7">
        <v>5.7000000000000002E-2</v>
      </c>
      <c r="T73" s="7">
        <v>30000</v>
      </c>
      <c r="U73" s="7">
        <v>300000</v>
      </c>
      <c r="V73" s="7">
        <v>0.1</v>
      </c>
      <c r="W73" s="7">
        <v>9.1546700000000012</v>
      </c>
      <c r="X73" s="7">
        <v>2.4361376000000003</v>
      </c>
      <c r="Y73" s="7">
        <v>1.3039957</v>
      </c>
      <c r="Z73" s="7">
        <v>1.2180688</v>
      </c>
      <c r="AA73" s="6">
        <v>355.43304499999999</v>
      </c>
      <c r="AB73" s="6">
        <v>377.1351747588871</v>
      </c>
      <c r="AC73" s="6" t="s">
        <v>598</v>
      </c>
      <c r="AD73" s="6" t="s">
        <v>598</v>
      </c>
      <c r="AE73" s="6"/>
      <c r="AF73" s="6">
        <v>3</v>
      </c>
      <c r="AG73" s="5"/>
      <c r="AH73" s="5"/>
    </row>
    <row r="74" spans="1:34" ht="19.5" customHeight="1" x14ac:dyDescent="0.2">
      <c r="A74" s="21"/>
      <c r="B74" s="7" t="s">
        <v>100</v>
      </c>
      <c r="C74" s="7">
        <v>0</v>
      </c>
      <c r="D74" s="7">
        <v>4560</v>
      </c>
      <c r="E74" s="7">
        <v>2000</v>
      </c>
      <c r="F74" s="7">
        <v>150</v>
      </c>
      <c r="G74" s="7">
        <v>39.200000000000003</v>
      </c>
      <c r="H74" s="18">
        <v>4.0959999999999998E-3</v>
      </c>
      <c r="I74" s="11">
        <v>569.20000000000005</v>
      </c>
      <c r="J74">
        <v>2.5119999999999999E-3</v>
      </c>
      <c r="K74" s="11">
        <v>489</v>
      </c>
      <c r="L74" s="12">
        <v>1.739076923076923E-2</v>
      </c>
      <c r="M74">
        <v>601</v>
      </c>
      <c r="N74" s="11">
        <v>686</v>
      </c>
      <c r="O74" s="11">
        <v>150</v>
      </c>
      <c r="P74" s="11">
        <v>260</v>
      </c>
      <c r="Q74" s="7">
        <v>2.2799999999999998</v>
      </c>
      <c r="R74" s="7">
        <f t="shared" si="9"/>
        <v>2.2799999999999998</v>
      </c>
      <c r="S74" s="7">
        <v>5.8000000000000003E-2</v>
      </c>
      <c r="T74" s="7">
        <v>39000</v>
      </c>
      <c r="U74" s="7">
        <v>300000</v>
      </c>
      <c r="V74" s="7">
        <v>0.13</v>
      </c>
      <c r="W74" s="7">
        <v>10.451852307692308</v>
      </c>
      <c r="X74" s="7">
        <v>2.4567360000000003</v>
      </c>
      <c r="Y74" s="7">
        <v>2.3314432000000003</v>
      </c>
      <c r="Z74" s="7">
        <v>1.2283679999999999</v>
      </c>
      <c r="AA74" s="6">
        <v>447.00584500000002</v>
      </c>
      <c r="AB74" s="6">
        <v>437.9672386721569</v>
      </c>
      <c r="AC74" s="6" t="s">
        <v>598</v>
      </c>
      <c r="AD74" s="6" t="s">
        <v>598</v>
      </c>
      <c r="AE74" s="6"/>
      <c r="AF74" s="6">
        <v>3</v>
      </c>
      <c r="AG74" s="5"/>
      <c r="AH74" s="5"/>
    </row>
    <row r="75" spans="1:34" ht="19.5" customHeight="1" x14ac:dyDescent="0.2">
      <c r="A75" s="21"/>
      <c r="B75" s="7" t="s">
        <v>101</v>
      </c>
      <c r="C75" s="7">
        <v>0</v>
      </c>
      <c r="D75" s="7">
        <v>4560</v>
      </c>
      <c r="E75" s="7">
        <v>2000</v>
      </c>
      <c r="F75" s="7">
        <v>150</v>
      </c>
      <c r="G75" s="7">
        <v>40.9</v>
      </c>
      <c r="H75" s="18">
        <v>4.0959999999999998E-3</v>
      </c>
      <c r="I75" s="11">
        <v>583.70000000000005</v>
      </c>
      <c r="J75">
        <v>2.5119999999999999E-3</v>
      </c>
      <c r="K75" s="11">
        <v>518.9</v>
      </c>
      <c r="L75" s="12">
        <v>1.739076923076923E-2</v>
      </c>
      <c r="M75">
        <v>576</v>
      </c>
      <c r="N75" s="11">
        <v>695</v>
      </c>
      <c r="O75" s="11">
        <v>150</v>
      </c>
      <c r="P75" s="11">
        <v>260</v>
      </c>
      <c r="Q75" s="7">
        <v>2.2799999999999998</v>
      </c>
      <c r="R75" s="7">
        <f t="shared" si="9"/>
        <v>2.2799999999999998</v>
      </c>
      <c r="S75" s="7">
        <v>5.7000000000000002E-2</v>
      </c>
      <c r="T75" s="7">
        <v>39000</v>
      </c>
      <c r="U75" s="7">
        <v>300000</v>
      </c>
      <c r="V75" s="7">
        <v>0.13</v>
      </c>
      <c r="W75" s="7">
        <v>10.017083076923077</v>
      </c>
      <c r="X75" s="7">
        <v>0</v>
      </c>
      <c r="Y75" s="7">
        <v>2.3908352000000002</v>
      </c>
      <c r="Z75" s="7">
        <v>1.3034767999999999</v>
      </c>
      <c r="AA75" s="6">
        <v>437.02657999999997</v>
      </c>
      <c r="AB75" s="6">
        <v>453.82138307037172</v>
      </c>
      <c r="AC75" s="6" t="s">
        <v>598</v>
      </c>
      <c r="AD75" s="6" t="s">
        <v>598</v>
      </c>
      <c r="AE75" s="6"/>
      <c r="AF75" s="6">
        <v>3</v>
      </c>
      <c r="AG75" s="5"/>
      <c r="AH75" s="5"/>
    </row>
    <row r="76" spans="1:34" ht="19.5" customHeight="1" x14ac:dyDescent="0.2">
      <c r="A76" s="21"/>
      <c r="B76" s="7" t="s">
        <v>102</v>
      </c>
      <c r="C76" s="7">
        <v>0</v>
      </c>
      <c r="D76" s="7">
        <v>4560</v>
      </c>
      <c r="E76" s="7">
        <v>2000</v>
      </c>
      <c r="F76" s="7">
        <v>150</v>
      </c>
      <c r="G76" s="7">
        <v>38.299999999999997</v>
      </c>
      <c r="H76" s="18">
        <v>2.0939999999999999E-3</v>
      </c>
      <c r="I76" s="11">
        <v>518.9</v>
      </c>
      <c r="J76">
        <v>2.5119999999999999E-3</v>
      </c>
      <c r="K76" s="11">
        <v>518.9</v>
      </c>
      <c r="L76" s="12">
        <v>7.7292307692307695E-3</v>
      </c>
      <c r="M76">
        <v>583.70000000000005</v>
      </c>
      <c r="N76" s="11">
        <v>1474</v>
      </c>
      <c r="O76" s="11">
        <v>150</v>
      </c>
      <c r="P76" s="11">
        <v>260</v>
      </c>
      <c r="Q76" s="7">
        <v>2.2799999999999998</v>
      </c>
      <c r="R76" s="7">
        <f t="shared" si="9"/>
        <v>2.2799999999999998</v>
      </c>
      <c r="S76" s="7">
        <v>0.128</v>
      </c>
      <c r="T76" s="7">
        <v>39000</v>
      </c>
      <c r="U76" s="7">
        <v>300000</v>
      </c>
      <c r="V76" s="7">
        <v>0.13</v>
      </c>
      <c r="W76" s="7">
        <v>4.5115520000000009</v>
      </c>
      <c r="X76" s="7">
        <v>4.1520044159999996</v>
      </c>
      <c r="Y76" s="7">
        <v>1.0865765999999999</v>
      </c>
      <c r="Z76" s="7">
        <v>1.3034767999999999</v>
      </c>
      <c r="AA76" s="6">
        <v>427.65084999999999</v>
      </c>
      <c r="AB76" s="6">
        <v>478.07878934480351</v>
      </c>
      <c r="AC76" s="6" t="s">
        <v>598</v>
      </c>
      <c r="AD76" s="6" t="s">
        <v>598</v>
      </c>
      <c r="AE76" s="6"/>
      <c r="AF76" s="6">
        <v>3</v>
      </c>
      <c r="AG76" s="5"/>
      <c r="AH76" s="5"/>
    </row>
    <row r="77" spans="1:34" ht="19.5" customHeight="1" x14ac:dyDescent="0.2">
      <c r="A77" s="20"/>
      <c r="B77" s="7" t="s">
        <v>103</v>
      </c>
      <c r="C77" s="7">
        <v>0</v>
      </c>
      <c r="D77" s="7">
        <v>4520</v>
      </c>
      <c r="E77" s="7">
        <v>2000</v>
      </c>
      <c r="F77" s="7">
        <v>150</v>
      </c>
      <c r="G77" s="7">
        <v>45.6</v>
      </c>
      <c r="H77" s="18">
        <v>4.0959999999999998E-3</v>
      </c>
      <c r="I77" s="11">
        <v>583.70000000000005</v>
      </c>
      <c r="J77">
        <v>2.5119999999999999E-3</v>
      </c>
      <c r="K77" s="11">
        <v>518.9</v>
      </c>
      <c r="L77" s="12">
        <v>1.739076923076923E-2</v>
      </c>
      <c r="M77">
        <v>576</v>
      </c>
      <c r="N77" s="11">
        <v>1476</v>
      </c>
      <c r="O77" s="11">
        <v>150</v>
      </c>
      <c r="P77" s="11">
        <v>260</v>
      </c>
      <c r="Q77" s="7">
        <v>2.2599999999999998</v>
      </c>
      <c r="R77" s="7">
        <f t="shared" si="9"/>
        <v>2.2599999999999998</v>
      </c>
      <c r="S77" s="7">
        <v>0.108</v>
      </c>
      <c r="T77" s="7">
        <v>39000</v>
      </c>
      <c r="U77" s="7">
        <v>300000</v>
      </c>
      <c r="V77" s="7">
        <v>0.13</v>
      </c>
      <c r="W77" s="7">
        <v>10.017083076923077</v>
      </c>
      <c r="X77" s="7">
        <v>7.8208607999999993</v>
      </c>
      <c r="Y77" s="7">
        <v>2.3908352000000002</v>
      </c>
      <c r="Z77" s="7">
        <v>1.3034767999999999</v>
      </c>
      <c r="AA77" s="6">
        <v>591.989105</v>
      </c>
      <c r="AB77" s="6">
        <v>544.12266194895915</v>
      </c>
      <c r="AC77" s="6" t="s">
        <v>598</v>
      </c>
      <c r="AD77" s="6" t="s">
        <v>598</v>
      </c>
      <c r="AE77" s="6"/>
      <c r="AF77" s="6">
        <v>3</v>
      </c>
      <c r="AG77" s="5"/>
      <c r="AH77" s="5"/>
    </row>
    <row r="78" spans="1:34" ht="19.5" customHeight="1" x14ac:dyDescent="0.2">
      <c r="A78" s="19" t="s">
        <v>104</v>
      </c>
      <c r="B78" s="6" t="s">
        <v>105</v>
      </c>
      <c r="C78" s="6">
        <v>0</v>
      </c>
      <c r="D78" s="7">
        <v>2100</v>
      </c>
      <c r="E78" s="7">
        <v>1000</v>
      </c>
      <c r="F78" s="7">
        <v>100</v>
      </c>
      <c r="G78" s="7">
        <v>61.43</v>
      </c>
      <c r="H78" s="18">
        <v>2.2799999999999999E-3</v>
      </c>
      <c r="I78" s="11">
        <v>836</v>
      </c>
      <c r="J78">
        <v>6.6332500000000003E-3</v>
      </c>
      <c r="K78" s="11">
        <v>361.6</v>
      </c>
      <c r="L78" s="12">
        <v>3.0510000000000002E-2</v>
      </c>
      <c r="M78">
        <v>433.3</v>
      </c>
      <c r="N78" s="11">
        <v>1004</v>
      </c>
      <c r="O78" s="11">
        <v>100</v>
      </c>
      <c r="P78" s="11">
        <v>170</v>
      </c>
      <c r="Q78" s="7">
        <v>2.1</v>
      </c>
      <c r="R78" s="7">
        <v>2.1</v>
      </c>
      <c r="S78" s="7">
        <v>0.17</v>
      </c>
      <c r="T78" s="7">
        <v>17000</v>
      </c>
      <c r="U78" s="7">
        <v>100000</v>
      </c>
      <c r="V78" s="7">
        <v>0.17</v>
      </c>
      <c r="W78" s="7">
        <v>13.219983000000001</v>
      </c>
      <c r="X78" s="7">
        <v>7.0036572224028459</v>
      </c>
      <c r="Y78" s="7">
        <v>1.90608</v>
      </c>
      <c r="Z78" s="7">
        <v>2.3985832</v>
      </c>
      <c r="AA78" s="6">
        <v>315.64999999999998</v>
      </c>
      <c r="AB78" s="6">
        <v>373.12144858236297</v>
      </c>
      <c r="AC78" s="6" t="s">
        <v>598</v>
      </c>
      <c r="AD78" s="6" t="s">
        <v>598</v>
      </c>
      <c r="AE78" s="6"/>
      <c r="AF78" s="6">
        <v>3</v>
      </c>
      <c r="AG78" s="5"/>
      <c r="AH78" s="5"/>
    </row>
    <row r="79" spans="1:34" ht="19.5" customHeight="1" x14ac:dyDescent="0.2">
      <c r="A79" s="21"/>
      <c r="B79" s="6" t="s">
        <v>106</v>
      </c>
      <c r="C79" s="6">
        <v>0</v>
      </c>
      <c r="D79" s="7">
        <v>2100</v>
      </c>
      <c r="E79" s="7">
        <v>1000</v>
      </c>
      <c r="F79" s="7">
        <v>100</v>
      </c>
      <c r="G79" s="7">
        <v>73.56</v>
      </c>
      <c r="H79" s="18">
        <v>2.0100000000000001E-3</v>
      </c>
      <c r="I79" s="11">
        <v>836</v>
      </c>
      <c r="J79">
        <v>6.6332500000000003E-3</v>
      </c>
      <c r="K79" s="11">
        <v>361.6</v>
      </c>
      <c r="L79" s="12">
        <v>2.3399999999999997E-2</v>
      </c>
      <c r="M79">
        <v>433.3</v>
      </c>
      <c r="N79" s="11">
        <v>1004</v>
      </c>
      <c r="O79" s="11">
        <v>100</v>
      </c>
      <c r="P79" s="11">
        <v>250</v>
      </c>
      <c r="Q79" s="7">
        <v>2.1</v>
      </c>
      <c r="R79" s="7">
        <v>2.1</v>
      </c>
      <c r="S79" s="7">
        <v>0.17</v>
      </c>
      <c r="T79" s="7">
        <v>25000</v>
      </c>
      <c r="U79" s="7">
        <v>100000</v>
      </c>
      <c r="V79" s="7">
        <v>0.25</v>
      </c>
      <c r="W79" s="7">
        <v>10.13922</v>
      </c>
      <c r="X79" s="7">
        <v>13.999722262559516</v>
      </c>
      <c r="Y79" s="7">
        <v>1.6803600000000001</v>
      </c>
      <c r="Z79" s="7">
        <v>2.3985832</v>
      </c>
      <c r="AA79" s="6">
        <v>324.8</v>
      </c>
      <c r="AB79" s="6">
        <v>396.36825934884041</v>
      </c>
      <c r="AC79" s="6" t="s">
        <v>598</v>
      </c>
      <c r="AD79" s="6" t="s">
        <v>598</v>
      </c>
      <c r="AE79" s="6"/>
      <c r="AF79" s="6">
        <v>3</v>
      </c>
      <c r="AG79" s="5"/>
      <c r="AH79" s="5"/>
    </row>
    <row r="80" spans="1:34" ht="19.5" customHeight="1" x14ac:dyDescent="0.2">
      <c r="A80" s="21"/>
      <c r="B80" s="6" t="s">
        <v>107</v>
      </c>
      <c r="C80" s="6">
        <v>0</v>
      </c>
      <c r="D80" s="7">
        <v>2100</v>
      </c>
      <c r="E80" s="7">
        <v>1000</v>
      </c>
      <c r="F80" s="7">
        <v>100</v>
      </c>
      <c r="G80" s="7">
        <v>75.349999999999994</v>
      </c>
      <c r="H80" s="18">
        <v>2.0100000000000001E-3</v>
      </c>
      <c r="I80" s="11">
        <v>836</v>
      </c>
      <c r="J80">
        <v>1.0048E-2</v>
      </c>
      <c r="K80" s="12">
        <v>361.6</v>
      </c>
      <c r="L80" s="12">
        <v>2.98E-2</v>
      </c>
      <c r="M80">
        <v>433.3</v>
      </c>
      <c r="N80" s="12">
        <v>1004</v>
      </c>
      <c r="O80" s="12">
        <v>100</v>
      </c>
      <c r="P80" s="12">
        <v>250</v>
      </c>
      <c r="Q80" s="7">
        <v>2.1</v>
      </c>
      <c r="R80" s="7">
        <v>2.1</v>
      </c>
      <c r="S80" s="7">
        <v>0.17</v>
      </c>
      <c r="T80" s="7">
        <v>25000</v>
      </c>
      <c r="U80" s="7">
        <v>100000</v>
      </c>
      <c r="V80" s="7">
        <v>0.25</v>
      </c>
      <c r="W80" s="7">
        <v>12.91234</v>
      </c>
      <c r="X80" s="7">
        <v>21.667564531808804</v>
      </c>
      <c r="Y80" s="7">
        <v>1.6803600000000001</v>
      </c>
      <c r="Z80" s="7">
        <v>3.6333568000000001</v>
      </c>
      <c r="AA80" s="6">
        <v>384.8</v>
      </c>
      <c r="AB80" s="6">
        <v>450.98165251647771</v>
      </c>
      <c r="AC80" s="6" t="s">
        <v>598</v>
      </c>
      <c r="AD80" s="6" t="s">
        <v>598</v>
      </c>
      <c r="AE80" s="6"/>
      <c r="AF80" s="6">
        <v>3</v>
      </c>
      <c r="AG80" s="5"/>
      <c r="AH80" s="5"/>
    </row>
    <row r="81" spans="1:34" ht="19.5" customHeight="1" x14ac:dyDescent="0.2">
      <c r="A81" s="20"/>
      <c r="B81" s="6" t="s">
        <v>108</v>
      </c>
      <c r="C81" s="6">
        <v>0</v>
      </c>
      <c r="D81" s="7">
        <v>2100</v>
      </c>
      <c r="E81" s="7">
        <v>1000</v>
      </c>
      <c r="F81" s="7">
        <v>100</v>
      </c>
      <c r="G81" s="7">
        <v>86.02</v>
      </c>
      <c r="H81" s="18">
        <v>1.48E-3</v>
      </c>
      <c r="I81" s="11">
        <v>836</v>
      </c>
      <c r="J81">
        <v>1.0048E-2</v>
      </c>
      <c r="K81" s="12">
        <v>361.6</v>
      </c>
      <c r="L81" s="12">
        <v>2.3099999999999999E-2</v>
      </c>
      <c r="M81">
        <v>433.3</v>
      </c>
      <c r="N81" s="12">
        <v>1004</v>
      </c>
      <c r="O81" s="12">
        <v>100</v>
      </c>
      <c r="P81" s="12">
        <v>330</v>
      </c>
      <c r="Q81" s="7">
        <v>2.1</v>
      </c>
      <c r="R81" s="7">
        <v>2.1</v>
      </c>
      <c r="S81" s="7">
        <v>0.17</v>
      </c>
      <c r="T81" s="7">
        <v>33000</v>
      </c>
      <c r="U81" s="7">
        <v>100000</v>
      </c>
      <c r="V81" s="7">
        <v>0.33</v>
      </c>
      <c r="W81" s="7">
        <v>10.009230000000001</v>
      </c>
      <c r="X81" s="7">
        <v>37.097496849915082</v>
      </c>
      <c r="Y81" s="7">
        <v>1.2372799999999999</v>
      </c>
      <c r="Z81" s="7">
        <v>3.6333568000000001</v>
      </c>
      <c r="AA81" s="6">
        <v>383.1</v>
      </c>
      <c r="AB81" s="6">
        <v>454.34428999971988</v>
      </c>
      <c r="AC81" s="6" t="s">
        <v>598</v>
      </c>
      <c r="AD81" s="6" t="s">
        <v>598</v>
      </c>
      <c r="AE81" s="6"/>
      <c r="AF81" s="6">
        <v>3</v>
      </c>
      <c r="AG81" s="5"/>
      <c r="AH81" s="5"/>
    </row>
    <row r="82" spans="1:34" ht="19.5" customHeight="1" x14ac:dyDescent="0.2">
      <c r="A82" s="19" t="s">
        <v>109</v>
      </c>
      <c r="B82" s="6" t="s">
        <v>110</v>
      </c>
      <c r="C82" s="6">
        <v>0</v>
      </c>
      <c r="D82" s="7">
        <v>3990</v>
      </c>
      <c r="E82" s="7">
        <v>1802</v>
      </c>
      <c r="F82" s="7">
        <v>90</v>
      </c>
      <c r="G82" s="7">
        <v>28.3</v>
      </c>
      <c r="H82" s="18">
        <v>1.1716175710594315E-2</v>
      </c>
      <c r="I82" s="11">
        <v>480</v>
      </c>
      <c r="J82">
        <v>6.5203456790123458E-3</v>
      </c>
      <c r="K82" s="12">
        <v>510</v>
      </c>
      <c r="L82" s="12">
        <v>1.5867576552930883E-2</v>
      </c>
      <c r="M82">
        <v>480</v>
      </c>
      <c r="N82" s="12">
        <v>177</v>
      </c>
      <c r="O82" s="12">
        <v>90</v>
      </c>
      <c r="P82" s="12">
        <v>127</v>
      </c>
      <c r="Q82" s="7">
        <v>2.21</v>
      </c>
      <c r="R82" s="7">
        <f t="shared" ref="R82:R89" si="10">D82/E82</f>
        <v>2.2142064372918977</v>
      </c>
      <c r="S82" s="7">
        <v>3.856466248076669E-2</v>
      </c>
      <c r="T82" s="7">
        <v>11430</v>
      </c>
      <c r="U82" s="7">
        <v>162180</v>
      </c>
      <c r="V82" s="7">
        <v>7.047724750277469E-2</v>
      </c>
      <c r="W82" s="7">
        <v>7.6164367454068236</v>
      </c>
      <c r="X82" s="7">
        <v>6.6507525925925925</v>
      </c>
      <c r="Y82" s="7">
        <v>5.6237643410852716</v>
      </c>
      <c r="Z82" s="7">
        <v>3.3253762962962963</v>
      </c>
      <c r="AA82" s="6">
        <v>201.12290000000002</v>
      </c>
      <c r="AB82" s="6">
        <v>379.75315761708612</v>
      </c>
      <c r="AC82" s="6" t="s">
        <v>598</v>
      </c>
      <c r="AD82" s="6" t="s">
        <v>598</v>
      </c>
      <c r="AE82" s="6"/>
      <c r="AF82" s="6">
        <v>3</v>
      </c>
      <c r="AG82" s="5"/>
      <c r="AH82" s="5"/>
    </row>
    <row r="83" spans="1:34" ht="19.5" customHeight="1" x14ac:dyDescent="0.2">
      <c r="A83" s="21"/>
      <c r="B83" s="6" t="s">
        <v>111</v>
      </c>
      <c r="C83" s="6">
        <v>0</v>
      </c>
      <c r="D83" s="7">
        <v>3990</v>
      </c>
      <c r="E83" s="7">
        <v>1802</v>
      </c>
      <c r="F83" s="7">
        <v>90</v>
      </c>
      <c r="G83" s="7">
        <v>28.3</v>
      </c>
      <c r="H83" s="18">
        <v>3.9122074074074073E-3</v>
      </c>
      <c r="I83" s="11">
        <v>510</v>
      </c>
      <c r="J83">
        <v>5.3348282828282832E-3</v>
      </c>
      <c r="K83" s="12">
        <v>510</v>
      </c>
      <c r="L83" s="12">
        <v>1.4292072498029945E-2</v>
      </c>
      <c r="M83">
        <v>480</v>
      </c>
      <c r="N83" s="12">
        <v>176</v>
      </c>
      <c r="O83" s="12">
        <v>282</v>
      </c>
      <c r="P83" s="12">
        <v>90</v>
      </c>
      <c r="Q83" s="7">
        <v>2.21</v>
      </c>
      <c r="R83" s="7">
        <f t="shared" si="10"/>
        <v>2.2142064372918977</v>
      </c>
      <c r="S83" s="7">
        <v>3.1610660120386325E-2</v>
      </c>
      <c r="T83" s="7">
        <v>25380</v>
      </c>
      <c r="U83" s="7">
        <v>196740</v>
      </c>
      <c r="V83" s="7">
        <v>0.12900274473924978</v>
      </c>
      <c r="W83" s="7">
        <v>6.8601947990543737</v>
      </c>
      <c r="X83" s="7">
        <v>4.2451612293144203</v>
      </c>
      <c r="Y83" s="7">
        <v>1.9952257777777778</v>
      </c>
      <c r="Z83" s="7">
        <v>2.7207624242424244</v>
      </c>
      <c r="AA83" s="6">
        <v>185</v>
      </c>
      <c r="AB83" s="6">
        <v>300.41305162070938</v>
      </c>
      <c r="AC83" s="6" t="s">
        <v>598</v>
      </c>
      <c r="AD83" s="6" t="s">
        <v>598</v>
      </c>
      <c r="AE83" s="6"/>
      <c r="AF83" s="6">
        <v>3</v>
      </c>
      <c r="AG83" s="5"/>
      <c r="AH83" s="5"/>
    </row>
    <row r="84" spans="1:34" ht="19.5" customHeight="1" x14ac:dyDescent="0.2">
      <c r="A84" s="21"/>
      <c r="B84" s="6" t="s">
        <v>85</v>
      </c>
      <c r="C84" s="6">
        <v>0</v>
      </c>
      <c r="D84" s="7">
        <v>3990</v>
      </c>
      <c r="E84" s="7">
        <v>1802</v>
      </c>
      <c r="F84" s="7">
        <v>90</v>
      </c>
      <c r="G84" s="7">
        <v>36.4</v>
      </c>
      <c r="H84" s="18">
        <v>3.9122074074074073E-3</v>
      </c>
      <c r="I84" s="11">
        <v>510</v>
      </c>
      <c r="J84">
        <v>5.3348282828282832E-3</v>
      </c>
      <c r="K84" s="12">
        <v>510</v>
      </c>
      <c r="L84" s="12">
        <v>1.3248093498904309E-2</v>
      </c>
      <c r="M84">
        <v>480</v>
      </c>
      <c r="N84" s="12">
        <v>227</v>
      </c>
      <c r="O84" s="12">
        <v>185</v>
      </c>
      <c r="P84" s="12">
        <v>185</v>
      </c>
      <c r="Q84" s="7">
        <v>2.21</v>
      </c>
      <c r="R84" s="7">
        <f t="shared" si="10"/>
        <v>2.2142064372918977</v>
      </c>
      <c r="S84" s="7">
        <v>3.1603221690892087E-2</v>
      </c>
      <c r="T84" s="7">
        <v>34225</v>
      </c>
      <c r="U84" s="7">
        <v>197330</v>
      </c>
      <c r="V84" s="7">
        <v>0.17344042973698881</v>
      </c>
      <c r="W84" s="7">
        <v>6.359084879474068</v>
      </c>
      <c r="X84" s="7">
        <v>6.4710025225225225</v>
      </c>
      <c r="Y84" s="7">
        <v>1.9952257777777778</v>
      </c>
      <c r="Z84" s="7">
        <v>2.7207624242424244</v>
      </c>
      <c r="AA84" s="6">
        <v>177.0744</v>
      </c>
      <c r="AB84" s="6">
        <v>320.37892760396886</v>
      </c>
      <c r="AC84" s="6" t="s">
        <v>598</v>
      </c>
      <c r="AD84" s="6" t="s">
        <v>598</v>
      </c>
      <c r="AE84" s="6"/>
      <c r="AF84" s="6">
        <v>3</v>
      </c>
      <c r="AG84" s="5"/>
      <c r="AH84" s="5"/>
    </row>
    <row r="85" spans="1:34" ht="19.5" customHeight="1" x14ac:dyDescent="0.2">
      <c r="A85" s="21"/>
      <c r="B85" s="6" t="s">
        <v>112</v>
      </c>
      <c r="C85" s="6">
        <v>0</v>
      </c>
      <c r="D85" s="7">
        <v>3990</v>
      </c>
      <c r="E85" s="7">
        <v>1802</v>
      </c>
      <c r="F85" s="7">
        <v>90</v>
      </c>
      <c r="G85" s="7">
        <v>41</v>
      </c>
      <c r="H85" s="18">
        <v>2.8624747474747476E-2</v>
      </c>
      <c r="I85" s="11">
        <v>420</v>
      </c>
      <c r="J85">
        <v>1.3040691358024692E-2</v>
      </c>
      <c r="K85" s="12">
        <v>510</v>
      </c>
      <c r="L85" s="12">
        <v>3.8399051490514903E-2</v>
      </c>
      <c r="M85">
        <v>420</v>
      </c>
      <c r="N85" s="12">
        <v>177</v>
      </c>
      <c r="O85" s="12">
        <v>90</v>
      </c>
      <c r="P85" s="12">
        <v>82</v>
      </c>
      <c r="Q85" s="7">
        <v>2.21</v>
      </c>
      <c r="R85" s="7">
        <f t="shared" si="10"/>
        <v>2.2142064372918977</v>
      </c>
      <c r="S85" s="7">
        <v>2.661902312696823E-2</v>
      </c>
      <c r="T85" s="7">
        <v>7380</v>
      </c>
      <c r="U85" s="7">
        <v>162180</v>
      </c>
      <c r="V85" s="7">
        <v>4.5504994450610431E-2</v>
      </c>
      <c r="W85" s="7">
        <v>16.127601626016258</v>
      </c>
      <c r="X85" s="7">
        <v>6.6507525925925925</v>
      </c>
      <c r="Y85" s="7">
        <v>12.02239393939394</v>
      </c>
      <c r="Z85" s="7">
        <v>6.6507525925925925</v>
      </c>
      <c r="AA85" s="6">
        <v>345.62979999999999</v>
      </c>
      <c r="AB85" s="6">
        <v>584.73397197181214</v>
      </c>
      <c r="AC85" s="6" t="s">
        <v>598</v>
      </c>
      <c r="AD85" s="6" t="s">
        <v>598</v>
      </c>
      <c r="AE85" s="6"/>
      <c r="AF85" s="6">
        <v>2</v>
      </c>
      <c r="AG85" s="5"/>
      <c r="AH85" s="5"/>
    </row>
    <row r="86" spans="1:34" ht="19.5" customHeight="1" x14ac:dyDescent="0.2">
      <c r="A86" s="21"/>
      <c r="B86" s="6" t="s">
        <v>113</v>
      </c>
      <c r="C86" s="6">
        <v>0</v>
      </c>
      <c r="D86" s="7">
        <v>3990</v>
      </c>
      <c r="E86" s="7">
        <v>1802</v>
      </c>
      <c r="F86" s="7">
        <v>90</v>
      </c>
      <c r="G86" s="7">
        <v>41</v>
      </c>
      <c r="H86" s="18">
        <v>1.3434548148148149E-2</v>
      </c>
      <c r="I86" s="11">
        <v>480</v>
      </c>
      <c r="J86">
        <v>1.0669656565656566E-2</v>
      </c>
      <c r="K86" s="12">
        <v>510</v>
      </c>
      <c r="L86" s="12">
        <v>2.2331363278171788E-2</v>
      </c>
      <c r="M86">
        <v>420</v>
      </c>
      <c r="N86" s="12">
        <v>175</v>
      </c>
      <c r="O86" s="12">
        <v>282</v>
      </c>
      <c r="P86" s="12">
        <v>90</v>
      </c>
      <c r="Q86" s="7">
        <v>2.21</v>
      </c>
      <c r="R86" s="7">
        <f t="shared" si="10"/>
        <v>2.2142064372918977</v>
      </c>
      <c r="S86" s="7">
        <v>2.1695093437668136E-2</v>
      </c>
      <c r="T86" s="7">
        <v>25380</v>
      </c>
      <c r="U86" s="7">
        <v>196740</v>
      </c>
      <c r="V86" s="7">
        <v>0.12900274473924978</v>
      </c>
      <c r="W86" s="7">
        <v>9.3791725768321506</v>
      </c>
      <c r="X86" s="7">
        <v>4.2451612293144203</v>
      </c>
      <c r="Y86" s="7">
        <v>6.4485831111111116</v>
      </c>
      <c r="Z86" s="7">
        <v>5.4415248484848489</v>
      </c>
      <c r="AA86" s="6">
        <v>322</v>
      </c>
      <c r="AB86" s="6">
        <v>413.0436166331649</v>
      </c>
      <c r="AC86" s="6" t="s">
        <v>598</v>
      </c>
      <c r="AD86" s="6" t="s">
        <v>598</v>
      </c>
      <c r="AE86" s="6"/>
      <c r="AF86" s="6">
        <v>2</v>
      </c>
      <c r="AG86" s="5"/>
      <c r="AH86" s="5"/>
    </row>
    <row r="87" spans="1:34" ht="19.5" customHeight="1" x14ac:dyDescent="0.2">
      <c r="A87" s="20"/>
      <c r="B87" s="6" t="s">
        <v>114</v>
      </c>
      <c r="C87" s="6">
        <v>0</v>
      </c>
      <c r="D87" s="7">
        <v>3990</v>
      </c>
      <c r="E87" s="7">
        <v>1802</v>
      </c>
      <c r="F87" s="7">
        <v>90</v>
      </c>
      <c r="G87" s="7">
        <v>41</v>
      </c>
      <c r="H87" s="18">
        <v>1.4394158730158731E-2</v>
      </c>
      <c r="I87" s="11">
        <v>480</v>
      </c>
      <c r="J87">
        <v>1.0669656565656566E-2</v>
      </c>
      <c r="K87" s="12">
        <v>510</v>
      </c>
      <c r="L87" s="12">
        <v>2.0700146092037984E-2</v>
      </c>
      <c r="M87">
        <v>420</v>
      </c>
      <c r="N87" s="12">
        <v>175</v>
      </c>
      <c r="O87" s="12">
        <v>185</v>
      </c>
      <c r="P87" s="12">
        <v>185</v>
      </c>
      <c r="Q87" s="7">
        <v>2.21</v>
      </c>
      <c r="R87" s="7">
        <f t="shared" si="10"/>
        <v>2.2142064372918977</v>
      </c>
      <c r="S87" s="7">
        <v>2.1630226944341101E-2</v>
      </c>
      <c r="T87" s="7">
        <v>34225</v>
      </c>
      <c r="U87" s="7">
        <v>197330</v>
      </c>
      <c r="V87" s="7">
        <v>0.17344042973698881</v>
      </c>
      <c r="W87" s="7">
        <v>8.6940613586559525</v>
      </c>
      <c r="X87" s="7">
        <v>5.294456609336609</v>
      </c>
      <c r="Y87" s="7">
        <v>6.9091961904761909</v>
      </c>
      <c r="Z87" s="7">
        <v>5.4415248484848489</v>
      </c>
      <c r="AA87" s="6">
        <v>323.87479999999999</v>
      </c>
      <c r="AB87" s="6">
        <v>488.63054940051398</v>
      </c>
      <c r="AC87" s="6" t="s">
        <v>598</v>
      </c>
      <c r="AD87" s="6" t="s">
        <v>598</v>
      </c>
      <c r="AE87" s="6"/>
      <c r="AF87" s="6">
        <v>2</v>
      </c>
      <c r="AG87" s="5"/>
      <c r="AH87" s="5"/>
    </row>
    <row r="88" spans="1:34" ht="19.5" customHeight="1" x14ac:dyDescent="0.2">
      <c r="A88" s="6" t="s">
        <v>115</v>
      </c>
      <c r="B88" s="6" t="s">
        <v>116</v>
      </c>
      <c r="C88" s="6">
        <v>0</v>
      </c>
      <c r="D88" s="7">
        <v>1200</v>
      </c>
      <c r="E88" s="7">
        <v>600</v>
      </c>
      <c r="F88" s="7">
        <v>60</v>
      </c>
      <c r="G88" s="7">
        <v>48.4</v>
      </c>
      <c r="H88" s="18">
        <v>5.6071428571428574E-3</v>
      </c>
      <c r="I88" s="11">
        <v>450</v>
      </c>
      <c r="J88">
        <v>1.0902777777777777E-2</v>
      </c>
      <c r="K88" s="12">
        <v>450</v>
      </c>
      <c r="L88" s="12">
        <v>2.5373737373737371E-2</v>
      </c>
      <c r="M88">
        <v>450</v>
      </c>
      <c r="N88" s="12">
        <v>0</v>
      </c>
      <c r="O88" s="12">
        <v>60</v>
      </c>
      <c r="P88" s="12">
        <v>132</v>
      </c>
      <c r="Q88" s="7">
        <v>2</v>
      </c>
      <c r="R88" s="7">
        <f t="shared" si="10"/>
        <v>2</v>
      </c>
      <c r="S88" s="7">
        <v>0</v>
      </c>
      <c r="T88" s="7">
        <v>7920</v>
      </c>
      <c r="U88" s="7">
        <v>36000</v>
      </c>
      <c r="V88" s="7">
        <v>0.22</v>
      </c>
      <c r="W88" s="7">
        <v>11.418181818181816</v>
      </c>
      <c r="X88" s="7">
        <v>4.90625</v>
      </c>
      <c r="Y88" s="7">
        <v>2.5232142857142859</v>
      </c>
      <c r="Z88" s="7">
        <v>4.90625</v>
      </c>
      <c r="AA88" s="6">
        <v>127.12524000000001</v>
      </c>
      <c r="AB88" s="6">
        <v>115.06101782175408</v>
      </c>
      <c r="AC88" s="6">
        <v>56.628085704489649</v>
      </c>
      <c r="AD88" s="6">
        <v>265.13472945241244</v>
      </c>
      <c r="AE88" s="6">
        <v>90.553006853277907</v>
      </c>
      <c r="AF88" s="6">
        <v>3</v>
      </c>
      <c r="AG88" s="5"/>
      <c r="AH88" s="5"/>
    </row>
    <row r="89" spans="1:34" ht="19.5" customHeight="1" x14ac:dyDescent="0.2">
      <c r="A89" s="6" t="s">
        <v>117</v>
      </c>
      <c r="B89" s="6" t="s">
        <v>118</v>
      </c>
      <c r="C89" s="6">
        <v>0</v>
      </c>
      <c r="D89" s="7">
        <v>1800</v>
      </c>
      <c r="E89" s="7">
        <v>1800</v>
      </c>
      <c r="F89" s="7">
        <v>150</v>
      </c>
      <c r="G89" s="7">
        <v>61</v>
      </c>
      <c r="H89" s="18">
        <v>8.1000000000000013E-3</v>
      </c>
      <c r="I89" s="11">
        <v>414</v>
      </c>
      <c r="J89">
        <v>1.04E-2</v>
      </c>
      <c r="K89" s="12">
        <v>414</v>
      </c>
      <c r="L89" s="12">
        <v>2.06E-2</v>
      </c>
      <c r="M89">
        <v>414</v>
      </c>
      <c r="N89" s="12">
        <v>0</v>
      </c>
      <c r="O89" s="12">
        <v>150</v>
      </c>
      <c r="P89" s="12">
        <v>260</v>
      </c>
      <c r="Q89" s="7">
        <v>1</v>
      </c>
      <c r="R89" s="7">
        <f t="shared" si="10"/>
        <v>1</v>
      </c>
      <c r="S89" s="7">
        <v>0</v>
      </c>
      <c r="T89" s="7">
        <v>39000</v>
      </c>
      <c r="U89" s="7">
        <v>270000</v>
      </c>
      <c r="V89" s="7">
        <v>0.14444444444444443</v>
      </c>
      <c r="W89" s="7">
        <v>8.5283999999999995</v>
      </c>
      <c r="X89" s="7">
        <v>8.031600000000001</v>
      </c>
      <c r="Y89" s="7">
        <v>3.3534000000000006</v>
      </c>
      <c r="Z89" s="7">
        <v>4.3056000000000001</v>
      </c>
      <c r="AA89" s="6">
        <v>574.20000000000005</v>
      </c>
      <c r="AB89" s="6">
        <v>900.9507174930726</v>
      </c>
      <c r="AC89" s="6">
        <v>556.65794942290006</v>
      </c>
      <c r="AD89" s="6">
        <v>2480.1573605613125</v>
      </c>
      <c r="AE89" s="6">
        <v>1111.1208048000003</v>
      </c>
      <c r="AF89" s="6">
        <v>3</v>
      </c>
      <c r="AG89" s="5"/>
      <c r="AH89" s="5"/>
    </row>
    <row r="90" spans="1:34" ht="19.5" customHeight="1" x14ac:dyDescent="0.2">
      <c r="A90" s="19" t="s">
        <v>119</v>
      </c>
      <c r="B90" s="6" t="s">
        <v>120</v>
      </c>
      <c r="C90" s="6">
        <v>0</v>
      </c>
      <c r="D90" s="7">
        <v>2700</v>
      </c>
      <c r="E90" s="7">
        <v>1300</v>
      </c>
      <c r="F90" s="7">
        <v>200</v>
      </c>
      <c r="G90" s="7">
        <v>28.3</v>
      </c>
      <c r="H90" s="18">
        <v>6.8100000000000001E-3</v>
      </c>
      <c r="I90" s="11">
        <v>448</v>
      </c>
      <c r="J90">
        <v>6.7020643276582258E-3</v>
      </c>
      <c r="K90" s="12">
        <v>452</v>
      </c>
      <c r="L90" s="12">
        <v>3.8519999999999999E-2</v>
      </c>
      <c r="M90">
        <v>412</v>
      </c>
      <c r="N90" s="12">
        <v>0</v>
      </c>
      <c r="O90" s="12">
        <v>200</v>
      </c>
      <c r="P90" s="12">
        <v>207</v>
      </c>
      <c r="Q90" s="7">
        <v>2.08</v>
      </c>
      <c r="R90" s="7">
        <v>2.08</v>
      </c>
      <c r="S90" s="7">
        <v>0</v>
      </c>
      <c r="T90" s="7">
        <v>41400</v>
      </c>
      <c r="U90" s="7">
        <v>260000</v>
      </c>
      <c r="V90" s="7">
        <v>0.15923076923076923</v>
      </c>
      <c r="W90" s="7">
        <v>15.870239999999999</v>
      </c>
      <c r="X90" s="7">
        <v>4.6934546014615046</v>
      </c>
      <c r="Y90" s="7">
        <v>3.0508800000000003</v>
      </c>
      <c r="Z90" s="7">
        <v>3.0293330761015183</v>
      </c>
      <c r="AA90" s="6">
        <v>421.57550000000003</v>
      </c>
      <c r="AB90" s="6">
        <v>639.5201150406657</v>
      </c>
      <c r="AC90" s="6" t="s">
        <v>598</v>
      </c>
      <c r="AD90" s="6" t="s">
        <v>598</v>
      </c>
      <c r="AE90" s="6"/>
      <c r="AF90" s="6">
        <v>2</v>
      </c>
      <c r="AG90" s="5"/>
      <c r="AH90" s="5"/>
    </row>
    <row r="91" spans="1:34" ht="19.5" customHeight="1" x14ac:dyDescent="0.2">
      <c r="A91" s="20"/>
      <c r="B91" s="6" t="s">
        <v>121</v>
      </c>
      <c r="C91" s="6">
        <v>1</v>
      </c>
      <c r="D91" s="7">
        <v>1140</v>
      </c>
      <c r="E91" s="7">
        <v>548</v>
      </c>
      <c r="F91" s="7">
        <v>84</v>
      </c>
      <c r="G91" s="7">
        <v>47</v>
      </c>
      <c r="H91" s="18">
        <v>6.6600000000000001E-3</v>
      </c>
      <c r="I91" s="11">
        <v>450</v>
      </c>
      <c r="J91">
        <v>6.6793906306791915E-3</v>
      </c>
      <c r="K91" s="12">
        <v>450</v>
      </c>
      <c r="L91" s="12">
        <v>4.088E-2</v>
      </c>
      <c r="M91">
        <v>450</v>
      </c>
      <c r="N91" s="12">
        <v>0</v>
      </c>
      <c r="O91" s="12">
        <v>84</v>
      </c>
      <c r="P91" s="12">
        <v>83</v>
      </c>
      <c r="Q91" s="7">
        <v>2.08</v>
      </c>
      <c r="R91" s="7">
        <v>2.08</v>
      </c>
      <c r="S91" s="7">
        <v>0</v>
      </c>
      <c r="T91" s="7">
        <v>6972</v>
      </c>
      <c r="U91" s="7">
        <v>46032</v>
      </c>
      <c r="V91" s="7">
        <v>0.15145985401459855</v>
      </c>
      <c r="W91" s="7">
        <v>18.396000000000001</v>
      </c>
      <c r="X91" s="7">
        <v>4.956894648624079</v>
      </c>
      <c r="Y91" s="7">
        <v>2.9969999999999999</v>
      </c>
      <c r="Z91" s="7">
        <v>3.0057257838056364</v>
      </c>
      <c r="AA91" s="6">
        <v>75.502499999999998</v>
      </c>
      <c r="AB91" s="6">
        <v>135.17434143201973</v>
      </c>
      <c r="AC91" s="6" t="s">
        <v>598</v>
      </c>
      <c r="AD91" s="6" t="s">
        <v>598</v>
      </c>
      <c r="AE91" s="6"/>
      <c r="AF91" s="6">
        <v>2</v>
      </c>
      <c r="AG91" s="5"/>
      <c r="AH91" s="5"/>
    </row>
    <row r="92" spans="1:34" ht="19.5" customHeight="1" x14ac:dyDescent="0.2">
      <c r="A92" s="22" t="s">
        <v>122</v>
      </c>
      <c r="B92" s="7" t="s">
        <v>123</v>
      </c>
      <c r="C92" s="7">
        <v>0</v>
      </c>
      <c r="D92" s="7">
        <v>690</v>
      </c>
      <c r="E92" s="7">
        <v>1000</v>
      </c>
      <c r="F92" s="7">
        <v>100</v>
      </c>
      <c r="G92" s="7">
        <v>50.7</v>
      </c>
      <c r="H92" s="18">
        <v>2.9747368421052635E-3</v>
      </c>
      <c r="I92" s="11">
        <v>504</v>
      </c>
      <c r="J92">
        <v>2.9747368421052635E-3</v>
      </c>
      <c r="K92" s="12">
        <v>504</v>
      </c>
      <c r="L92" s="12">
        <v>0</v>
      </c>
      <c r="M92">
        <v>0</v>
      </c>
      <c r="N92" s="12"/>
      <c r="O92" s="12">
        <v>100</v>
      </c>
      <c r="P92" s="12">
        <v>0</v>
      </c>
      <c r="Q92" s="7">
        <v>0.69</v>
      </c>
      <c r="R92" s="7">
        <f t="shared" ref="R92:R138" si="11">D92/E92</f>
        <v>0.69</v>
      </c>
      <c r="S92" s="7">
        <v>2.1999999999999999E-2</v>
      </c>
      <c r="T92" s="7">
        <v>0</v>
      </c>
      <c r="U92" s="7">
        <v>100000</v>
      </c>
      <c r="V92" s="7">
        <v>0</v>
      </c>
      <c r="W92" s="7">
        <v>0</v>
      </c>
      <c r="X92" s="7">
        <v>0</v>
      </c>
      <c r="Y92" s="7">
        <v>1.4992673684210529</v>
      </c>
      <c r="Z92" s="7">
        <v>1.4992673684210529</v>
      </c>
      <c r="AA92" s="6">
        <v>211.1</v>
      </c>
      <c r="AB92" s="6"/>
      <c r="AC92" s="6"/>
      <c r="AD92" s="6"/>
      <c r="AE92" s="6"/>
      <c r="AF92" s="6">
        <v>2</v>
      </c>
      <c r="AG92" s="5"/>
      <c r="AH92" s="5"/>
    </row>
    <row r="93" spans="1:34" ht="19.5" customHeight="1" x14ac:dyDescent="0.2">
      <c r="A93" s="21"/>
      <c r="B93" s="7" t="s">
        <v>124</v>
      </c>
      <c r="C93" s="7">
        <v>0</v>
      </c>
      <c r="D93" s="7">
        <v>690</v>
      </c>
      <c r="E93" s="7">
        <v>1000</v>
      </c>
      <c r="F93" s="7">
        <v>100</v>
      </c>
      <c r="G93" s="7">
        <v>51</v>
      </c>
      <c r="H93" s="18">
        <v>2.9747368421052635E-3</v>
      </c>
      <c r="I93" s="11">
        <v>504</v>
      </c>
      <c r="J93">
        <v>2.9747368421052635E-3</v>
      </c>
      <c r="K93" s="12">
        <v>504</v>
      </c>
      <c r="L93" s="12">
        <v>0</v>
      </c>
      <c r="M93">
        <v>0</v>
      </c>
      <c r="N93" s="12"/>
      <c r="O93" s="12">
        <v>100</v>
      </c>
      <c r="P93" s="12">
        <v>0</v>
      </c>
      <c r="Q93" s="7">
        <v>0.69</v>
      </c>
      <c r="R93" s="7">
        <f t="shared" si="11"/>
        <v>0.69</v>
      </c>
      <c r="S93" s="7">
        <v>2.1999999999999999E-2</v>
      </c>
      <c r="T93" s="7">
        <v>0</v>
      </c>
      <c r="U93" s="7">
        <v>100000</v>
      </c>
      <c r="V93" s="7">
        <v>0</v>
      </c>
      <c r="W93" s="7">
        <v>0</v>
      </c>
      <c r="X93" s="7">
        <v>0</v>
      </c>
      <c r="Y93" s="7">
        <v>1.4992673684210529</v>
      </c>
      <c r="Z93" s="7">
        <v>1.4992673684210529</v>
      </c>
      <c r="AA93" s="6">
        <v>205.42400000000001</v>
      </c>
      <c r="AB93" s="6"/>
      <c r="AC93" s="6"/>
      <c r="AD93" s="6"/>
      <c r="AE93" s="6"/>
      <c r="AF93" s="6">
        <v>2</v>
      </c>
      <c r="AG93" s="5"/>
      <c r="AH93" s="5"/>
    </row>
    <row r="94" spans="1:34" ht="19.5" customHeight="1" x14ac:dyDescent="0.2">
      <c r="A94" s="21"/>
      <c r="B94" s="7" t="s">
        <v>125</v>
      </c>
      <c r="C94" s="7">
        <v>0</v>
      </c>
      <c r="D94" s="7">
        <v>690</v>
      </c>
      <c r="E94" s="7">
        <v>900</v>
      </c>
      <c r="F94" s="7">
        <v>80</v>
      </c>
      <c r="G94" s="7">
        <v>20.100000000000001</v>
      </c>
      <c r="H94" s="18">
        <v>3.226027397260274E-3</v>
      </c>
      <c r="I94" s="11">
        <v>504</v>
      </c>
      <c r="J94">
        <v>2.5737704918032791E-3</v>
      </c>
      <c r="K94" s="12">
        <v>745</v>
      </c>
      <c r="L94" s="12">
        <v>0</v>
      </c>
      <c r="M94">
        <v>0</v>
      </c>
      <c r="N94" s="12">
        <v>136</v>
      </c>
      <c r="O94" s="12">
        <v>80</v>
      </c>
      <c r="P94" s="12">
        <v>0</v>
      </c>
      <c r="Q94" s="7">
        <v>0.77</v>
      </c>
      <c r="R94" s="7">
        <f t="shared" si="11"/>
        <v>0.76666666666666672</v>
      </c>
      <c r="S94" s="7">
        <v>9.3974571586511887E-2</v>
      </c>
      <c r="T94" s="7">
        <v>0</v>
      </c>
      <c r="U94" s="7">
        <v>72000</v>
      </c>
      <c r="V94" s="7">
        <v>0</v>
      </c>
      <c r="W94" s="7">
        <v>0</v>
      </c>
      <c r="X94" s="7">
        <v>0</v>
      </c>
      <c r="Y94" s="7">
        <v>1.6259178082191781</v>
      </c>
      <c r="Z94" s="7">
        <v>1.9174590163934428</v>
      </c>
      <c r="AA94" s="6">
        <v>174.58949999999999</v>
      </c>
      <c r="AB94" s="6">
        <v>150.03674955260504</v>
      </c>
      <c r="AC94" s="6">
        <v>141.47145820201771</v>
      </c>
      <c r="AD94" s="6">
        <v>236.63320690032808</v>
      </c>
      <c r="AE94" s="6">
        <v>179.5161931575019</v>
      </c>
      <c r="AF94" s="6">
        <v>2</v>
      </c>
      <c r="AG94" s="5"/>
      <c r="AH94" s="5"/>
    </row>
    <row r="95" spans="1:34" ht="19.5" customHeight="1" x14ac:dyDescent="0.2">
      <c r="A95" s="20"/>
      <c r="B95" s="7" t="s">
        <v>126</v>
      </c>
      <c r="C95" s="7">
        <v>0</v>
      </c>
      <c r="D95" s="7">
        <v>690</v>
      </c>
      <c r="E95" s="7">
        <v>900</v>
      </c>
      <c r="F95" s="7">
        <v>80</v>
      </c>
      <c r="G95" s="7">
        <v>24.4</v>
      </c>
      <c r="H95" s="18">
        <v>3.226027397260274E-3</v>
      </c>
      <c r="I95" s="11">
        <v>504</v>
      </c>
      <c r="J95">
        <v>2.5737704918032791E-3</v>
      </c>
      <c r="K95" s="12">
        <v>745</v>
      </c>
      <c r="L95" s="12">
        <v>0</v>
      </c>
      <c r="M95">
        <v>0</v>
      </c>
      <c r="N95" s="12">
        <v>176</v>
      </c>
      <c r="O95" s="12">
        <v>80</v>
      </c>
      <c r="P95" s="12">
        <v>0</v>
      </c>
      <c r="Q95" s="7">
        <v>0.77</v>
      </c>
      <c r="R95" s="7">
        <f t="shared" si="11"/>
        <v>0.76666666666666672</v>
      </c>
      <c r="S95" s="7">
        <v>0.10018214936247723</v>
      </c>
      <c r="T95" s="7">
        <v>0</v>
      </c>
      <c r="U95" s="7">
        <v>72000</v>
      </c>
      <c r="V95" s="7">
        <v>0</v>
      </c>
      <c r="W95" s="7">
        <v>0</v>
      </c>
      <c r="X95" s="7">
        <v>0</v>
      </c>
      <c r="Y95" s="7">
        <v>1.6259178082191781</v>
      </c>
      <c r="Z95" s="7">
        <v>1.9174590163934428</v>
      </c>
      <c r="AA95" s="6">
        <v>134.64999999999998</v>
      </c>
      <c r="AB95" s="6">
        <v>167.85398276576632</v>
      </c>
      <c r="AC95" s="6">
        <v>164.41846793617719</v>
      </c>
      <c r="AD95" s="6">
        <v>281.05772268213394</v>
      </c>
      <c r="AE95" s="6">
        <v>215.47838394375407</v>
      </c>
      <c r="AF95" s="6">
        <v>1</v>
      </c>
      <c r="AG95" s="5"/>
      <c r="AH95" s="5"/>
    </row>
    <row r="96" spans="1:34" ht="19.5" customHeight="1" x14ac:dyDescent="0.2">
      <c r="A96" s="6" t="s">
        <v>127</v>
      </c>
      <c r="B96" s="6" t="s">
        <v>128</v>
      </c>
      <c r="C96" s="6">
        <v>1</v>
      </c>
      <c r="D96" s="7">
        <v>2700</v>
      </c>
      <c r="E96" s="7">
        <v>1500</v>
      </c>
      <c r="F96" s="7">
        <v>200</v>
      </c>
      <c r="G96" s="7">
        <v>35.396396396396391</v>
      </c>
      <c r="H96" s="18">
        <v>3.1415926535897933E-3</v>
      </c>
      <c r="I96" s="11">
        <v>478</v>
      </c>
      <c r="J96">
        <v>3.9250000000000005E-3</v>
      </c>
      <c r="K96" s="12">
        <v>478</v>
      </c>
      <c r="L96" s="12">
        <v>9.0431999999999995E-3</v>
      </c>
      <c r="M96">
        <v>454</v>
      </c>
      <c r="N96" s="12">
        <v>1000</v>
      </c>
      <c r="O96" s="12">
        <v>200</v>
      </c>
      <c r="P96" s="12">
        <v>250</v>
      </c>
      <c r="Q96" s="7">
        <v>1.8</v>
      </c>
      <c r="R96" s="7">
        <f t="shared" si="11"/>
        <v>1.8</v>
      </c>
      <c r="S96" s="7">
        <v>9.4171544922372119E-2</v>
      </c>
      <c r="T96" s="7">
        <v>50000</v>
      </c>
      <c r="U96" s="7">
        <v>300000</v>
      </c>
      <c r="V96" s="7">
        <v>0.16666666666666666</v>
      </c>
      <c r="W96" s="7">
        <v>4.1056127999999994</v>
      </c>
      <c r="X96" s="7">
        <v>1.1756160000000002</v>
      </c>
      <c r="Y96" s="7">
        <v>1.5016812884159212</v>
      </c>
      <c r="Z96" s="7">
        <v>1.8761500000000002</v>
      </c>
      <c r="AA96" s="6">
        <v>363.01220000000001</v>
      </c>
      <c r="AB96" s="6">
        <v>599.60337510007741</v>
      </c>
      <c r="AC96" s="6">
        <v>581.00716268381689</v>
      </c>
      <c r="AD96" s="6">
        <v>1221.6986167115588</v>
      </c>
      <c r="AE96" s="6">
        <v>799.47810471374146</v>
      </c>
      <c r="AF96" s="6">
        <v>3</v>
      </c>
      <c r="AG96" s="5"/>
      <c r="AH96" s="5"/>
    </row>
    <row r="97" spans="1:34" ht="19.5" customHeight="1" x14ac:dyDescent="0.2">
      <c r="A97" s="19" t="s">
        <v>129</v>
      </c>
      <c r="B97" s="6" t="s">
        <v>111</v>
      </c>
      <c r="C97" s="6">
        <v>0</v>
      </c>
      <c r="D97" s="7">
        <v>2000</v>
      </c>
      <c r="E97" s="7">
        <v>1500</v>
      </c>
      <c r="F97" s="7">
        <v>200</v>
      </c>
      <c r="G97" s="7">
        <v>34.200000000000003</v>
      </c>
      <c r="H97" s="18">
        <v>2.8532227223241322E-3</v>
      </c>
      <c r="I97" s="11">
        <v>335</v>
      </c>
      <c r="J97">
        <v>2.8517762599999997E-3</v>
      </c>
      <c r="K97" s="12">
        <v>335</v>
      </c>
      <c r="L97" s="12">
        <v>1.2987372304274087E-2</v>
      </c>
      <c r="M97">
        <v>395</v>
      </c>
      <c r="N97" s="12">
        <v>828</v>
      </c>
      <c r="O97" s="12">
        <v>200</v>
      </c>
      <c r="P97" s="12">
        <v>250</v>
      </c>
      <c r="Q97" s="7">
        <v>2</v>
      </c>
      <c r="R97" s="7">
        <f t="shared" si="11"/>
        <v>1.3333333333333333</v>
      </c>
      <c r="S97" s="7">
        <v>8.0701754385964913E-2</v>
      </c>
      <c r="T97" s="7">
        <v>50000</v>
      </c>
      <c r="U97" s="7">
        <v>300000</v>
      </c>
      <c r="V97" s="7">
        <v>0.16666666666666666</v>
      </c>
      <c r="W97" s="7">
        <v>5.1300120601882648</v>
      </c>
      <c r="X97" s="7">
        <v>1.194181308875</v>
      </c>
      <c r="Y97" s="7">
        <v>0.95582961197858429</v>
      </c>
      <c r="Z97" s="7">
        <v>0.9553450470999999</v>
      </c>
      <c r="AA97" s="6">
        <v>414.5</v>
      </c>
      <c r="AB97" s="6">
        <v>392.95189011861595</v>
      </c>
      <c r="AC97" s="6">
        <v>606.31221225630691</v>
      </c>
      <c r="AD97" s="6">
        <v>1035.7029723729847</v>
      </c>
      <c r="AE97" s="6">
        <v>882.15026566185338</v>
      </c>
      <c r="AF97" s="6">
        <v>3</v>
      </c>
      <c r="AG97" s="5"/>
      <c r="AH97" s="5"/>
    </row>
    <row r="98" spans="1:34" ht="19.5" customHeight="1" x14ac:dyDescent="0.2">
      <c r="A98" s="20"/>
      <c r="B98" s="6" t="s">
        <v>85</v>
      </c>
      <c r="C98" s="6">
        <v>0</v>
      </c>
      <c r="D98" s="7">
        <v>2000</v>
      </c>
      <c r="E98" s="7">
        <v>1500</v>
      </c>
      <c r="F98" s="7">
        <v>200</v>
      </c>
      <c r="G98" s="7">
        <v>36.9</v>
      </c>
      <c r="H98" s="18">
        <v>2.8532227223241322E-3</v>
      </c>
      <c r="I98" s="11">
        <v>335</v>
      </c>
      <c r="J98">
        <v>2.8517762599999997E-3</v>
      </c>
      <c r="K98" s="12">
        <v>335</v>
      </c>
      <c r="L98" s="12">
        <v>1.2987372304274087E-2</v>
      </c>
      <c r="M98">
        <v>395</v>
      </c>
      <c r="N98" s="12">
        <v>828</v>
      </c>
      <c r="O98" s="12">
        <v>200</v>
      </c>
      <c r="P98" s="12">
        <v>250</v>
      </c>
      <c r="Q98" s="7">
        <v>3</v>
      </c>
      <c r="R98" s="7">
        <f t="shared" si="11"/>
        <v>1.3333333333333333</v>
      </c>
      <c r="S98" s="7">
        <v>7.4796747967479676E-2</v>
      </c>
      <c r="T98" s="7">
        <v>50000</v>
      </c>
      <c r="U98" s="7">
        <v>300000</v>
      </c>
      <c r="V98" s="7">
        <v>0.16666666666666666</v>
      </c>
      <c r="W98" s="7">
        <v>5.1300120601882648</v>
      </c>
      <c r="X98" s="7">
        <v>1.194181308875</v>
      </c>
      <c r="Y98" s="7">
        <v>0.95582961197858429</v>
      </c>
      <c r="Z98" s="7">
        <v>0.9553450470999999</v>
      </c>
      <c r="AA98" s="6">
        <v>316.5</v>
      </c>
      <c r="AB98" s="6">
        <v>326.07561558286392</v>
      </c>
      <c r="AC98" s="6">
        <v>613.64038554488081</v>
      </c>
      <c r="AD98" s="6">
        <v>1105.5547672764101</v>
      </c>
      <c r="AE98" s="6">
        <v>920.22739481848168</v>
      </c>
      <c r="AF98" s="6">
        <v>3</v>
      </c>
      <c r="AG98" s="5"/>
      <c r="AH98" s="5"/>
    </row>
    <row r="99" spans="1:34" ht="19.5" customHeight="1" x14ac:dyDescent="0.2">
      <c r="A99" s="19" t="s">
        <v>130</v>
      </c>
      <c r="B99" s="6" t="s">
        <v>131</v>
      </c>
      <c r="C99" s="6">
        <v>0</v>
      </c>
      <c r="D99" s="7">
        <v>580</v>
      </c>
      <c r="E99" s="7">
        <v>850</v>
      </c>
      <c r="F99" s="7">
        <v>130</v>
      </c>
      <c r="G99" s="7">
        <v>26.1</v>
      </c>
      <c r="H99" s="18">
        <v>3.4781538461538465E-3</v>
      </c>
      <c r="I99" s="11">
        <v>414</v>
      </c>
      <c r="J99">
        <v>6.9563076923076931E-3</v>
      </c>
      <c r="K99" s="12">
        <v>400</v>
      </c>
      <c r="L99" s="12">
        <v>8.8000000000000005E-3</v>
      </c>
      <c r="M99">
        <v>411</v>
      </c>
      <c r="N99" s="12">
        <v>950</v>
      </c>
      <c r="O99" s="12">
        <v>400</v>
      </c>
      <c r="P99" s="12">
        <v>130</v>
      </c>
      <c r="Q99" s="7">
        <f t="shared" ref="Q99:Q118" si="12">R99</f>
        <v>0.68235294117647061</v>
      </c>
      <c r="R99" s="7">
        <f t="shared" si="11"/>
        <v>0.68235294117647061</v>
      </c>
      <c r="S99" s="7">
        <v>0.20143036764222574</v>
      </c>
      <c r="T99" s="7">
        <v>52000</v>
      </c>
      <c r="U99" s="7">
        <v>180700</v>
      </c>
      <c r="V99" s="7">
        <v>0.28776978417266186</v>
      </c>
      <c r="W99" s="7">
        <v>3.6168</v>
      </c>
      <c r="X99" s="7">
        <v>2.1226400000000001</v>
      </c>
      <c r="Y99" s="7">
        <v>1.4399556923076924</v>
      </c>
      <c r="Z99" s="7">
        <v>2.7825230769230771</v>
      </c>
      <c r="AA99" s="6">
        <v>645.46424999999999</v>
      </c>
      <c r="AB99" s="6">
        <v>442.41821456435741</v>
      </c>
      <c r="AC99" s="6">
        <v>468.75166424607499</v>
      </c>
      <c r="AD99" s="6">
        <v>458.68413477731775</v>
      </c>
      <c r="AE99" s="6">
        <v>1153.9537936210877</v>
      </c>
      <c r="AF99" s="6">
        <v>1</v>
      </c>
      <c r="AG99" s="5"/>
      <c r="AH99" s="5"/>
    </row>
    <row r="100" spans="1:34" ht="19.5" customHeight="1" x14ac:dyDescent="0.2">
      <c r="A100" s="21"/>
      <c r="B100" s="6" t="s">
        <v>132</v>
      </c>
      <c r="C100" s="6">
        <v>0</v>
      </c>
      <c r="D100" s="7">
        <v>580</v>
      </c>
      <c r="E100" s="7">
        <v>850</v>
      </c>
      <c r="F100" s="7">
        <v>130</v>
      </c>
      <c r="G100" s="7">
        <v>26.1</v>
      </c>
      <c r="H100" s="18">
        <v>3.4781538461538465E-3</v>
      </c>
      <c r="I100" s="11">
        <v>414</v>
      </c>
      <c r="J100">
        <v>6.9563076923076931E-3</v>
      </c>
      <c r="K100" s="12">
        <v>400</v>
      </c>
      <c r="L100" s="12">
        <v>1.9799999999999998E-2</v>
      </c>
      <c r="M100">
        <v>457</v>
      </c>
      <c r="N100" s="12">
        <v>950</v>
      </c>
      <c r="O100" s="12">
        <v>400</v>
      </c>
      <c r="P100" s="12">
        <v>130</v>
      </c>
      <c r="Q100" s="7">
        <f t="shared" si="12"/>
        <v>0.68235294117647061</v>
      </c>
      <c r="R100" s="7">
        <f t="shared" si="11"/>
        <v>0.68235294117647061</v>
      </c>
      <c r="S100" s="7">
        <v>0.20143036764222574</v>
      </c>
      <c r="T100" s="7">
        <v>52000</v>
      </c>
      <c r="U100" s="7">
        <v>180700</v>
      </c>
      <c r="V100" s="7">
        <v>0.28776978417266186</v>
      </c>
      <c r="W100" s="7">
        <v>9.0485999999999986</v>
      </c>
      <c r="X100" s="7">
        <v>2.1226400000000001</v>
      </c>
      <c r="Y100" s="7">
        <v>1.4399556923076924</v>
      </c>
      <c r="Z100" s="7">
        <v>2.7825230769230771</v>
      </c>
      <c r="AA100" s="6">
        <v>924.91654999999992</v>
      </c>
      <c r="AB100" s="6">
        <v>440.37576140768141</v>
      </c>
      <c r="AC100" s="6">
        <v>468.75166424607499</v>
      </c>
      <c r="AD100" s="6">
        <v>458.68413477731775</v>
      </c>
      <c r="AE100" s="6">
        <v>1153.9537936210877</v>
      </c>
      <c r="AF100" s="6">
        <v>1</v>
      </c>
      <c r="AG100" s="5"/>
      <c r="AH100" s="5"/>
    </row>
    <row r="101" spans="1:34" ht="19.5" customHeight="1" x14ac:dyDescent="0.2">
      <c r="A101" s="21"/>
      <c r="B101" s="6" t="s">
        <v>133</v>
      </c>
      <c r="C101" s="6">
        <v>0</v>
      </c>
      <c r="D101" s="7">
        <v>580</v>
      </c>
      <c r="E101" s="7">
        <v>850</v>
      </c>
      <c r="F101" s="7">
        <v>130</v>
      </c>
      <c r="G101" s="7">
        <v>26.1</v>
      </c>
      <c r="H101" s="18">
        <v>3.4781538461538465E-3</v>
      </c>
      <c r="I101" s="11">
        <v>414</v>
      </c>
      <c r="J101">
        <v>6.9563076923076931E-3</v>
      </c>
      <c r="K101" s="12">
        <v>400</v>
      </c>
      <c r="L101" s="12">
        <v>8.8000000000000005E-3</v>
      </c>
      <c r="M101">
        <v>411</v>
      </c>
      <c r="N101" s="12">
        <v>2350</v>
      </c>
      <c r="O101" s="12">
        <v>400</v>
      </c>
      <c r="P101" s="12">
        <v>130</v>
      </c>
      <c r="Q101" s="7">
        <f t="shared" si="12"/>
        <v>0.68235294117647061</v>
      </c>
      <c r="R101" s="7">
        <f t="shared" si="11"/>
        <v>0.68235294117647061</v>
      </c>
      <c r="S101" s="7">
        <v>0.49827511995708473</v>
      </c>
      <c r="T101" s="7">
        <v>52000</v>
      </c>
      <c r="U101" s="7">
        <v>180700</v>
      </c>
      <c r="V101" s="7">
        <v>0.28776978417266186</v>
      </c>
      <c r="W101" s="7">
        <v>3.6168</v>
      </c>
      <c r="X101" s="7">
        <v>2.1226400000000001</v>
      </c>
      <c r="Y101" s="7">
        <v>1.4399556923076924</v>
      </c>
      <c r="Z101" s="7">
        <v>2.7825230769230771</v>
      </c>
      <c r="AA101" s="6">
        <v>968.0802000000001</v>
      </c>
      <c r="AB101" s="6">
        <v>494.97451162796284</v>
      </c>
      <c r="AC101" s="6">
        <v>468.75166424607499</v>
      </c>
      <c r="AD101" s="6">
        <v>520.73151099042377</v>
      </c>
      <c r="AE101" s="6">
        <v>1153.9537936210877</v>
      </c>
      <c r="AF101" s="6">
        <v>1</v>
      </c>
      <c r="AG101" s="5"/>
      <c r="AH101" s="5"/>
    </row>
    <row r="102" spans="1:34" ht="19.5" customHeight="1" x14ac:dyDescent="0.2">
      <c r="A102" s="21"/>
      <c r="B102" s="6" t="s">
        <v>134</v>
      </c>
      <c r="C102" s="6">
        <v>0</v>
      </c>
      <c r="D102" s="7">
        <v>580</v>
      </c>
      <c r="E102" s="7">
        <v>850</v>
      </c>
      <c r="F102" s="7">
        <v>130</v>
      </c>
      <c r="G102" s="7">
        <v>26.1</v>
      </c>
      <c r="H102" s="18">
        <v>3.4781538461538465E-3</v>
      </c>
      <c r="I102" s="11">
        <v>414</v>
      </c>
      <c r="J102">
        <v>6.9563076923076931E-3</v>
      </c>
      <c r="K102" s="12">
        <v>400</v>
      </c>
      <c r="L102" s="12">
        <v>1.9799999999999998E-2</v>
      </c>
      <c r="M102">
        <v>457</v>
      </c>
      <c r="N102" s="12">
        <v>2350</v>
      </c>
      <c r="O102" s="12">
        <v>400</v>
      </c>
      <c r="P102" s="12">
        <v>130</v>
      </c>
      <c r="Q102" s="7">
        <f t="shared" si="12"/>
        <v>0.68235294117647061</v>
      </c>
      <c r="R102" s="7">
        <f t="shared" si="11"/>
        <v>0.68235294117647061</v>
      </c>
      <c r="S102" s="7">
        <v>0.49827511995708473</v>
      </c>
      <c r="T102" s="7">
        <v>52000</v>
      </c>
      <c r="U102" s="7">
        <v>180700</v>
      </c>
      <c r="V102" s="7">
        <v>0.28776978417266186</v>
      </c>
      <c r="W102" s="7">
        <v>9.0485999999999986</v>
      </c>
      <c r="X102" s="7">
        <v>2.1226400000000001</v>
      </c>
      <c r="Y102" s="7">
        <v>1.4399556923076924</v>
      </c>
      <c r="Z102" s="7">
        <v>2.7825230769230771</v>
      </c>
      <c r="AA102" s="6">
        <v>1053.2375999999999</v>
      </c>
      <c r="AB102" s="6">
        <v>494.21270348940874</v>
      </c>
      <c r="AC102" s="6">
        <v>468.75166424607499</v>
      </c>
      <c r="AD102" s="6">
        <v>520.73151099042377</v>
      </c>
      <c r="AE102" s="6">
        <v>1153.9537936210877</v>
      </c>
      <c r="AF102" s="6">
        <v>1</v>
      </c>
      <c r="AG102" s="5"/>
      <c r="AH102" s="5"/>
    </row>
    <row r="103" spans="1:34" ht="19.5" customHeight="1" x14ac:dyDescent="0.2">
      <c r="A103" s="21"/>
      <c r="B103" s="6" t="s">
        <v>135</v>
      </c>
      <c r="C103" s="6">
        <v>0</v>
      </c>
      <c r="D103" s="7">
        <v>920</v>
      </c>
      <c r="E103" s="7">
        <v>850</v>
      </c>
      <c r="F103" s="7">
        <v>130</v>
      </c>
      <c r="G103" s="7">
        <v>26.1</v>
      </c>
      <c r="H103" s="18">
        <v>3.4781538461538465E-3</v>
      </c>
      <c r="I103" s="11">
        <v>414</v>
      </c>
      <c r="J103">
        <v>6.9563076923076931E-3</v>
      </c>
      <c r="K103" s="12">
        <v>400</v>
      </c>
      <c r="L103" s="12">
        <v>8.8000000000000005E-3</v>
      </c>
      <c r="M103">
        <v>411</v>
      </c>
      <c r="N103" s="12">
        <v>950</v>
      </c>
      <c r="O103" s="12">
        <v>400</v>
      </c>
      <c r="P103" s="12">
        <v>130</v>
      </c>
      <c r="Q103" s="7">
        <f t="shared" si="12"/>
        <v>1.0823529411764705</v>
      </c>
      <c r="R103" s="7">
        <f t="shared" si="11"/>
        <v>1.0823529411764705</v>
      </c>
      <c r="S103" s="7">
        <v>0.20143036764222574</v>
      </c>
      <c r="T103" s="7">
        <v>52000</v>
      </c>
      <c r="U103" s="7">
        <v>180700</v>
      </c>
      <c r="V103" s="7">
        <v>0.28776978417266186</v>
      </c>
      <c r="W103" s="7">
        <v>3.6168</v>
      </c>
      <c r="X103" s="7">
        <v>2.1226400000000001</v>
      </c>
      <c r="Y103" s="7">
        <v>1.4399556923076924</v>
      </c>
      <c r="Z103" s="7">
        <v>2.7825230769230771</v>
      </c>
      <c r="AA103" s="6">
        <v>471.36005</v>
      </c>
      <c r="AB103" s="6">
        <v>388.63704796649057</v>
      </c>
      <c r="AC103" s="6">
        <v>468.75166424607499</v>
      </c>
      <c r="AD103" s="6">
        <v>440.16068774379107</v>
      </c>
      <c r="AE103" s="6">
        <v>1153.9537936210877</v>
      </c>
      <c r="AF103" s="6">
        <v>1</v>
      </c>
      <c r="AG103" s="5"/>
      <c r="AH103" s="5"/>
    </row>
    <row r="104" spans="1:34" ht="19.5" customHeight="1" x14ac:dyDescent="0.2">
      <c r="A104" s="21"/>
      <c r="B104" s="6" t="s">
        <v>136</v>
      </c>
      <c r="C104" s="6">
        <v>0</v>
      </c>
      <c r="D104" s="7">
        <v>920</v>
      </c>
      <c r="E104" s="7">
        <v>850</v>
      </c>
      <c r="F104" s="7">
        <v>130</v>
      </c>
      <c r="G104" s="7">
        <v>26.1</v>
      </c>
      <c r="H104" s="18">
        <v>3.4781538461538465E-3</v>
      </c>
      <c r="I104" s="11">
        <v>414</v>
      </c>
      <c r="J104">
        <v>6.9563076923076931E-3</v>
      </c>
      <c r="K104" s="12">
        <v>400</v>
      </c>
      <c r="L104" s="12">
        <v>1.9799999999999998E-2</v>
      </c>
      <c r="M104">
        <v>457</v>
      </c>
      <c r="N104" s="12">
        <v>950</v>
      </c>
      <c r="O104" s="12">
        <v>400</v>
      </c>
      <c r="P104" s="12">
        <v>130</v>
      </c>
      <c r="Q104" s="7">
        <f t="shared" si="12"/>
        <v>1.0823529411764705</v>
      </c>
      <c r="R104" s="7">
        <f t="shared" si="11"/>
        <v>1.0823529411764705</v>
      </c>
      <c r="S104" s="7">
        <v>0.20143036764222574</v>
      </c>
      <c r="T104" s="7">
        <v>52000</v>
      </c>
      <c r="U104" s="7">
        <v>180700</v>
      </c>
      <c r="V104" s="7">
        <v>0.28776978417266186</v>
      </c>
      <c r="W104" s="7">
        <v>9.0485999999999986</v>
      </c>
      <c r="X104" s="7">
        <v>2.1226400000000001</v>
      </c>
      <c r="Y104" s="7">
        <v>1.4399556923076924</v>
      </c>
      <c r="Z104" s="7">
        <v>2.7825230769230771</v>
      </c>
      <c r="AA104" s="6">
        <v>649.95775000000003</v>
      </c>
      <c r="AB104" s="6">
        <v>392.11251429887182</v>
      </c>
      <c r="AC104" s="6">
        <v>468.75166424607499</v>
      </c>
      <c r="AD104" s="6">
        <v>440.16068774379107</v>
      </c>
      <c r="AE104" s="6">
        <v>1153.9537936210877</v>
      </c>
      <c r="AF104" s="6">
        <v>1</v>
      </c>
      <c r="AG104" s="5"/>
      <c r="AH104" s="5"/>
    </row>
    <row r="105" spans="1:34" ht="19.5" customHeight="1" x14ac:dyDescent="0.2">
      <c r="A105" s="21"/>
      <c r="B105" s="6" t="s">
        <v>137</v>
      </c>
      <c r="C105" s="6">
        <v>0</v>
      </c>
      <c r="D105" s="7">
        <v>920</v>
      </c>
      <c r="E105" s="7">
        <v>850</v>
      </c>
      <c r="F105" s="7">
        <v>130</v>
      </c>
      <c r="G105" s="7">
        <v>26.1</v>
      </c>
      <c r="H105" s="18">
        <v>3.4781538461538465E-3</v>
      </c>
      <c r="I105" s="11">
        <v>414</v>
      </c>
      <c r="J105">
        <v>6.9563076923076931E-3</v>
      </c>
      <c r="K105" s="12">
        <v>400</v>
      </c>
      <c r="L105" s="12">
        <v>8.8000000000000005E-3</v>
      </c>
      <c r="M105">
        <v>411</v>
      </c>
      <c r="N105" s="12">
        <v>2350</v>
      </c>
      <c r="O105" s="12">
        <v>400</v>
      </c>
      <c r="P105" s="12">
        <v>130</v>
      </c>
      <c r="Q105" s="7">
        <f t="shared" si="12"/>
        <v>1.0823529411764705</v>
      </c>
      <c r="R105" s="7">
        <f t="shared" si="11"/>
        <v>1.0823529411764705</v>
      </c>
      <c r="S105" s="7">
        <v>0.49827511995708473</v>
      </c>
      <c r="T105" s="7">
        <v>52000</v>
      </c>
      <c r="U105" s="7">
        <v>180700</v>
      </c>
      <c r="V105" s="7">
        <v>0.28776978417266186</v>
      </c>
      <c r="W105" s="7">
        <v>3.6168</v>
      </c>
      <c r="X105" s="7">
        <v>2.1226400000000001</v>
      </c>
      <c r="Y105" s="7">
        <v>1.4399556923076924</v>
      </c>
      <c r="Z105" s="7">
        <v>2.7825230769230771</v>
      </c>
      <c r="AA105" s="6">
        <v>702.64585</v>
      </c>
      <c r="AB105" s="6">
        <v>429.77344854131968</v>
      </c>
      <c r="AC105" s="6">
        <v>468.75166424607499</v>
      </c>
      <c r="AD105" s="6">
        <v>501.65966441340862</v>
      </c>
      <c r="AE105" s="6">
        <v>1153.9537936210877</v>
      </c>
      <c r="AF105" s="6">
        <v>1</v>
      </c>
      <c r="AG105" s="5"/>
      <c r="AH105" s="5"/>
    </row>
    <row r="106" spans="1:34" ht="19.5" customHeight="1" x14ac:dyDescent="0.2">
      <c r="A106" s="21"/>
      <c r="B106" s="6" t="s">
        <v>138</v>
      </c>
      <c r="C106" s="6">
        <v>0</v>
      </c>
      <c r="D106" s="7">
        <v>920</v>
      </c>
      <c r="E106" s="7">
        <v>850</v>
      </c>
      <c r="F106" s="7">
        <v>130</v>
      </c>
      <c r="G106" s="7">
        <v>26.1</v>
      </c>
      <c r="H106" s="18">
        <v>3.4781538461538465E-3</v>
      </c>
      <c r="I106" s="11">
        <v>414</v>
      </c>
      <c r="J106">
        <v>6.9563076923076931E-3</v>
      </c>
      <c r="K106" s="12">
        <v>400</v>
      </c>
      <c r="L106" s="12">
        <v>1.9799999999999998E-2</v>
      </c>
      <c r="M106">
        <v>457</v>
      </c>
      <c r="N106" s="12">
        <v>2350</v>
      </c>
      <c r="O106" s="12">
        <v>400</v>
      </c>
      <c r="P106" s="12">
        <v>130</v>
      </c>
      <c r="Q106" s="7">
        <f t="shared" si="12"/>
        <v>1.0823529411764705</v>
      </c>
      <c r="R106" s="7">
        <f t="shared" si="11"/>
        <v>1.0823529411764705</v>
      </c>
      <c r="S106" s="7">
        <v>0.49827511995708473</v>
      </c>
      <c r="T106" s="7">
        <v>52000</v>
      </c>
      <c r="U106" s="7">
        <v>180700</v>
      </c>
      <c r="V106" s="7">
        <v>0.28776978417266186</v>
      </c>
      <c r="W106" s="7">
        <v>9.0485999999999986</v>
      </c>
      <c r="X106" s="7">
        <v>2.1226400000000001</v>
      </c>
      <c r="Y106" s="7">
        <v>1.4399556923076924</v>
      </c>
      <c r="Z106" s="7">
        <v>2.7825230769230771</v>
      </c>
      <c r="AA106" s="6">
        <v>828.47239999999999</v>
      </c>
      <c r="AB106" s="6">
        <v>431.63978989964158</v>
      </c>
      <c r="AC106" s="6">
        <v>468.75166424607499</v>
      </c>
      <c r="AD106" s="6">
        <v>501.65966441340862</v>
      </c>
      <c r="AE106" s="6">
        <v>1153.9537936210877</v>
      </c>
      <c r="AF106" s="6">
        <v>1</v>
      </c>
      <c r="AG106" s="5"/>
      <c r="AH106" s="5"/>
    </row>
    <row r="107" spans="1:34" ht="19.5" customHeight="1" x14ac:dyDescent="0.2">
      <c r="A107" s="21"/>
      <c r="B107" s="6" t="s">
        <v>139</v>
      </c>
      <c r="C107" s="6">
        <v>0</v>
      </c>
      <c r="D107" s="7">
        <v>1300</v>
      </c>
      <c r="E107" s="7">
        <v>850</v>
      </c>
      <c r="F107" s="7">
        <v>130</v>
      </c>
      <c r="G107" s="7">
        <v>28.2</v>
      </c>
      <c r="H107" s="18">
        <v>3.4781538461538465E-3</v>
      </c>
      <c r="I107" s="11">
        <v>414</v>
      </c>
      <c r="J107">
        <v>6.1833846153846149E-3</v>
      </c>
      <c r="K107" s="12">
        <v>383</v>
      </c>
      <c r="L107" s="12">
        <v>1.55E-2</v>
      </c>
      <c r="M107">
        <v>584</v>
      </c>
      <c r="N107" s="12">
        <v>1000</v>
      </c>
      <c r="O107" s="12">
        <v>400</v>
      </c>
      <c r="P107" s="12">
        <v>130</v>
      </c>
      <c r="Q107" s="7">
        <f t="shared" si="12"/>
        <v>1.5294117647058822</v>
      </c>
      <c r="R107" s="7">
        <f t="shared" si="11"/>
        <v>1.5294117647058822</v>
      </c>
      <c r="S107" s="7">
        <v>0.19624235145435207</v>
      </c>
      <c r="T107" s="7">
        <v>52000</v>
      </c>
      <c r="U107" s="7">
        <v>180700</v>
      </c>
      <c r="V107" s="7">
        <v>0.28776978417266186</v>
      </c>
      <c r="W107" s="7">
        <v>9.0519999999999996</v>
      </c>
      <c r="X107" s="7">
        <v>3.6078600000000001</v>
      </c>
      <c r="Y107" s="7">
        <v>1.4399556923076924</v>
      </c>
      <c r="Z107" s="7">
        <v>2.3682363076923076</v>
      </c>
      <c r="AA107" s="6">
        <v>361.29764999999998</v>
      </c>
      <c r="AB107" s="6">
        <v>356.40472025069215</v>
      </c>
      <c r="AC107" s="6">
        <v>487.244699279928</v>
      </c>
      <c r="AD107" s="6">
        <v>453.96881708295479</v>
      </c>
      <c r="AE107" s="6">
        <v>1199.4791955782309</v>
      </c>
      <c r="AF107" s="6">
        <v>2</v>
      </c>
      <c r="AG107" s="5"/>
      <c r="AH107" s="5"/>
    </row>
    <row r="108" spans="1:34" ht="19.5" customHeight="1" x14ac:dyDescent="0.2">
      <c r="A108" s="21"/>
      <c r="B108" s="6" t="s">
        <v>140</v>
      </c>
      <c r="C108" s="6">
        <v>0</v>
      </c>
      <c r="D108" s="7">
        <v>1300</v>
      </c>
      <c r="E108" s="7">
        <v>850</v>
      </c>
      <c r="F108" s="7">
        <v>130</v>
      </c>
      <c r="G108" s="7">
        <v>28.2</v>
      </c>
      <c r="H108" s="18">
        <v>3.4781538461538465E-3</v>
      </c>
      <c r="I108" s="11">
        <v>414</v>
      </c>
      <c r="J108">
        <v>6.1833846153846149E-3</v>
      </c>
      <c r="K108" s="12">
        <v>383</v>
      </c>
      <c r="L108" s="12">
        <v>2.4199999999999999E-2</v>
      </c>
      <c r="M108">
        <v>462</v>
      </c>
      <c r="N108" s="12">
        <v>1000</v>
      </c>
      <c r="O108" s="12">
        <v>400</v>
      </c>
      <c r="P108" s="12">
        <v>130</v>
      </c>
      <c r="Q108" s="7">
        <f t="shared" si="12"/>
        <v>1.5294117647058822</v>
      </c>
      <c r="R108" s="7">
        <f t="shared" si="11"/>
        <v>1.5294117647058822</v>
      </c>
      <c r="S108" s="7">
        <v>0.19624235145435207</v>
      </c>
      <c r="T108" s="7">
        <v>52000</v>
      </c>
      <c r="U108" s="7">
        <v>180700</v>
      </c>
      <c r="V108" s="7">
        <v>0.28776978417266186</v>
      </c>
      <c r="W108" s="7">
        <v>11.180399999999999</v>
      </c>
      <c r="X108" s="7">
        <v>3.6078600000000001</v>
      </c>
      <c r="Y108" s="7">
        <v>1.4399556923076924</v>
      </c>
      <c r="Z108" s="7">
        <v>2.3682363076923076</v>
      </c>
      <c r="AA108" s="6">
        <v>442.20645000000002</v>
      </c>
      <c r="AB108" s="6">
        <v>353.19762314531567</v>
      </c>
      <c r="AC108" s="6">
        <v>487.244699279928</v>
      </c>
      <c r="AD108" s="6">
        <v>453.96881708295479</v>
      </c>
      <c r="AE108" s="6">
        <v>1199.4791955782309</v>
      </c>
      <c r="AF108" s="6">
        <v>2</v>
      </c>
      <c r="AG108" s="5"/>
      <c r="AH108" s="5"/>
    </row>
    <row r="109" spans="1:34" ht="19.5" customHeight="1" x14ac:dyDescent="0.2">
      <c r="A109" s="21"/>
      <c r="B109" s="6" t="s">
        <v>141</v>
      </c>
      <c r="C109" s="6">
        <v>0</v>
      </c>
      <c r="D109" s="7">
        <v>1300</v>
      </c>
      <c r="E109" s="7">
        <v>850</v>
      </c>
      <c r="F109" s="7">
        <v>130</v>
      </c>
      <c r="G109" s="7">
        <v>28.2</v>
      </c>
      <c r="H109" s="18">
        <v>3.4781538461538465E-3</v>
      </c>
      <c r="I109" s="11">
        <v>414</v>
      </c>
      <c r="J109">
        <v>6.1833846153846149E-3</v>
      </c>
      <c r="K109" s="12">
        <v>383</v>
      </c>
      <c r="L109" s="12">
        <v>1.55E-2</v>
      </c>
      <c r="M109">
        <v>584</v>
      </c>
      <c r="N109" s="12">
        <v>2550</v>
      </c>
      <c r="O109" s="12">
        <v>400</v>
      </c>
      <c r="P109" s="12">
        <v>130</v>
      </c>
      <c r="Q109" s="7">
        <f t="shared" si="12"/>
        <v>1.5294117647058822</v>
      </c>
      <c r="R109" s="7">
        <f t="shared" si="11"/>
        <v>1.5294117647058822</v>
      </c>
      <c r="S109" s="7">
        <v>0.50041799620859773</v>
      </c>
      <c r="T109" s="7">
        <v>52000</v>
      </c>
      <c r="U109" s="7">
        <v>180700</v>
      </c>
      <c r="V109" s="7">
        <v>0.28776978417266186</v>
      </c>
      <c r="W109" s="7">
        <v>9.0519999999999996</v>
      </c>
      <c r="X109" s="7">
        <v>3.6078600000000001</v>
      </c>
      <c r="Y109" s="7">
        <v>1.4399556923076924</v>
      </c>
      <c r="Z109" s="7">
        <v>2.3682363076923076</v>
      </c>
      <c r="AA109" s="6">
        <v>535.5</v>
      </c>
      <c r="AB109" s="6">
        <v>386.62970141163061</v>
      </c>
      <c r="AC109" s="6">
        <v>487.244699279928</v>
      </c>
      <c r="AD109" s="6">
        <v>523.10374694756456</v>
      </c>
      <c r="AE109" s="6">
        <v>1199.4791955782309</v>
      </c>
      <c r="AF109" s="6">
        <v>2</v>
      </c>
      <c r="AG109" s="5"/>
      <c r="AH109" s="5"/>
    </row>
    <row r="110" spans="1:34" ht="19.5" customHeight="1" x14ac:dyDescent="0.2">
      <c r="A110" s="21"/>
      <c r="B110" s="6" t="s">
        <v>142</v>
      </c>
      <c r="C110" s="6">
        <v>0</v>
      </c>
      <c r="D110" s="7">
        <v>1300</v>
      </c>
      <c r="E110" s="7">
        <v>850</v>
      </c>
      <c r="F110" s="7">
        <v>130</v>
      </c>
      <c r="G110" s="7">
        <v>28.2</v>
      </c>
      <c r="H110" s="18">
        <v>3.4781538461538465E-3</v>
      </c>
      <c r="I110" s="11">
        <v>414</v>
      </c>
      <c r="J110">
        <v>6.1833846153846149E-3</v>
      </c>
      <c r="K110" s="12">
        <v>383</v>
      </c>
      <c r="L110" s="12">
        <v>2.4199999999999999E-2</v>
      </c>
      <c r="M110">
        <v>462</v>
      </c>
      <c r="N110" s="12">
        <v>2550</v>
      </c>
      <c r="O110" s="12">
        <v>400</v>
      </c>
      <c r="P110" s="12">
        <v>130</v>
      </c>
      <c r="Q110" s="7">
        <f t="shared" si="12"/>
        <v>1.5294117647058822</v>
      </c>
      <c r="R110" s="7">
        <f t="shared" si="11"/>
        <v>1.5294117647058822</v>
      </c>
      <c r="S110" s="7">
        <v>0.50041799620859773</v>
      </c>
      <c r="T110" s="7">
        <v>52000</v>
      </c>
      <c r="U110" s="7">
        <v>180700</v>
      </c>
      <c r="V110" s="7">
        <v>0.28776978417266186</v>
      </c>
      <c r="W110" s="7">
        <v>11.180399999999999</v>
      </c>
      <c r="X110" s="7">
        <v>3.6078600000000001</v>
      </c>
      <c r="Y110" s="7">
        <v>1.4399556923076924</v>
      </c>
      <c r="Z110" s="7">
        <v>2.3682363076923076</v>
      </c>
      <c r="AA110" s="6">
        <v>603.25</v>
      </c>
      <c r="AB110" s="6">
        <v>384.58654222904801</v>
      </c>
      <c r="AC110" s="6">
        <v>487.244699279928</v>
      </c>
      <c r="AD110" s="6">
        <v>523.10374694756456</v>
      </c>
      <c r="AE110" s="6">
        <v>1199.4791955782309</v>
      </c>
      <c r="AF110" s="6">
        <v>2</v>
      </c>
      <c r="AG110" s="5"/>
      <c r="AH110" s="5"/>
    </row>
    <row r="111" spans="1:34" ht="19.5" customHeight="1" x14ac:dyDescent="0.2">
      <c r="A111" s="21"/>
      <c r="B111" s="6" t="s">
        <v>143</v>
      </c>
      <c r="C111" s="6">
        <v>0</v>
      </c>
      <c r="D111" s="7">
        <v>1700</v>
      </c>
      <c r="E111" s="7">
        <v>850</v>
      </c>
      <c r="F111" s="7">
        <v>130</v>
      </c>
      <c r="G111" s="7">
        <v>28.2</v>
      </c>
      <c r="H111" s="18">
        <v>3.4781538461538465E-3</v>
      </c>
      <c r="I111" s="11">
        <v>414</v>
      </c>
      <c r="J111">
        <v>6.1833846153846149E-3</v>
      </c>
      <c r="K111" s="12">
        <v>383</v>
      </c>
      <c r="L111" s="12">
        <v>1.55E-2</v>
      </c>
      <c r="M111">
        <v>584</v>
      </c>
      <c r="N111" s="12">
        <v>1000</v>
      </c>
      <c r="O111" s="12">
        <v>400</v>
      </c>
      <c r="P111" s="12">
        <v>130</v>
      </c>
      <c r="Q111" s="7">
        <f t="shared" si="12"/>
        <v>2</v>
      </c>
      <c r="R111" s="7">
        <f t="shared" si="11"/>
        <v>2</v>
      </c>
      <c r="S111" s="7">
        <v>0.19624235145435207</v>
      </c>
      <c r="T111" s="7">
        <v>52000</v>
      </c>
      <c r="U111" s="7">
        <v>180700</v>
      </c>
      <c r="V111" s="7">
        <v>0.28776978417266186</v>
      </c>
      <c r="W111" s="7">
        <v>9.0519999999999996</v>
      </c>
      <c r="X111" s="7">
        <v>3.6078600000000001</v>
      </c>
      <c r="Y111" s="7">
        <v>1.4399556923076924</v>
      </c>
      <c r="Z111" s="7">
        <v>2.3682363076923076</v>
      </c>
      <c r="AA111" s="6">
        <v>301.5</v>
      </c>
      <c r="AB111" s="6">
        <v>312.78515779043772</v>
      </c>
      <c r="AC111" s="6">
        <v>487.18204493517925</v>
      </c>
      <c r="AD111" s="6">
        <v>440.84803097656356</v>
      </c>
      <c r="AE111" s="6">
        <v>1153.0951742355583</v>
      </c>
      <c r="AF111" s="6">
        <v>3</v>
      </c>
      <c r="AG111" s="5"/>
      <c r="AH111" s="5"/>
    </row>
    <row r="112" spans="1:34" ht="19.5" customHeight="1" x14ac:dyDescent="0.2">
      <c r="A112" s="21"/>
      <c r="B112" s="6" t="s">
        <v>144</v>
      </c>
      <c r="C112" s="6">
        <v>0</v>
      </c>
      <c r="D112" s="7">
        <v>1700</v>
      </c>
      <c r="E112" s="7">
        <v>850</v>
      </c>
      <c r="F112" s="7">
        <v>130</v>
      </c>
      <c r="G112" s="7">
        <v>28.2</v>
      </c>
      <c r="H112" s="18">
        <v>3.4781538461538465E-3</v>
      </c>
      <c r="I112" s="11">
        <v>414</v>
      </c>
      <c r="J112">
        <v>6.1833846153846149E-3</v>
      </c>
      <c r="K112" s="12">
        <v>383</v>
      </c>
      <c r="L112" s="12">
        <v>2.4199999999999999E-2</v>
      </c>
      <c r="M112">
        <v>462</v>
      </c>
      <c r="N112" s="12">
        <v>1000</v>
      </c>
      <c r="O112" s="12">
        <v>400</v>
      </c>
      <c r="P112" s="12">
        <v>130</v>
      </c>
      <c r="Q112" s="7">
        <f t="shared" si="12"/>
        <v>2</v>
      </c>
      <c r="R112" s="7">
        <f t="shared" si="11"/>
        <v>2</v>
      </c>
      <c r="S112" s="7">
        <v>0.19624235145435207</v>
      </c>
      <c r="T112" s="7">
        <v>52000</v>
      </c>
      <c r="U112" s="7">
        <v>180700</v>
      </c>
      <c r="V112" s="7">
        <v>0.28776978417266186</v>
      </c>
      <c r="W112" s="7">
        <v>11.180399999999999</v>
      </c>
      <c r="X112" s="7">
        <v>3.6078600000000001</v>
      </c>
      <c r="Y112" s="7">
        <v>1.4399556923076924</v>
      </c>
      <c r="Z112" s="7">
        <v>2.3682363076923076</v>
      </c>
      <c r="AA112" s="6">
        <v>372.5</v>
      </c>
      <c r="AB112" s="6">
        <v>311.00957886767225</v>
      </c>
      <c r="AC112" s="6">
        <v>487.244699279928</v>
      </c>
      <c r="AD112" s="6">
        <v>440.84803097656356</v>
      </c>
      <c r="AE112" s="6">
        <v>1153.0951742355583</v>
      </c>
      <c r="AF112" s="6">
        <v>3</v>
      </c>
      <c r="AG112" s="5"/>
      <c r="AH112" s="5"/>
    </row>
    <row r="113" spans="1:34" ht="19.5" customHeight="1" x14ac:dyDescent="0.2">
      <c r="A113" s="21"/>
      <c r="B113" s="6" t="s">
        <v>145</v>
      </c>
      <c r="C113" s="6">
        <v>0</v>
      </c>
      <c r="D113" s="7">
        <v>1700</v>
      </c>
      <c r="E113" s="7">
        <v>850</v>
      </c>
      <c r="F113" s="7">
        <v>130</v>
      </c>
      <c r="G113" s="7">
        <v>28.2</v>
      </c>
      <c r="H113" s="18">
        <v>3.4781538461538465E-3</v>
      </c>
      <c r="I113" s="11">
        <v>414</v>
      </c>
      <c r="J113">
        <v>6.1833846153846149E-3</v>
      </c>
      <c r="K113" s="12">
        <v>383</v>
      </c>
      <c r="L113" s="12">
        <v>1.55E-2</v>
      </c>
      <c r="M113">
        <v>584</v>
      </c>
      <c r="N113" s="12">
        <v>2550</v>
      </c>
      <c r="O113" s="12">
        <v>400</v>
      </c>
      <c r="P113" s="12">
        <v>130</v>
      </c>
      <c r="Q113" s="7">
        <f t="shared" si="12"/>
        <v>2</v>
      </c>
      <c r="R113" s="7">
        <f t="shared" si="11"/>
        <v>2</v>
      </c>
      <c r="S113" s="7">
        <v>0.50041799620859773</v>
      </c>
      <c r="T113" s="7">
        <v>52000</v>
      </c>
      <c r="U113" s="7">
        <v>180700</v>
      </c>
      <c r="V113" s="7">
        <v>0.28776978417266186</v>
      </c>
      <c r="W113" s="7">
        <v>9.0519999999999996</v>
      </c>
      <c r="X113" s="7">
        <v>3.6078600000000001</v>
      </c>
      <c r="Y113" s="7">
        <v>1.4399556923076924</v>
      </c>
      <c r="Z113" s="7">
        <v>2.3682363076923076</v>
      </c>
      <c r="AA113" s="6">
        <v>445.6</v>
      </c>
      <c r="AB113" s="6">
        <v>332.40646844413868</v>
      </c>
      <c r="AC113" s="6">
        <v>487.244699279928</v>
      </c>
      <c r="AD113" s="6">
        <v>509.2846925169722</v>
      </c>
      <c r="AE113" s="6">
        <v>1199.4791955782309</v>
      </c>
      <c r="AF113" s="6">
        <v>2</v>
      </c>
      <c r="AG113" s="5"/>
      <c r="AH113" s="5"/>
    </row>
    <row r="114" spans="1:34" ht="19.5" customHeight="1" x14ac:dyDescent="0.2">
      <c r="A114" s="21"/>
      <c r="B114" s="6" t="s">
        <v>146</v>
      </c>
      <c r="C114" s="6">
        <v>0</v>
      </c>
      <c r="D114" s="7">
        <v>1700</v>
      </c>
      <c r="E114" s="7">
        <v>850</v>
      </c>
      <c r="F114" s="7">
        <v>130</v>
      </c>
      <c r="G114" s="7">
        <v>28.2</v>
      </c>
      <c r="H114" s="18">
        <v>3.4781538461538465E-3</v>
      </c>
      <c r="I114" s="11">
        <v>414</v>
      </c>
      <c r="J114">
        <v>6.1833846153846149E-3</v>
      </c>
      <c r="K114" s="12">
        <v>383</v>
      </c>
      <c r="L114" s="12">
        <v>2.4199999999999999E-2</v>
      </c>
      <c r="M114">
        <v>462</v>
      </c>
      <c r="N114" s="12">
        <v>2550</v>
      </c>
      <c r="O114" s="12">
        <v>400</v>
      </c>
      <c r="P114" s="12">
        <v>130</v>
      </c>
      <c r="Q114" s="7">
        <f t="shared" si="12"/>
        <v>2</v>
      </c>
      <c r="R114" s="7">
        <f t="shared" si="11"/>
        <v>2</v>
      </c>
      <c r="S114" s="7">
        <v>0.50041799620859773</v>
      </c>
      <c r="T114" s="7">
        <v>52000</v>
      </c>
      <c r="U114" s="7">
        <v>180700</v>
      </c>
      <c r="V114" s="7">
        <v>0.28776978417266186</v>
      </c>
      <c r="W114" s="7">
        <v>11.180399999999999</v>
      </c>
      <c r="X114" s="7">
        <v>3.6078600000000001</v>
      </c>
      <c r="Y114" s="7">
        <v>1.4399556923076924</v>
      </c>
      <c r="Z114" s="7">
        <v>2.3682363076923076</v>
      </c>
      <c r="AA114" s="6">
        <v>517.85</v>
      </c>
      <c r="AB114" s="6">
        <v>331.14869136367321</v>
      </c>
      <c r="AC114" s="6">
        <v>487.244699279928</v>
      </c>
      <c r="AD114" s="6">
        <v>509.2846925169722</v>
      </c>
      <c r="AE114" s="6">
        <v>1199.4791955782309</v>
      </c>
      <c r="AF114" s="6">
        <v>2</v>
      </c>
      <c r="AG114" s="5"/>
      <c r="AH114" s="5"/>
    </row>
    <row r="115" spans="1:34" ht="19.5" customHeight="1" x14ac:dyDescent="0.2">
      <c r="A115" s="21"/>
      <c r="B115" s="6" t="s">
        <v>147</v>
      </c>
      <c r="C115" s="6">
        <v>0</v>
      </c>
      <c r="D115" s="7">
        <v>2200</v>
      </c>
      <c r="E115" s="7">
        <v>850</v>
      </c>
      <c r="F115" s="7">
        <v>130</v>
      </c>
      <c r="G115" s="7">
        <v>28.2</v>
      </c>
      <c r="H115" s="18">
        <v>3.4781538461538465E-3</v>
      </c>
      <c r="I115" s="11">
        <v>414</v>
      </c>
      <c r="J115">
        <v>6.1833846153846149E-3</v>
      </c>
      <c r="K115" s="12">
        <v>383</v>
      </c>
      <c r="L115" s="12">
        <v>1.55E-2</v>
      </c>
      <c r="M115">
        <v>584</v>
      </c>
      <c r="N115" s="12">
        <v>1000</v>
      </c>
      <c r="O115" s="12">
        <v>400</v>
      </c>
      <c r="P115" s="12">
        <v>130</v>
      </c>
      <c r="Q115" s="7">
        <f t="shared" si="12"/>
        <v>2.5882352941176472</v>
      </c>
      <c r="R115" s="7">
        <f t="shared" si="11"/>
        <v>2.5882352941176472</v>
      </c>
      <c r="S115" s="7">
        <v>0.19624235145435207</v>
      </c>
      <c r="T115" s="7">
        <v>52000</v>
      </c>
      <c r="U115" s="7">
        <v>180700</v>
      </c>
      <c r="V115" s="7">
        <v>0.28776978417266186</v>
      </c>
      <c r="W115" s="7">
        <v>9.0519999999999996</v>
      </c>
      <c r="X115" s="7">
        <v>3.6078600000000001</v>
      </c>
      <c r="Y115" s="7">
        <v>1.4399556923076924</v>
      </c>
      <c r="Z115" s="7">
        <v>2.3682363076923076</v>
      </c>
      <c r="AA115" s="6">
        <v>243</v>
      </c>
      <c r="AB115" s="6">
        <v>319.03477563325788</v>
      </c>
      <c r="AC115" s="6" t="s">
        <v>598</v>
      </c>
      <c r="AD115" s="6" t="s">
        <v>598</v>
      </c>
      <c r="AE115" s="6"/>
      <c r="AF115" s="6">
        <v>3</v>
      </c>
      <c r="AG115" s="5"/>
      <c r="AH115" s="5"/>
    </row>
    <row r="116" spans="1:34" ht="19.5" customHeight="1" x14ac:dyDescent="0.2">
      <c r="A116" s="21"/>
      <c r="B116" s="6" t="s">
        <v>148</v>
      </c>
      <c r="C116" s="6">
        <v>0</v>
      </c>
      <c r="D116" s="7">
        <v>2200</v>
      </c>
      <c r="E116" s="7">
        <v>850</v>
      </c>
      <c r="F116" s="7">
        <v>130</v>
      </c>
      <c r="G116" s="7">
        <v>28.2</v>
      </c>
      <c r="H116" s="18">
        <v>3.4781538461538465E-3</v>
      </c>
      <c r="I116" s="11">
        <v>414</v>
      </c>
      <c r="J116">
        <v>6.1833846153846149E-3</v>
      </c>
      <c r="K116" s="12">
        <v>383</v>
      </c>
      <c r="L116" s="12">
        <v>2.4199999999999999E-2</v>
      </c>
      <c r="M116">
        <v>462</v>
      </c>
      <c r="N116" s="12">
        <v>1000</v>
      </c>
      <c r="O116" s="12">
        <v>400</v>
      </c>
      <c r="P116" s="12">
        <v>130</v>
      </c>
      <c r="Q116" s="7">
        <f t="shared" si="12"/>
        <v>2.5882352941176472</v>
      </c>
      <c r="R116" s="7">
        <f t="shared" si="11"/>
        <v>2.5882352941176472</v>
      </c>
      <c r="S116" s="7">
        <v>0.19624235145435207</v>
      </c>
      <c r="T116" s="7">
        <v>52000</v>
      </c>
      <c r="U116" s="7">
        <v>180700</v>
      </c>
      <c r="V116" s="7">
        <v>0.28776978417266186</v>
      </c>
      <c r="W116" s="7">
        <v>11.180399999999999</v>
      </c>
      <c r="X116" s="7">
        <v>3.6078600000000001</v>
      </c>
      <c r="Y116" s="7">
        <v>1.4399556923076924</v>
      </c>
      <c r="Z116" s="7">
        <v>2.3682363076923076</v>
      </c>
      <c r="AA116" s="6">
        <v>301.5</v>
      </c>
      <c r="AB116" s="6">
        <v>318.10168436844401</v>
      </c>
      <c r="AC116" s="6" t="s">
        <v>598</v>
      </c>
      <c r="AD116" s="6" t="s">
        <v>598</v>
      </c>
      <c r="AE116" s="6"/>
      <c r="AF116" s="6">
        <v>3</v>
      </c>
      <c r="AG116" s="5"/>
      <c r="AH116" s="5"/>
    </row>
    <row r="117" spans="1:34" ht="19.5" customHeight="1" x14ac:dyDescent="0.2">
      <c r="A117" s="21"/>
      <c r="B117" s="6" t="s">
        <v>149</v>
      </c>
      <c r="C117" s="6">
        <v>0</v>
      </c>
      <c r="D117" s="7">
        <v>2200</v>
      </c>
      <c r="E117" s="7">
        <v>850</v>
      </c>
      <c r="F117" s="7">
        <v>130</v>
      </c>
      <c r="G117" s="7">
        <v>28.2</v>
      </c>
      <c r="H117" s="18">
        <v>3.4781538461538465E-3</v>
      </c>
      <c r="I117" s="11">
        <v>414</v>
      </c>
      <c r="J117">
        <v>6.1833846153846149E-3</v>
      </c>
      <c r="K117" s="12">
        <v>383</v>
      </c>
      <c r="L117" s="12">
        <v>1.55E-2</v>
      </c>
      <c r="M117">
        <v>584</v>
      </c>
      <c r="N117" s="12">
        <v>2550</v>
      </c>
      <c r="O117" s="12">
        <v>400</v>
      </c>
      <c r="P117" s="12">
        <v>130</v>
      </c>
      <c r="Q117" s="7">
        <f t="shared" si="12"/>
        <v>2.5882352941176472</v>
      </c>
      <c r="R117" s="7">
        <f t="shared" si="11"/>
        <v>2.5882352941176472</v>
      </c>
      <c r="S117" s="7">
        <v>0.50041799620859773</v>
      </c>
      <c r="T117" s="7">
        <v>52000</v>
      </c>
      <c r="U117" s="7">
        <v>180700</v>
      </c>
      <c r="V117" s="7">
        <v>0.28776978417266186</v>
      </c>
      <c r="W117" s="7">
        <v>9.0519999999999996</v>
      </c>
      <c r="X117" s="7">
        <v>3.6078600000000001</v>
      </c>
      <c r="Y117" s="7">
        <v>1.4399556923076924</v>
      </c>
      <c r="Z117" s="7">
        <v>2.3682363076923076</v>
      </c>
      <c r="AA117" s="6">
        <v>353.15</v>
      </c>
      <c r="AB117" s="6">
        <v>333.30946359427884</v>
      </c>
      <c r="AC117" s="6" t="s">
        <v>598</v>
      </c>
      <c r="AD117" s="6" t="s">
        <v>598</v>
      </c>
      <c r="AE117" s="6"/>
      <c r="AF117" s="6">
        <v>3</v>
      </c>
      <c r="AG117" s="5"/>
      <c r="AH117" s="5"/>
    </row>
    <row r="118" spans="1:34" ht="19.5" customHeight="1" x14ac:dyDescent="0.2">
      <c r="A118" s="20"/>
      <c r="B118" s="6" t="s">
        <v>150</v>
      </c>
      <c r="C118" s="6">
        <v>0</v>
      </c>
      <c r="D118" s="7">
        <v>2200</v>
      </c>
      <c r="E118" s="7">
        <v>850</v>
      </c>
      <c r="F118" s="7">
        <v>130</v>
      </c>
      <c r="G118" s="7">
        <v>28.2</v>
      </c>
      <c r="H118" s="18">
        <v>3.4781538461538465E-3</v>
      </c>
      <c r="I118" s="11">
        <v>414</v>
      </c>
      <c r="J118">
        <v>6.1833846153846149E-3</v>
      </c>
      <c r="K118" s="12">
        <v>383</v>
      </c>
      <c r="L118" s="12">
        <v>2.4199999999999999E-2</v>
      </c>
      <c r="M118">
        <v>462</v>
      </c>
      <c r="N118" s="12">
        <v>2550</v>
      </c>
      <c r="O118" s="12">
        <v>400</v>
      </c>
      <c r="P118" s="12">
        <v>130</v>
      </c>
      <c r="Q118" s="7">
        <f t="shared" si="12"/>
        <v>2.5882352941176472</v>
      </c>
      <c r="R118" s="7">
        <f t="shared" si="11"/>
        <v>2.5882352941176472</v>
      </c>
      <c r="S118" s="7">
        <v>0.50041799620859773</v>
      </c>
      <c r="T118" s="7">
        <v>52000</v>
      </c>
      <c r="U118" s="7">
        <v>180700</v>
      </c>
      <c r="V118" s="7">
        <v>0.28776978417266186</v>
      </c>
      <c r="W118" s="7">
        <v>11.180399999999999</v>
      </c>
      <c r="X118" s="7">
        <v>3.6078600000000001</v>
      </c>
      <c r="Y118" s="7">
        <v>1.4399556923076924</v>
      </c>
      <c r="Z118" s="7">
        <v>2.3682363076923076</v>
      </c>
      <c r="AA118" s="6">
        <v>372.65</v>
      </c>
      <c r="AB118" s="6">
        <v>332.59460447601288</v>
      </c>
      <c r="AC118" s="6" t="s">
        <v>598</v>
      </c>
      <c r="AD118" s="6" t="s">
        <v>598</v>
      </c>
      <c r="AE118" s="6"/>
      <c r="AF118" s="6">
        <v>3</v>
      </c>
      <c r="AG118" s="5"/>
      <c r="AH118" s="5"/>
    </row>
    <row r="119" spans="1:34" ht="19.5" customHeight="1" x14ac:dyDescent="0.2">
      <c r="A119" s="22" t="s">
        <v>151</v>
      </c>
      <c r="B119" s="7" t="s">
        <v>152</v>
      </c>
      <c r="C119" s="7">
        <v>0</v>
      </c>
      <c r="D119" s="7">
        <v>2000</v>
      </c>
      <c r="E119" s="7">
        <v>1000</v>
      </c>
      <c r="F119" s="7">
        <v>120</v>
      </c>
      <c r="G119" s="7">
        <v>19.399999999999999</v>
      </c>
      <c r="H119" s="18">
        <v>2.5100000000000001E-3</v>
      </c>
      <c r="I119" s="11">
        <v>392</v>
      </c>
      <c r="J119">
        <v>1.31E-3</v>
      </c>
      <c r="K119" s="12">
        <v>392</v>
      </c>
      <c r="L119" s="12">
        <v>9.7785467128027687E-2</v>
      </c>
      <c r="M119">
        <v>392</v>
      </c>
      <c r="N119" s="12">
        <v>0</v>
      </c>
      <c r="O119" s="12">
        <v>102</v>
      </c>
      <c r="P119" s="12">
        <v>102</v>
      </c>
      <c r="Q119" s="7">
        <v>1</v>
      </c>
      <c r="R119" s="7">
        <f t="shared" si="11"/>
        <v>2</v>
      </c>
      <c r="S119" s="7">
        <v>0</v>
      </c>
      <c r="T119" s="7">
        <v>10404</v>
      </c>
      <c r="U119" s="7">
        <v>116328</v>
      </c>
      <c r="V119" s="7">
        <v>8.9436765009284089E-2</v>
      </c>
      <c r="W119" s="7">
        <v>38.331903114186851</v>
      </c>
      <c r="X119" s="7">
        <v>0</v>
      </c>
      <c r="Y119" s="7">
        <v>0.98392000000000002</v>
      </c>
      <c r="Z119" s="7">
        <v>0.51351999999999998</v>
      </c>
      <c r="AA119" s="6">
        <v>196.4579</v>
      </c>
      <c r="AB119" s="6"/>
      <c r="AC119" s="6">
        <v>175.96320005211683</v>
      </c>
      <c r="AD119" s="6">
        <v>285.37972202411805</v>
      </c>
      <c r="AE119" s="6">
        <v>127.38935460665884</v>
      </c>
      <c r="AF119" s="6">
        <v>1</v>
      </c>
      <c r="AG119" s="5"/>
      <c r="AH119" s="5"/>
    </row>
    <row r="120" spans="1:34" ht="19.5" customHeight="1" x14ac:dyDescent="0.2">
      <c r="A120" s="21"/>
      <c r="B120" s="7" t="s">
        <v>153</v>
      </c>
      <c r="C120" s="7">
        <v>0</v>
      </c>
      <c r="D120" s="7">
        <v>2000</v>
      </c>
      <c r="E120" s="7">
        <v>1000</v>
      </c>
      <c r="F120" s="7">
        <v>120</v>
      </c>
      <c r="G120" s="7">
        <v>19.600000000000001</v>
      </c>
      <c r="H120" s="18">
        <v>2.5100000000000001E-3</v>
      </c>
      <c r="I120" s="11">
        <v>402</v>
      </c>
      <c r="J120">
        <v>2.4499999999999999E-3</v>
      </c>
      <c r="K120" s="12">
        <v>402</v>
      </c>
      <c r="L120" s="12">
        <v>9.7785467128027687E-2</v>
      </c>
      <c r="M120">
        <v>402</v>
      </c>
      <c r="N120" s="12">
        <v>0</v>
      </c>
      <c r="O120" s="12">
        <v>102</v>
      </c>
      <c r="P120" s="12">
        <v>102</v>
      </c>
      <c r="Q120" s="7">
        <v>1</v>
      </c>
      <c r="R120" s="7">
        <f t="shared" si="11"/>
        <v>2</v>
      </c>
      <c r="S120" s="7">
        <v>0</v>
      </c>
      <c r="T120" s="7">
        <v>10404</v>
      </c>
      <c r="U120" s="7">
        <v>116328</v>
      </c>
      <c r="V120" s="7">
        <v>8.9436765009284089E-2</v>
      </c>
      <c r="W120" s="7">
        <v>39.309757785467127</v>
      </c>
      <c r="X120" s="7">
        <v>0</v>
      </c>
      <c r="Y120" s="7">
        <v>1.00902</v>
      </c>
      <c r="Z120" s="7">
        <v>0.9849</v>
      </c>
      <c r="AA120" s="6">
        <v>268.30990000000003</v>
      </c>
      <c r="AB120" s="6"/>
      <c r="AC120" s="6">
        <v>179.50389262495256</v>
      </c>
      <c r="AD120" s="6">
        <v>287.86040746797971</v>
      </c>
      <c r="AE120" s="6">
        <v>130.3793991430575</v>
      </c>
      <c r="AF120" s="6">
        <v>1</v>
      </c>
      <c r="AG120" s="5"/>
      <c r="AH120" s="5"/>
    </row>
    <row r="121" spans="1:34" ht="19.5" customHeight="1" x14ac:dyDescent="0.2">
      <c r="A121" s="21"/>
      <c r="B121" s="7" t="s">
        <v>154</v>
      </c>
      <c r="C121" s="7">
        <v>0</v>
      </c>
      <c r="D121" s="7">
        <v>2000</v>
      </c>
      <c r="E121" s="7">
        <v>1000</v>
      </c>
      <c r="F121" s="7">
        <v>120</v>
      </c>
      <c r="G121" s="7">
        <v>19.5</v>
      </c>
      <c r="H121" s="18">
        <v>2.5100000000000001E-3</v>
      </c>
      <c r="I121" s="11">
        <v>402</v>
      </c>
      <c r="J121">
        <v>3.81E-3</v>
      </c>
      <c r="K121" s="12">
        <v>402</v>
      </c>
      <c r="L121" s="12">
        <v>0.12072279892349096</v>
      </c>
      <c r="M121">
        <v>402</v>
      </c>
      <c r="N121" s="12">
        <v>0</v>
      </c>
      <c r="O121" s="12">
        <v>102</v>
      </c>
      <c r="P121" s="12">
        <v>102</v>
      </c>
      <c r="Q121" s="7">
        <v>1</v>
      </c>
      <c r="R121" s="7">
        <f t="shared" si="11"/>
        <v>2</v>
      </c>
      <c r="S121" s="7">
        <v>0</v>
      </c>
      <c r="T121" s="7">
        <v>10404</v>
      </c>
      <c r="U121" s="7">
        <v>116328</v>
      </c>
      <c r="V121" s="7">
        <v>8.9436765009284089E-2</v>
      </c>
      <c r="W121" s="7">
        <v>48.530565167243367</v>
      </c>
      <c r="X121" s="7">
        <v>0</v>
      </c>
      <c r="Y121" s="7">
        <v>1.00902</v>
      </c>
      <c r="Z121" s="7">
        <v>1.53162</v>
      </c>
      <c r="AA121" s="6">
        <v>321.43370000000004</v>
      </c>
      <c r="AB121" s="6"/>
      <c r="AC121" s="6">
        <v>206.51840885893017</v>
      </c>
      <c r="AD121" s="6">
        <v>286.62035898696365</v>
      </c>
      <c r="AE121" s="6">
        <v>131.76489440228599</v>
      </c>
      <c r="AF121" s="6">
        <v>1</v>
      </c>
      <c r="AG121" s="5"/>
      <c r="AH121" s="5"/>
    </row>
    <row r="122" spans="1:34" ht="19.5" customHeight="1" x14ac:dyDescent="0.2">
      <c r="A122" s="21"/>
      <c r="B122" s="7" t="s">
        <v>155</v>
      </c>
      <c r="C122" s="7">
        <v>0</v>
      </c>
      <c r="D122" s="7">
        <v>1800</v>
      </c>
      <c r="E122" s="7">
        <v>1300</v>
      </c>
      <c r="F122" s="7">
        <v>120</v>
      </c>
      <c r="G122" s="7">
        <v>17.600000000000001</v>
      </c>
      <c r="H122" s="18">
        <v>2.5900000000000003E-3</v>
      </c>
      <c r="I122" s="11">
        <v>314</v>
      </c>
      <c r="J122">
        <v>1.31E-3</v>
      </c>
      <c r="K122" s="12">
        <v>314</v>
      </c>
      <c r="L122" s="12">
        <v>9.7785467128027687E-2</v>
      </c>
      <c r="M122">
        <v>314</v>
      </c>
      <c r="N122" s="12">
        <v>0</v>
      </c>
      <c r="O122" s="12">
        <v>102</v>
      </c>
      <c r="P122" s="12">
        <v>102</v>
      </c>
      <c r="Q122" s="7">
        <v>0.69</v>
      </c>
      <c r="R122" s="7">
        <f t="shared" si="11"/>
        <v>1.3846153846153846</v>
      </c>
      <c r="S122" s="7">
        <v>0</v>
      </c>
      <c r="T122" s="7">
        <v>10404</v>
      </c>
      <c r="U122" s="7">
        <v>152328</v>
      </c>
      <c r="V122" s="7">
        <v>6.8299984244524978E-2</v>
      </c>
      <c r="W122" s="7">
        <v>30.704636678200693</v>
      </c>
      <c r="X122" s="7">
        <v>0</v>
      </c>
      <c r="Y122" s="7">
        <v>0.81326000000000009</v>
      </c>
      <c r="Z122" s="7">
        <v>0.41133999999999998</v>
      </c>
      <c r="AA122" s="6">
        <v>309.46825000000001</v>
      </c>
      <c r="AB122" s="6"/>
      <c r="AC122" s="6">
        <v>200.59071687627409</v>
      </c>
      <c r="AD122" s="6">
        <v>363.41789221586401</v>
      </c>
      <c r="AE122" s="6">
        <v>187.30760574477782</v>
      </c>
      <c r="AF122" s="6">
        <v>1</v>
      </c>
      <c r="AG122" s="5"/>
      <c r="AH122" s="5"/>
    </row>
    <row r="123" spans="1:34" ht="19.5" customHeight="1" x14ac:dyDescent="0.2">
      <c r="A123" s="21"/>
      <c r="B123" s="7" t="s">
        <v>156</v>
      </c>
      <c r="C123" s="7">
        <v>0</v>
      </c>
      <c r="D123" s="7">
        <v>1800</v>
      </c>
      <c r="E123" s="7">
        <v>1300</v>
      </c>
      <c r="F123" s="7">
        <v>120</v>
      </c>
      <c r="G123" s="7">
        <v>18.100000000000001</v>
      </c>
      <c r="H123" s="18">
        <v>1.25E-3</v>
      </c>
      <c r="I123" s="11">
        <v>471</v>
      </c>
      <c r="J123">
        <v>2.4599999999999999E-3</v>
      </c>
      <c r="K123" s="12">
        <v>471</v>
      </c>
      <c r="L123" s="12">
        <v>9.7785467128027687E-2</v>
      </c>
      <c r="M123">
        <v>471</v>
      </c>
      <c r="N123" s="12">
        <v>0</v>
      </c>
      <c r="O123" s="12">
        <v>102</v>
      </c>
      <c r="P123" s="12">
        <v>102</v>
      </c>
      <c r="Q123" s="7">
        <v>0.69</v>
      </c>
      <c r="R123" s="7">
        <f t="shared" si="11"/>
        <v>1.3846153846153846</v>
      </c>
      <c r="S123" s="7">
        <v>0</v>
      </c>
      <c r="T123" s="7">
        <v>10404</v>
      </c>
      <c r="U123" s="7">
        <v>152328</v>
      </c>
      <c r="V123" s="7">
        <v>6.8299984244524978E-2</v>
      </c>
      <c r="W123" s="7">
        <v>46.056955017301043</v>
      </c>
      <c r="X123" s="7">
        <v>0</v>
      </c>
      <c r="Y123" s="7">
        <v>0.58875</v>
      </c>
      <c r="Z123" s="7">
        <v>1.15866</v>
      </c>
      <c r="AA123" s="6">
        <v>359.63760000000002</v>
      </c>
      <c r="AB123" s="6"/>
      <c r="AC123" s="6">
        <v>249.59066316254129</v>
      </c>
      <c r="AD123" s="6">
        <v>372.14682631443941</v>
      </c>
      <c r="AE123" s="6">
        <v>195.06155889079562</v>
      </c>
      <c r="AF123" s="6">
        <v>1</v>
      </c>
      <c r="AG123" s="5"/>
      <c r="AH123" s="5"/>
    </row>
    <row r="124" spans="1:34" ht="19.5" customHeight="1" x14ac:dyDescent="0.2">
      <c r="A124" s="21"/>
      <c r="B124" s="7" t="s">
        <v>157</v>
      </c>
      <c r="C124" s="7">
        <v>0</v>
      </c>
      <c r="D124" s="7">
        <v>1800</v>
      </c>
      <c r="E124" s="7">
        <v>1300</v>
      </c>
      <c r="F124" s="7">
        <v>120</v>
      </c>
      <c r="G124" s="7">
        <v>15.7</v>
      </c>
      <c r="H124" s="18">
        <v>2.5900000000000003E-3</v>
      </c>
      <c r="I124" s="11">
        <v>471</v>
      </c>
      <c r="J124">
        <v>2.4599999999999999E-3</v>
      </c>
      <c r="K124" s="12">
        <v>471</v>
      </c>
      <c r="L124" s="12">
        <v>9.7785467128027687E-2</v>
      </c>
      <c r="M124">
        <v>471</v>
      </c>
      <c r="N124" s="12">
        <v>0</v>
      </c>
      <c r="O124" s="12">
        <v>102</v>
      </c>
      <c r="P124" s="12">
        <v>102</v>
      </c>
      <c r="Q124" s="7">
        <v>0.69</v>
      </c>
      <c r="R124" s="7">
        <f t="shared" si="11"/>
        <v>1.3846153846153846</v>
      </c>
      <c r="S124" s="7">
        <v>0</v>
      </c>
      <c r="T124" s="7">
        <v>10404</v>
      </c>
      <c r="U124" s="7">
        <v>152328</v>
      </c>
      <c r="V124" s="7">
        <v>6.8299984244524978E-2</v>
      </c>
      <c r="W124" s="7">
        <v>46.056955017301043</v>
      </c>
      <c r="X124" s="7">
        <v>0</v>
      </c>
      <c r="Y124" s="7">
        <v>1.2198900000000001</v>
      </c>
      <c r="Z124" s="7">
        <v>1.15866</v>
      </c>
      <c r="AA124" s="6">
        <v>371.65129999999999</v>
      </c>
      <c r="AB124" s="6"/>
      <c r="AC124" s="6">
        <v>262.40330133834635</v>
      </c>
      <c r="AD124" s="6">
        <v>330.03388413921471</v>
      </c>
      <c r="AE124" s="6">
        <v>177.87801710217983</v>
      </c>
      <c r="AF124" s="6">
        <v>1</v>
      </c>
      <c r="AG124" s="5"/>
      <c r="AH124" s="5"/>
    </row>
    <row r="125" spans="1:34" ht="19.5" customHeight="1" x14ac:dyDescent="0.2">
      <c r="A125" s="21"/>
      <c r="B125" s="7" t="s">
        <v>158</v>
      </c>
      <c r="C125" s="7">
        <v>0</v>
      </c>
      <c r="D125" s="7">
        <v>1800</v>
      </c>
      <c r="E125" s="7">
        <v>1300</v>
      </c>
      <c r="F125" s="7">
        <v>100</v>
      </c>
      <c r="G125" s="7">
        <v>17.600000000000001</v>
      </c>
      <c r="H125" s="18">
        <v>2.5500000000000002E-3</v>
      </c>
      <c r="I125" s="11">
        <v>366</v>
      </c>
      <c r="J125">
        <v>2.5500000000000002E-3</v>
      </c>
      <c r="K125" s="12">
        <v>366</v>
      </c>
      <c r="L125" s="12">
        <v>9.7785467128027687E-2</v>
      </c>
      <c r="M125">
        <v>366</v>
      </c>
      <c r="N125" s="12">
        <v>0</v>
      </c>
      <c r="O125" s="12">
        <v>102</v>
      </c>
      <c r="P125" s="12">
        <v>102</v>
      </c>
      <c r="Q125" s="7">
        <v>0.69</v>
      </c>
      <c r="R125" s="7">
        <f t="shared" si="11"/>
        <v>1.3846153846153846</v>
      </c>
      <c r="S125" s="7">
        <v>0</v>
      </c>
      <c r="T125" s="7">
        <v>10404</v>
      </c>
      <c r="U125" s="7">
        <v>130408</v>
      </c>
      <c r="V125" s="7">
        <v>7.9780381571682712E-2</v>
      </c>
      <c r="W125" s="7">
        <v>35.789480968858136</v>
      </c>
      <c r="X125" s="7">
        <v>0</v>
      </c>
      <c r="Y125" s="7">
        <v>0.93330000000000002</v>
      </c>
      <c r="Z125" s="7">
        <v>0.93330000000000002</v>
      </c>
      <c r="AA125" s="6">
        <v>271.00514999999996</v>
      </c>
      <c r="AB125" s="6"/>
      <c r="AC125" s="6">
        <v>206.03633702468974</v>
      </c>
      <c r="AD125" s="6">
        <v>302.84824351322004</v>
      </c>
      <c r="AE125" s="6">
        <v>164.19884377965718</v>
      </c>
      <c r="AF125" s="6">
        <v>1</v>
      </c>
      <c r="AG125" s="5"/>
      <c r="AH125" s="5"/>
    </row>
    <row r="126" spans="1:34" ht="19.5" customHeight="1" x14ac:dyDescent="0.2">
      <c r="A126" s="21"/>
      <c r="B126" s="7" t="s">
        <v>159</v>
      </c>
      <c r="C126" s="7">
        <v>0</v>
      </c>
      <c r="D126" s="7">
        <v>1800</v>
      </c>
      <c r="E126" s="7">
        <v>1300</v>
      </c>
      <c r="F126" s="7">
        <v>80</v>
      </c>
      <c r="G126" s="7">
        <v>16.399999999999999</v>
      </c>
      <c r="H126" s="18">
        <v>2.5000000000000001E-3</v>
      </c>
      <c r="I126" s="11">
        <v>367</v>
      </c>
      <c r="J126">
        <v>2.5000000000000001E-3</v>
      </c>
      <c r="K126" s="12">
        <v>367</v>
      </c>
      <c r="L126" s="12">
        <v>7.7262591311034218E-2</v>
      </c>
      <c r="M126">
        <v>367</v>
      </c>
      <c r="N126" s="12">
        <v>0</v>
      </c>
      <c r="O126" s="12">
        <v>102</v>
      </c>
      <c r="P126" s="12">
        <v>102</v>
      </c>
      <c r="Q126" s="7">
        <v>0.69</v>
      </c>
      <c r="R126" s="7">
        <f t="shared" si="11"/>
        <v>1.3846153846153846</v>
      </c>
      <c r="S126" s="7">
        <v>0</v>
      </c>
      <c r="T126" s="7">
        <v>10404</v>
      </c>
      <c r="U126" s="7">
        <v>108488</v>
      </c>
      <c r="V126" s="7">
        <v>9.5900007374087451E-2</v>
      </c>
      <c r="W126" s="7">
        <v>28.355371011149558</v>
      </c>
      <c r="X126" s="7">
        <v>0</v>
      </c>
      <c r="Y126" s="7">
        <v>0.91749999999999998</v>
      </c>
      <c r="Z126" s="7">
        <v>0.91749999999999998</v>
      </c>
      <c r="AA126" s="6">
        <v>199</v>
      </c>
      <c r="AB126" s="6"/>
      <c r="AC126" s="6">
        <v>161.95566820522279</v>
      </c>
      <c r="AD126" s="6">
        <v>228.24979933084379</v>
      </c>
      <c r="AE126" s="6">
        <v>128.44145085069269</v>
      </c>
      <c r="AF126" s="6">
        <v>1</v>
      </c>
      <c r="AG126" s="5"/>
      <c r="AH126" s="5"/>
    </row>
    <row r="127" spans="1:34" ht="19.5" customHeight="1" x14ac:dyDescent="0.2">
      <c r="A127" s="21"/>
      <c r="B127" s="7" t="s">
        <v>160</v>
      </c>
      <c r="C127" s="7">
        <v>0</v>
      </c>
      <c r="D127" s="7">
        <v>1400</v>
      </c>
      <c r="E127" s="7">
        <v>1400</v>
      </c>
      <c r="F127" s="7">
        <v>100</v>
      </c>
      <c r="G127" s="7">
        <v>16.3</v>
      </c>
      <c r="H127" s="18">
        <v>2.5500000000000002E-3</v>
      </c>
      <c r="I127" s="11">
        <v>362</v>
      </c>
      <c r="J127">
        <v>1.2700000000000001E-3</v>
      </c>
      <c r="K127" s="12">
        <v>362</v>
      </c>
      <c r="L127" s="12">
        <v>7.7262591311034218E-2</v>
      </c>
      <c r="M127">
        <v>362</v>
      </c>
      <c r="N127" s="12">
        <v>0</v>
      </c>
      <c r="O127" s="12">
        <v>102</v>
      </c>
      <c r="P127" s="12">
        <v>102</v>
      </c>
      <c r="Q127" s="7">
        <v>0.5</v>
      </c>
      <c r="R127" s="7">
        <f t="shared" si="11"/>
        <v>1</v>
      </c>
      <c r="S127" s="7">
        <v>0</v>
      </c>
      <c r="T127" s="7">
        <v>10404</v>
      </c>
      <c r="U127" s="7">
        <v>140408</v>
      </c>
      <c r="V127" s="7">
        <v>7.4098341974816254E-2</v>
      </c>
      <c r="W127" s="7">
        <v>27.969058054594388</v>
      </c>
      <c r="X127" s="7">
        <v>0</v>
      </c>
      <c r="Y127" s="7">
        <v>0.92310000000000003</v>
      </c>
      <c r="Z127" s="7">
        <v>0.45974000000000004</v>
      </c>
      <c r="AA127" s="6">
        <v>249.36567754250001</v>
      </c>
      <c r="AB127" s="6"/>
      <c r="AC127" s="6">
        <v>214.39684013225636</v>
      </c>
      <c r="AD127" s="6">
        <v>316.76870318607075</v>
      </c>
      <c r="AE127" s="6">
        <v>184.01388086440798</v>
      </c>
      <c r="AF127" s="6">
        <v>1</v>
      </c>
      <c r="AG127" s="5"/>
      <c r="AH127" s="5"/>
    </row>
    <row r="128" spans="1:34" ht="19.5" customHeight="1" x14ac:dyDescent="0.2">
      <c r="A128" s="21"/>
      <c r="B128" s="7" t="s">
        <v>161</v>
      </c>
      <c r="C128" s="7">
        <v>0</v>
      </c>
      <c r="D128" s="7">
        <v>1400</v>
      </c>
      <c r="E128" s="7">
        <v>1400</v>
      </c>
      <c r="F128" s="7">
        <v>100</v>
      </c>
      <c r="G128" s="7">
        <v>17</v>
      </c>
      <c r="H128" s="18">
        <v>1.2700000000000001E-3</v>
      </c>
      <c r="I128" s="11">
        <v>366</v>
      </c>
      <c r="J128">
        <v>2.5500000000000002E-3</v>
      </c>
      <c r="K128" s="12">
        <v>366</v>
      </c>
      <c r="L128" s="12">
        <v>7.7262591311034218E-2</v>
      </c>
      <c r="M128">
        <v>366</v>
      </c>
      <c r="N128" s="12">
        <v>0</v>
      </c>
      <c r="O128" s="12">
        <v>102</v>
      </c>
      <c r="P128" s="12">
        <v>102</v>
      </c>
      <c r="Q128" s="7">
        <v>0.5</v>
      </c>
      <c r="R128" s="7">
        <f t="shared" si="11"/>
        <v>1</v>
      </c>
      <c r="S128" s="7">
        <v>0</v>
      </c>
      <c r="T128" s="7">
        <v>10404</v>
      </c>
      <c r="U128" s="7">
        <v>140408</v>
      </c>
      <c r="V128" s="7">
        <v>7.4098341974816254E-2</v>
      </c>
      <c r="W128" s="7">
        <v>28.278108419838524</v>
      </c>
      <c r="X128" s="7">
        <v>0</v>
      </c>
      <c r="Y128" s="7">
        <v>0.46482000000000001</v>
      </c>
      <c r="Z128" s="7">
        <v>0.93330000000000002</v>
      </c>
      <c r="AA128" s="6">
        <v>319.5420178425</v>
      </c>
      <c r="AB128" s="6"/>
      <c r="AC128" s="6">
        <v>203.47618104739416</v>
      </c>
      <c r="AD128" s="6">
        <v>328.3020332573069</v>
      </c>
      <c r="AE128" s="6">
        <v>192.44130185037599</v>
      </c>
      <c r="AF128" s="6">
        <v>1</v>
      </c>
      <c r="AG128" s="5"/>
      <c r="AH128" s="5"/>
    </row>
    <row r="129" spans="1:34" ht="19.5" customHeight="1" x14ac:dyDescent="0.2">
      <c r="A129" s="21"/>
      <c r="B129" s="7" t="s">
        <v>162</v>
      </c>
      <c r="C129" s="7">
        <v>0</v>
      </c>
      <c r="D129" s="7">
        <v>1400</v>
      </c>
      <c r="E129" s="7">
        <v>1400</v>
      </c>
      <c r="F129" s="7">
        <v>100</v>
      </c>
      <c r="G129" s="7">
        <v>18.100000000000001</v>
      </c>
      <c r="H129" s="18">
        <v>2.5500000000000002E-3</v>
      </c>
      <c r="I129" s="11">
        <v>370</v>
      </c>
      <c r="J129">
        <v>2.5500000000000002E-3</v>
      </c>
      <c r="K129" s="12">
        <v>370</v>
      </c>
      <c r="L129" s="12">
        <v>7.7262591311034218E-2</v>
      </c>
      <c r="M129">
        <v>370</v>
      </c>
      <c r="N129" s="12">
        <v>0</v>
      </c>
      <c r="O129" s="12">
        <v>102</v>
      </c>
      <c r="P129" s="12">
        <v>102</v>
      </c>
      <c r="Q129" s="7">
        <v>0.5</v>
      </c>
      <c r="R129" s="7">
        <f t="shared" si="11"/>
        <v>1</v>
      </c>
      <c r="S129" s="7">
        <v>0</v>
      </c>
      <c r="T129" s="7">
        <v>10404</v>
      </c>
      <c r="U129" s="7">
        <v>140408</v>
      </c>
      <c r="V129" s="7">
        <v>7.4098341974816254E-2</v>
      </c>
      <c r="W129" s="7">
        <v>28.587158785082661</v>
      </c>
      <c r="X129" s="7">
        <v>0</v>
      </c>
      <c r="Y129" s="7">
        <v>0.94350000000000012</v>
      </c>
      <c r="Z129" s="7">
        <v>0.94350000000000012</v>
      </c>
      <c r="AA129" s="6">
        <v>300.85000000000002</v>
      </c>
      <c r="AB129" s="6"/>
      <c r="AC129" s="6">
        <v>221.36444352469036</v>
      </c>
      <c r="AD129" s="6">
        <v>346.3432918036396</v>
      </c>
      <c r="AE129" s="6">
        <v>205.99344859327203</v>
      </c>
      <c r="AF129" s="6">
        <v>1</v>
      </c>
      <c r="AG129" s="5"/>
      <c r="AH129" s="5"/>
    </row>
    <row r="130" spans="1:34" ht="19.5" customHeight="1" x14ac:dyDescent="0.2">
      <c r="A130" s="21"/>
      <c r="B130" s="7" t="s">
        <v>163</v>
      </c>
      <c r="C130" s="7">
        <v>0</v>
      </c>
      <c r="D130" s="7">
        <v>1200</v>
      </c>
      <c r="E130" s="7">
        <v>1700</v>
      </c>
      <c r="F130" s="7">
        <v>80</v>
      </c>
      <c r="G130" s="7">
        <v>17.100000000000001</v>
      </c>
      <c r="H130" s="18">
        <v>2.5000000000000001E-3</v>
      </c>
      <c r="I130" s="11">
        <v>366</v>
      </c>
      <c r="J130">
        <v>1.25E-3</v>
      </c>
      <c r="K130" s="12">
        <v>366</v>
      </c>
      <c r="L130" s="12">
        <v>5.9154171472510571E-2</v>
      </c>
      <c r="M130">
        <v>366</v>
      </c>
      <c r="N130" s="12">
        <v>0</v>
      </c>
      <c r="O130" s="12">
        <v>102</v>
      </c>
      <c r="P130" s="12">
        <v>102</v>
      </c>
      <c r="Q130" s="7">
        <v>0.35</v>
      </c>
      <c r="R130" s="7">
        <f t="shared" si="11"/>
        <v>0.70588235294117652</v>
      </c>
      <c r="S130" s="7">
        <v>0</v>
      </c>
      <c r="T130" s="7">
        <v>10404</v>
      </c>
      <c r="U130" s="7">
        <v>140488</v>
      </c>
      <c r="V130" s="7">
        <v>7.4056147144240081E-2</v>
      </c>
      <c r="W130" s="7">
        <v>21.65042675893887</v>
      </c>
      <c r="X130" s="7">
        <v>0</v>
      </c>
      <c r="Y130" s="7">
        <v>0.91500000000000004</v>
      </c>
      <c r="Z130" s="7">
        <v>0.45750000000000002</v>
      </c>
      <c r="AA130" s="6">
        <v>257.5</v>
      </c>
      <c r="AB130" s="6"/>
      <c r="AC130" s="6">
        <v>223.19826417442806</v>
      </c>
      <c r="AD130" s="6">
        <v>334.85337672799369</v>
      </c>
      <c r="AE130" s="6">
        <v>199.38667042284689</v>
      </c>
      <c r="AF130" s="6">
        <v>1</v>
      </c>
      <c r="AG130" s="5"/>
      <c r="AH130" s="5"/>
    </row>
    <row r="131" spans="1:34" ht="19.5" customHeight="1" x14ac:dyDescent="0.2">
      <c r="A131" s="21"/>
      <c r="B131" s="7" t="s">
        <v>164</v>
      </c>
      <c r="C131" s="7">
        <v>0</v>
      </c>
      <c r="D131" s="7">
        <v>1200</v>
      </c>
      <c r="E131" s="7">
        <v>1700</v>
      </c>
      <c r="F131" s="7">
        <v>80</v>
      </c>
      <c r="G131" s="7">
        <v>19</v>
      </c>
      <c r="H131" s="18">
        <v>1.25E-3</v>
      </c>
      <c r="I131" s="11">
        <v>366</v>
      </c>
      <c r="J131">
        <v>2.5000000000000001E-3</v>
      </c>
      <c r="K131" s="12">
        <v>366</v>
      </c>
      <c r="L131" s="12">
        <v>5.9154171472510571E-2</v>
      </c>
      <c r="M131">
        <v>366</v>
      </c>
      <c r="N131" s="12">
        <v>0</v>
      </c>
      <c r="O131" s="12">
        <v>102</v>
      </c>
      <c r="P131" s="12">
        <v>102</v>
      </c>
      <c r="Q131" s="7">
        <v>0.35</v>
      </c>
      <c r="R131" s="7">
        <f t="shared" si="11"/>
        <v>0.70588235294117652</v>
      </c>
      <c r="S131" s="7">
        <v>0</v>
      </c>
      <c r="T131" s="7">
        <v>10404</v>
      </c>
      <c r="U131" s="7">
        <v>140488</v>
      </c>
      <c r="V131" s="7">
        <v>7.4056147144240081E-2</v>
      </c>
      <c r="W131" s="7">
        <v>21.65042675893887</v>
      </c>
      <c r="X131" s="7">
        <v>0</v>
      </c>
      <c r="Y131" s="7">
        <v>0.45750000000000002</v>
      </c>
      <c r="Z131" s="7">
        <v>0.91500000000000004</v>
      </c>
      <c r="AA131" s="6">
        <v>373.25976715249999</v>
      </c>
      <c r="AB131" s="6"/>
      <c r="AC131" s="6">
        <v>211.41563585158906</v>
      </c>
      <c r="AD131" s="6">
        <v>688.69735531604488</v>
      </c>
      <c r="AE131" s="6">
        <v>222.43934029107805</v>
      </c>
      <c r="AF131" s="6">
        <v>1</v>
      </c>
      <c r="AG131" s="5"/>
      <c r="AH131" s="5"/>
    </row>
    <row r="132" spans="1:34" ht="19.5" customHeight="1" x14ac:dyDescent="0.2">
      <c r="A132" s="20"/>
      <c r="B132" s="7" t="s">
        <v>165</v>
      </c>
      <c r="C132" s="7">
        <v>0</v>
      </c>
      <c r="D132" s="7">
        <v>1200</v>
      </c>
      <c r="E132" s="7">
        <v>1700</v>
      </c>
      <c r="F132" s="7">
        <v>80</v>
      </c>
      <c r="G132" s="7">
        <v>18.8</v>
      </c>
      <c r="H132" s="18">
        <v>2.5000000000000001E-3</v>
      </c>
      <c r="I132" s="11">
        <v>366</v>
      </c>
      <c r="J132">
        <v>2.5000000000000001E-3</v>
      </c>
      <c r="K132" s="12">
        <v>366</v>
      </c>
      <c r="L132" s="12">
        <v>5.9154171472510571E-2</v>
      </c>
      <c r="M132">
        <v>366</v>
      </c>
      <c r="N132" s="12">
        <v>0</v>
      </c>
      <c r="O132" s="12">
        <v>102</v>
      </c>
      <c r="P132" s="12">
        <v>102</v>
      </c>
      <c r="Q132" s="7">
        <v>0.35</v>
      </c>
      <c r="R132" s="7">
        <f t="shared" si="11"/>
        <v>0.70588235294117652</v>
      </c>
      <c r="S132" s="7">
        <v>0</v>
      </c>
      <c r="T132" s="7">
        <v>10404</v>
      </c>
      <c r="U132" s="7">
        <v>140488</v>
      </c>
      <c r="V132" s="7">
        <v>7.4056147144240081E-2</v>
      </c>
      <c r="W132" s="7">
        <v>21.65042675893887</v>
      </c>
      <c r="X132" s="7">
        <v>0</v>
      </c>
      <c r="Y132" s="7">
        <v>0.91500000000000004</v>
      </c>
      <c r="Z132" s="7">
        <v>0.91500000000000004</v>
      </c>
      <c r="AA132" s="6">
        <v>375.96554779999997</v>
      </c>
      <c r="AB132" s="6"/>
      <c r="AC132" s="6">
        <v>227.24432893175893</v>
      </c>
      <c r="AD132" s="6">
        <v>363.32662901838603</v>
      </c>
      <c r="AE132" s="6">
        <v>222.21968069642702</v>
      </c>
      <c r="AF132" s="6">
        <v>1</v>
      </c>
      <c r="AG132" s="5"/>
      <c r="AH132" s="5"/>
    </row>
    <row r="133" spans="1:34" ht="19.5" customHeight="1" x14ac:dyDescent="0.2">
      <c r="A133" s="22" t="s">
        <v>166</v>
      </c>
      <c r="B133" s="7" t="s">
        <v>167</v>
      </c>
      <c r="C133" s="7">
        <v>0</v>
      </c>
      <c r="D133" s="7">
        <v>1600</v>
      </c>
      <c r="E133" s="7">
        <v>700</v>
      </c>
      <c r="F133" s="7">
        <v>75</v>
      </c>
      <c r="G133" s="7">
        <v>27.4</v>
      </c>
      <c r="H133" s="18">
        <v>8.0420000000000005E-3</v>
      </c>
      <c r="I133" s="11">
        <v>445.6</v>
      </c>
      <c r="J133">
        <v>4.6157999999999998E-3</v>
      </c>
      <c r="K133" s="12">
        <v>523.9</v>
      </c>
      <c r="L133" s="12">
        <v>3.3911999999999998E-2</v>
      </c>
      <c r="M133">
        <v>469.2</v>
      </c>
      <c r="N133" s="12">
        <v>216</v>
      </c>
      <c r="O133" s="12">
        <v>75</v>
      </c>
      <c r="P133" s="12">
        <v>100</v>
      </c>
      <c r="Q133" s="7">
        <v>2.5</v>
      </c>
      <c r="R133" s="7">
        <f t="shared" si="11"/>
        <v>2.2857142857142856</v>
      </c>
      <c r="S133" s="7">
        <v>0.15</v>
      </c>
      <c r="T133" s="7">
        <v>7500</v>
      </c>
      <c r="U133" s="7">
        <v>52500</v>
      </c>
      <c r="V133" s="7">
        <v>0.14285714285714285</v>
      </c>
      <c r="W133" s="7">
        <v>15.911510399999999</v>
      </c>
      <c r="X133" s="7">
        <v>0</v>
      </c>
      <c r="Y133" s="7">
        <v>3.5835152000000003</v>
      </c>
      <c r="Z133" s="7">
        <v>2.4182176199999996</v>
      </c>
      <c r="AA133" s="6">
        <v>110.51133575424478</v>
      </c>
      <c r="AB133" s="6">
        <v>146.23968644830492</v>
      </c>
      <c r="AC133" s="6" t="s">
        <v>598</v>
      </c>
      <c r="AD133" s="6" t="s">
        <v>598</v>
      </c>
      <c r="AE133" s="6"/>
      <c r="AF133" s="6">
        <v>2</v>
      </c>
      <c r="AG133" s="5"/>
      <c r="AH133" s="5"/>
    </row>
    <row r="134" spans="1:34" ht="19.5" customHeight="1" x14ac:dyDescent="0.2">
      <c r="A134" s="21"/>
      <c r="B134" s="7" t="s">
        <v>168</v>
      </c>
      <c r="C134" s="7">
        <v>0</v>
      </c>
      <c r="D134" s="7">
        <v>1180</v>
      </c>
      <c r="E134" s="7">
        <v>700</v>
      </c>
      <c r="F134" s="7">
        <v>100</v>
      </c>
      <c r="G134" s="7">
        <v>27.4</v>
      </c>
      <c r="H134" s="18">
        <v>6.0319999999999992E-3</v>
      </c>
      <c r="I134" s="11">
        <v>445.6</v>
      </c>
      <c r="J134">
        <v>4.3611111111111107E-3</v>
      </c>
      <c r="K134" s="12">
        <v>608.9</v>
      </c>
      <c r="L134" s="12">
        <v>3.1400000000000004E-2</v>
      </c>
      <c r="M134">
        <v>469.2</v>
      </c>
      <c r="N134" s="12">
        <v>287</v>
      </c>
      <c r="O134" s="12">
        <v>100</v>
      </c>
      <c r="P134" s="12">
        <v>100</v>
      </c>
      <c r="Q134" s="7">
        <v>1.9</v>
      </c>
      <c r="R134" s="7">
        <f t="shared" si="11"/>
        <v>1.6857142857142857</v>
      </c>
      <c r="S134" s="7">
        <v>0.15</v>
      </c>
      <c r="T134" s="7">
        <v>10000</v>
      </c>
      <c r="U134" s="7">
        <v>70000</v>
      </c>
      <c r="V134" s="7">
        <v>0.14285714285714285</v>
      </c>
      <c r="W134" s="7">
        <v>14.732880000000002</v>
      </c>
      <c r="X134" s="7">
        <v>0</v>
      </c>
      <c r="Y134" s="7">
        <v>2.6878591999999997</v>
      </c>
      <c r="Z134" s="7">
        <v>2.6554805555555552</v>
      </c>
      <c r="AA134" s="6">
        <v>189.87633722642065</v>
      </c>
      <c r="AB134" s="6">
        <v>212.03646485519496</v>
      </c>
      <c r="AC134" s="6">
        <v>194.83764827596215</v>
      </c>
      <c r="AD134" s="6">
        <v>246.4735430686637</v>
      </c>
      <c r="AE134" s="6">
        <v>192.05717596019244</v>
      </c>
      <c r="AF134" s="6">
        <v>2</v>
      </c>
      <c r="AG134" s="5"/>
      <c r="AH134" s="5"/>
    </row>
    <row r="135" spans="1:34" ht="19.5" customHeight="1" x14ac:dyDescent="0.2">
      <c r="A135" s="21"/>
      <c r="B135" s="7" t="s">
        <v>169</v>
      </c>
      <c r="C135" s="7">
        <v>0</v>
      </c>
      <c r="D135" s="7">
        <v>1600</v>
      </c>
      <c r="E135" s="7">
        <v>700</v>
      </c>
      <c r="F135" s="7">
        <v>100</v>
      </c>
      <c r="G135" s="7">
        <v>27.4</v>
      </c>
      <c r="H135" s="18">
        <v>1.4362E-2</v>
      </c>
      <c r="I135" s="11">
        <v>445.6</v>
      </c>
      <c r="J135">
        <v>4.3611111111111107E-3</v>
      </c>
      <c r="K135" s="12">
        <v>608.9</v>
      </c>
      <c r="L135" s="12">
        <v>0</v>
      </c>
      <c r="M135">
        <v>0</v>
      </c>
      <c r="N135" s="12">
        <v>287</v>
      </c>
      <c r="O135" s="12">
        <v>100</v>
      </c>
      <c r="P135" s="12">
        <v>0</v>
      </c>
      <c r="Q135" s="7">
        <v>2.5</v>
      </c>
      <c r="R135" s="7">
        <f t="shared" si="11"/>
        <v>2.2857142857142856</v>
      </c>
      <c r="S135" s="7">
        <v>0.15</v>
      </c>
      <c r="T135" s="7">
        <v>0</v>
      </c>
      <c r="U135" s="7">
        <v>70000</v>
      </c>
      <c r="V135" s="7">
        <v>0</v>
      </c>
      <c r="W135" s="7">
        <v>0</v>
      </c>
      <c r="X135" s="7">
        <v>0</v>
      </c>
      <c r="Y135" s="7">
        <v>6.3997071999999999</v>
      </c>
      <c r="Z135" s="7">
        <v>2.6554805555555552</v>
      </c>
      <c r="AA135" s="6">
        <v>132.13269211895181</v>
      </c>
      <c r="AB135" s="6">
        <v>182.77766950377639</v>
      </c>
      <c r="AC135" s="6" t="s">
        <v>598</v>
      </c>
      <c r="AD135" s="6" t="s">
        <v>598</v>
      </c>
      <c r="AE135" s="6"/>
      <c r="AF135" s="6">
        <v>2</v>
      </c>
      <c r="AG135" s="5"/>
      <c r="AH135" s="5"/>
    </row>
    <row r="136" spans="1:34" ht="19.5" customHeight="1" x14ac:dyDescent="0.2">
      <c r="A136" s="21"/>
      <c r="B136" s="7" t="s">
        <v>170</v>
      </c>
      <c r="C136" s="7">
        <v>0</v>
      </c>
      <c r="D136" s="7">
        <v>1600</v>
      </c>
      <c r="E136" s="7">
        <v>700</v>
      </c>
      <c r="F136" s="7">
        <v>100</v>
      </c>
      <c r="G136" s="7">
        <v>27.4</v>
      </c>
      <c r="H136" s="18">
        <v>6.0319999999999992E-3</v>
      </c>
      <c r="I136" s="11">
        <v>445.6</v>
      </c>
      <c r="J136">
        <v>4.3611111111111107E-3</v>
      </c>
      <c r="K136" s="12">
        <v>608.9</v>
      </c>
      <c r="L136" s="12">
        <v>3.1400000000000004E-2</v>
      </c>
      <c r="M136">
        <v>469.2</v>
      </c>
      <c r="N136" s="12">
        <v>287</v>
      </c>
      <c r="O136" s="12">
        <v>100</v>
      </c>
      <c r="P136" s="12">
        <v>100</v>
      </c>
      <c r="Q136" s="7">
        <v>2.5</v>
      </c>
      <c r="R136" s="7">
        <f t="shared" si="11"/>
        <v>2.2857142857142856</v>
      </c>
      <c r="S136" s="7">
        <v>0.15</v>
      </c>
      <c r="T136" s="7">
        <v>10000</v>
      </c>
      <c r="U136" s="7">
        <v>70000</v>
      </c>
      <c r="V136" s="7">
        <v>0.14285714285714285</v>
      </c>
      <c r="W136" s="7">
        <v>14.732880000000002</v>
      </c>
      <c r="X136" s="7">
        <v>0</v>
      </c>
      <c r="Y136" s="7">
        <v>2.6878591999999997</v>
      </c>
      <c r="Z136" s="7">
        <v>2.6554805555555552</v>
      </c>
      <c r="AA136" s="6">
        <v>144.76396113455687</v>
      </c>
      <c r="AB136" s="6">
        <v>196.11468470302296</v>
      </c>
      <c r="AC136" s="6" t="s">
        <v>598</v>
      </c>
      <c r="AD136" s="6" t="s">
        <v>598</v>
      </c>
      <c r="AE136" s="6"/>
      <c r="AF136" s="6">
        <v>2</v>
      </c>
      <c r="AG136" s="5"/>
      <c r="AH136" s="5"/>
    </row>
    <row r="137" spans="1:34" ht="19.5" customHeight="1" x14ac:dyDescent="0.2">
      <c r="A137" s="21"/>
      <c r="B137" s="7" t="s">
        <v>171</v>
      </c>
      <c r="C137" s="7">
        <v>0</v>
      </c>
      <c r="D137" s="7">
        <v>1600</v>
      </c>
      <c r="E137" s="7">
        <v>700</v>
      </c>
      <c r="F137" s="7">
        <v>100</v>
      </c>
      <c r="G137" s="7">
        <v>27.4</v>
      </c>
      <c r="H137" s="18">
        <v>6.0319999999999992E-3</v>
      </c>
      <c r="I137" s="11">
        <v>445.6</v>
      </c>
      <c r="J137">
        <v>4.3611111111111107E-3</v>
      </c>
      <c r="K137" s="12">
        <v>608.9</v>
      </c>
      <c r="L137" s="12">
        <v>3.1400000000000004E-2</v>
      </c>
      <c r="M137">
        <v>469.2</v>
      </c>
      <c r="N137" s="12">
        <v>287</v>
      </c>
      <c r="O137" s="12">
        <v>100</v>
      </c>
      <c r="P137" s="12">
        <v>100</v>
      </c>
      <c r="Q137" s="7">
        <v>2.5</v>
      </c>
      <c r="R137" s="7">
        <f t="shared" si="11"/>
        <v>2.2857142857142856</v>
      </c>
      <c r="S137" s="7">
        <v>0.15</v>
      </c>
      <c r="T137" s="7">
        <v>10000</v>
      </c>
      <c r="U137" s="7">
        <v>70000</v>
      </c>
      <c r="V137" s="7">
        <v>0.14285714285714285</v>
      </c>
      <c r="W137" s="7">
        <v>14.732880000000002</v>
      </c>
      <c r="X137" s="7">
        <v>2.6554805555555556</v>
      </c>
      <c r="Y137" s="7">
        <v>2.6878591999999997</v>
      </c>
      <c r="Z137" s="7">
        <v>2.6554805555555552</v>
      </c>
      <c r="AA137" s="6">
        <v>159.13810000000001</v>
      </c>
      <c r="AB137" s="6">
        <v>195.17029839080598</v>
      </c>
      <c r="AC137" s="6" t="s">
        <v>598</v>
      </c>
      <c r="AD137" s="6" t="s">
        <v>598</v>
      </c>
      <c r="AE137" s="6"/>
      <c r="AF137" s="6">
        <v>2</v>
      </c>
      <c r="AG137" s="5"/>
      <c r="AH137" s="5"/>
    </row>
    <row r="138" spans="1:34" ht="19.5" customHeight="1" x14ac:dyDescent="0.2">
      <c r="A138" s="20"/>
      <c r="B138" s="7" t="s">
        <v>172</v>
      </c>
      <c r="C138" s="7">
        <v>0</v>
      </c>
      <c r="D138" s="7">
        <v>1600</v>
      </c>
      <c r="E138" s="7">
        <v>700</v>
      </c>
      <c r="F138" s="7">
        <v>100</v>
      </c>
      <c r="G138" s="7">
        <v>27.4</v>
      </c>
      <c r="H138" s="18">
        <v>6.0319999999999992E-3</v>
      </c>
      <c r="I138" s="11">
        <v>445.6</v>
      </c>
      <c r="J138">
        <v>4.3611111111111107E-3</v>
      </c>
      <c r="K138" s="12">
        <v>608.9</v>
      </c>
      <c r="L138" s="12">
        <v>3.1400000000000004E-2</v>
      </c>
      <c r="M138">
        <v>469.2</v>
      </c>
      <c r="N138" s="12">
        <v>287</v>
      </c>
      <c r="O138" s="12">
        <v>100</v>
      </c>
      <c r="P138" s="12">
        <v>100</v>
      </c>
      <c r="Q138" s="7">
        <v>2.5</v>
      </c>
      <c r="R138" s="7">
        <f t="shared" si="11"/>
        <v>2.2857142857142856</v>
      </c>
      <c r="S138" s="7">
        <v>0.15</v>
      </c>
      <c r="T138" s="7">
        <v>10000</v>
      </c>
      <c r="U138" s="7">
        <v>70000</v>
      </c>
      <c r="V138" s="7">
        <v>0.14285714285714285</v>
      </c>
      <c r="W138" s="7">
        <v>14.732880000000002</v>
      </c>
      <c r="X138" s="7">
        <v>0</v>
      </c>
      <c r="Y138" s="7">
        <v>2.6878591999999997</v>
      </c>
      <c r="Z138" s="7">
        <v>2.6554805555555552</v>
      </c>
      <c r="AA138" s="6">
        <v>143.82176857395228</v>
      </c>
      <c r="AB138" s="6">
        <v>196.11468470302296</v>
      </c>
      <c r="AC138" s="6" t="s">
        <v>598</v>
      </c>
      <c r="AD138" s="6" t="s">
        <v>598</v>
      </c>
      <c r="AE138" s="6"/>
      <c r="AF138" s="6">
        <v>2</v>
      </c>
      <c r="AG138" s="5"/>
      <c r="AH138" s="5"/>
    </row>
    <row r="139" spans="1:34" ht="19.5" customHeight="1" x14ac:dyDescent="0.2">
      <c r="A139" s="19" t="s">
        <v>173</v>
      </c>
      <c r="B139" s="6" t="s">
        <v>174</v>
      </c>
      <c r="C139" s="6">
        <v>0</v>
      </c>
      <c r="D139" s="7">
        <v>1800</v>
      </c>
      <c r="E139" s="7">
        <v>3500</v>
      </c>
      <c r="F139" s="7">
        <v>120</v>
      </c>
      <c r="G139" s="7">
        <v>13.9</v>
      </c>
      <c r="H139" s="18">
        <v>1.98E-3</v>
      </c>
      <c r="I139" s="11">
        <v>364</v>
      </c>
      <c r="J139">
        <v>1.9689495624061028E-3</v>
      </c>
      <c r="K139" s="12">
        <v>364</v>
      </c>
      <c r="L139" s="12">
        <v>1.89E-2</v>
      </c>
      <c r="M139">
        <v>571</v>
      </c>
      <c r="N139" s="12">
        <v>0</v>
      </c>
      <c r="O139" s="12">
        <v>300</v>
      </c>
      <c r="P139" s="12">
        <v>500</v>
      </c>
      <c r="Q139" s="7">
        <v>0.51400000000000001</v>
      </c>
      <c r="R139" s="7">
        <v>0.51400000000000001</v>
      </c>
      <c r="S139" s="7">
        <v>0</v>
      </c>
      <c r="T139" s="7">
        <v>150000</v>
      </c>
      <c r="U139" s="7">
        <v>600000</v>
      </c>
      <c r="V139" s="7">
        <v>0.25</v>
      </c>
      <c r="W139" s="7">
        <v>10.7919</v>
      </c>
      <c r="X139" s="7">
        <v>4.6764877758373231</v>
      </c>
      <c r="Y139" s="7">
        <v>0.72072000000000003</v>
      </c>
      <c r="Z139" s="7">
        <v>0.71669764071582143</v>
      </c>
      <c r="AA139" s="6">
        <v>1145</v>
      </c>
      <c r="AB139" s="6">
        <v>328.45209463148586</v>
      </c>
      <c r="AC139" s="6">
        <v>1250.2504480481282</v>
      </c>
      <c r="AD139" s="6">
        <v>977.30756251348646</v>
      </c>
      <c r="AE139" s="6">
        <v>1629.7599718495003</v>
      </c>
      <c r="AF139" s="6">
        <v>1</v>
      </c>
      <c r="AG139" s="5"/>
      <c r="AH139" s="5"/>
    </row>
    <row r="140" spans="1:34" ht="19.5" customHeight="1" x14ac:dyDescent="0.2">
      <c r="A140" s="20"/>
      <c r="B140" s="6" t="s">
        <v>175</v>
      </c>
      <c r="C140" s="6">
        <v>1</v>
      </c>
      <c r="D140" s="7">
        <v>1800</v>
      </c>
      <c r="E140" s="7">
        <v>3500</v>
      </c>
      <c r="F140" s="7">
        <v>150</v>
      </c>
      <c r="G140" s="7">
        <v>22.6</v>
      </c>
      <c r="H140" s="18">
        <v>8.4499999999999992E-3</v>
      </c>
      <c r="I140" s="11">
        <v>443</v>
      </c>
      <c r="J140">
        <v>2.3627394748873235E-3</v>
      </c>
      <c r="K140" s="12">
        <v>443</v>
      </c>
      <c r="L140" s="12">
        <v>1.89E-2</v>
      </c>
      <c r="M140">
        <v>571</v>
      </c>
      <c r="N140" s="12">
        <v>0</v>
      </c>
      <c r="O140" s="12">
        <v>300</v>
      </c>
      <c r="P140" s="12">
        <v>500</v>
      </c>
      <c r="Q140" s="7">
        <v>0.51400000000000001</v>
      </c>
      <c r="R140" s="7">
        <v>0.51400000000000001</v>
      </c>
      <c r="S140" s="7">
        <v>0</v>
      </c>
      <c r="T140" s="7">
        <v>150000</v>
      </c>
      <c r="U140" s="7">
        <v>675000</v>
      </c>
      <c r="V140" s="7">
        <v>0.22222222222222221</v>
      </c>
      <c r="W140" s="7">
        <v>10.7919</v>
      </c>
      <c r="X140" s="7">
        <v>4.6764877758373231</v>
      </c>
      <c r="Y140" s="7">
        <v>3.7433499999999995</v>
      </c>
      <c r="Z140" s="7">
        <v>1.0466935873750842</v>
      </c>
      <c r="AA140" s="6">
        <v>2131</v>
      </c>
      <c r="AB140" s="6">
        <v>689.44413286171721</v>
      </c>
      <c r="AC140" s="6">
        <v>1825.7500659086311</v>
      </c>
      <c r="AD140" s="6">
        <v>1895.8107845812328</v>
      </c>
      <c r="AE140" s="6">
        <v>2890.8235775035364</v>
      </c>
      <c r="AF140" s="6">
        <v>1</v>
      </c>
      <c r="AG140" s="5"/>
      <c r="AH140" s="5"/>
    </row>
    <row r="141" spans="1:34" ht="19.5" customHeight="1" x14ac:dyDescent="0.2">
      <c r="A141" s="19" t="s">
        <v>176</v>
      </c>
      <c r="B141" s="6" t="s">
        <v>177</v>
      </c>
      <c r="C141" s="6">
        <v>0</v>
      </c>
      <c r="D141" s="7">
        <v>3000</v>
      </c>
      <c r="E141" s="7">
        <v>1000</v>
      </c>
      <c r="F141" s="7">
        <v>60</v>
      </c>
      <c r="G141" s="7">
        <v>15.4</v>
      </c>
      <c r="H141" s="18">
        <v>4.1866666666666667E-3</v>
      </c>
      <c r="I141" s="11">
        <v>452</v>
      </c>
      <c r="J141">
        <v>4.1866666666666667E-3</v>
      </c>
      <c r="K141" s="12">
        <v>452</v>
      </c>
      <c r="L141" s="12">
        <v>9.4200000000000006E-2</v>
      </c>
      <c r="M141">
        <v>365</v>
      </c>
      <c r="N141" s="12">
        <v>231</v>
      </c>
      <c r="O141" s="12">
        <v>60</v>
      </c>
      <c r="P141" s="12">
        <v>120</v>
      </c>
      <c r="Q141" s="7">
        <v>3</v>
      </c>
      <c r="R141" s="7">
        <f>D141/E141</f>
        <v>3</v>
      </c>
      <c r="S141" s="7">
        <v>0.25</v>
      </c>
      <c r="T141" s="7">
        <v>7200</v>
      </c>
      <c r="U141" s="7">
        <v>60000</v>
      </c>
      <c r="V141" s="7">
        <v>0.12</v>
      </c>
      <c r="W141" s="7">
        <v>34.383000000000003</v>
      </c>
      <c r="X141" s="7">
        <v>6.3079111111111112</v>
      </c>
      <c r="Y141" s="7">
        <v>1.8923733333333332</v>
      </c>
      <c r="Z141" s="7">
        <v>1.8923733333333332</v>
      </c>
      <c r="AA141" s="6">
        <v>86.85</v>
      </c>
      <c r="AB141" s="6">
        <v>141.50037646731596</v>
      </c>
      <c r="AC141" s="6" t="s">
        <v>598</v>
      </c>
      <c r="AD141" s="6" t="s">
        <v>598</v>
      </c>
      <c r="AE141" s="6"/>
      <c r="AF141" s="6">
        <v>3</v>
      </c>
      <c r="AG141" s="5"/>
      <c r="AH141" s="5"/>
    </row>
    <row r="142" spans="1:34" ht="19.5" customHeight="1" x14ac:dyDescent="0.2">
      <c r="A142" s="20"/>
      <c r="B142" s="6" t="s">
        <v>178</v>
      </c>
      <c r="C142" s="6">
        <v>0</v>
      </c>
      <c r="D142" s="7">
        <v>3000</v>
      </c>
      <c r="E142" s="7">
        <v>1000</v>
      </c>
      <c r="F142" s="7">
        <v>60</v>
      </c>
      <c r="G142" s="7">
        <v>15.4</v>
      </c>
      <c r="H142" s="18">
        <v>4.1866666666666667E-3</v>
      </c>
      <c r="I142" s="11">
        <v>452</v>
      </c>
      <c r="J142">
        <v>4.1866666666666667E-3</v>
      </c>
      <c r="K142" s="12">
        <v>452</v>
      </c>
      <c r="L142" s="12">
        <v>4.7100000000000003E-2</v>
      </c>
      <c r="M142">
        <v>365</v>
      </c>
      <c r="N142" s="12">
        <v>185</v>
      </c>
      <c r="O142" s="12">
        <v>120</v>
      </c>
      <c r="P142" s="12">
        <v>120</v>
      </c>
      <c r="Q142" s="7">
        <v>3</v>
      </c>
      <c r="R142" s="7">
        <f>D142/E142</f>
        <v>3</v>
      </c>
      <c r="S142" s="7">
        <v>0.2</v>
      </c>
      <c r="T142" s="7">
        <v>14400</v>
      </c>
      <c r="U142" s="7">
        <v>74400</v>
      </c>
      <c r="V142" s="7">
        <v>0.19354838709677419</v>
      </c>
      <c r="W142" s="7">
        <v>17.191500000000001</v>
      </c>
      <c r="X142" s="7">
        <v>3.1539555555555556</v>
      </c>
      <c r="Y142" s="7">
        <v>1.8923733333333332</v>
      </c>
      <c r="Z142" s="7">
        <v>1.8923733333333332</v>
      </c>
      <c r="AA142" s="6">
        <v>110.85</v>
      </c>
      <c r="AB142" s="6">
        <v>129.09251614192445</v>
      </c>
      <c r="AC142" s="6" t="s">
        <v>598</v>
      </c>
      <c r="AD142" s="6" t="s">
        <v>598</v>
      </c>
      <c r="AE142" s="6"/>
      <c r="AF142" s="6">
        <v>3</v>
      </c>
      <c r="AG142" s="5"/>
      <c r="AH142" s="5"/>
    </row>
    <row r="143" spans="1:34" ht="19.5" customHeight="1" x14ac:dyDescent="0.2">
      <c r="A143" s="19" t="s">
        <v>179</v>
      </c>
      <c r="B143" s="6" t="s">
        <v>180</v>
      </c>
      <c r="C143" s="6">
        <v>0</v>
      </c>
      <c r="D143" s="7">
        <v>2800</v>
      </c>
      <c r="E143" s="7">
        <v>1000</v>
      </c>
      <c r="F143" s="7">
        <v>75</v>
      </c>
      <c r="G143" s="7">
        <v>24.1</v>
      </c>
      <c r="H143" s="18">
        <v>1.1055416666666667E-2</v>
      </c>
      <c r="I143" s="11">
        <v>289</v>
      </c>
      <c r="J143">
        <v>1.1055416666666667E-2</v>
      </c>
      <c r="K143" s="12">
        <v>289</v>
      </c>
      <c r="L143" s="12">
        <v>2.5269523809523808E-2</v>
      </c>
      <c r="M143">
        <v>289</v>
      </c>
      <c r="N143" s="12">
        <v>181</v>
      </c>
      <c r="O143" s="12">
        <v>75</v>
      </c>
      <c r="P143" s="12">
        <v>140</v>
      </c>
      <c r="Q143" s="7">
        <v>2.8</v>
      </c>
      <c r="R143" s="7">
        <f>D143/E143</f>
        <v>2.8</v>
      </c>
      <c r="S143" s="7">
        <v>0.1</v>
      </c>
      <c r="T143" s="7">
        <v>10500</v>
      </c>
      <c r="U143" s="7">
        <v>75000</v>
      </c>
      <c r="V143" s="7">
        <v>0.14000000000000001</v>
      </c>
      <c r="W143" s="7">
        <v>7.3028923809523807</v>
      </c>
      <c r="X143" s="7">
        <v>2.8400137037037041</v>
      </c>
      <c r="Y143" s="7">
        <v>3.1950154166666667</v>
      </c>
      <c r="Z143" s="7">
        <v>3.1950154166666667</v>
      </c>
      <c r="AA143" s="6">
        <v>121.55</v>
      </c>
      <c r="AB143" s="6">
        <v>197.65351371902597</v>
      </c>
      <c r="AC143" s="6" t="s">
        <v>598</v>
      </c>
      <c r="AD143" s="6" t="s">
        <v>598</v>
      </c>
      <c r="AE143" s="6"/>
      <c r="AF143" s="6">
        <v>3</v>
      </c>
      <c r="AG143" s="5"/>
      <c r="AH143" s="5"/>
    </row>
    <row r="144" spans="1:34" ht="19.5" customHeight="1" x14ac:dyDescent="0.2">
      <c r="A144" s="20"/>
      <c r="B144" s="6" t="s">
        <v>181</v>
      </c>
      <c r="C144" s="6">
        <v>0</v>
      </c>
      <c r="D144" s="7">
        <v>2800</v>
      </c>
      <c r="E144" s="7">
        <v>1000</v>
      </c>
      <c r="F144" s="7">
        <v>75</v>
      </c>
      <c r="G144" s="7">
        <v>24.9</v>
      </c>
      <c r="H144" s="18">
        <v>1.1055416666666667E-2</v>
      </c>
      <c r="I144" s="11">
        <v>289</v>
      </c>
      <c r="J144">
        <v>1.1055416666666667E-2</v>
      </c>
      <c r="K144" s="13">
        <v>289</v>
      </c>
      <c r="L144" s="12">
        <v>2.5269523809523808E-2</v>
      </c>
      <c r="M144">
        <v>289</v>
      </c>
      <c r="N144" s="13">
        <v>187</v>
      </c>
      <c r="O144" s="13">
        <v>75</v>
      </c>
      <c r="P144" s="13">
        <v>140</v>
      </c>
      <c r="Q144" s="7">
        <v>2.8</v>
      </c>
      <c r="R144" s="7">
        <f>D144/E144</f>
        <v>2.8</v>
      </c>
      <c r="S144" s="7">
        <v>0.1</v>
      </c>
      <c r="T144" s="7">
        <v>10500</v>
      </c>
      <c r="U144" s="7">
        <v>75000</v>
      </c>
      <c r="V144" s="7">
        <v>0.14000000000000001</v>
      </c>
      <c r="W144" s="7">
        <v>7.3028923809523807</v>
      </c>
      <c r="X144" s="7">
        <v>2.8400137037037041</v>
      </c>
      <c r="Y144" s="7">
        <v>3.1950154166666667</v>
      </c>
      <c r="Z144" s="7">
        <v>3.1950154166666667</v>
      </c>
      <c r="AA144" s="6">
        <v>89.682500000000005</v>
      </c>
      <c r="AB144" s="6">
        <v>200.63737943958475</v>
      </c>
      <c r="AC144" s="6" t="s">
        <v>598</v>
      </c>
      <c r="AD144" s="6" t="s">
        <v>598</v>
      </c>
      <c r="AE144" s="6"/>
      <c r="AF144" s="6">
        <v>3</v>
      </c>
      <c r="AG144" s="5"/>
      <c r="AH144" s="5"/>
    </row>
    <row r="145" spans="1:34" ht="19.5" customHeight="1" x14ac:dyDescent="0.2">
      <c r="A145" s="19" t="s">
        <v>182</v>
      </c>
      <c r="B145" s="6" t="s">
        <v>58</v>
      </c>
      <c r="C145" s="6">
        <v>0</v>
      </c>
      <c r="D145" s="7">
        <v>2000</v>
      </c>
      <c r="E145" s="7">
        <v>1000</v>
      </c>
      <c r="F145" s="7">
        <v>100</v>
      </c>
      <c r="G145" s="7">
        <v>23</v>
      </c>
      <c r="H145" s="18">
        <v>6.6E-3</v>
      </c>
      <c r="I145" s="11">
        <v>450.1</v>
      </c>
      <c r="J145">
        <v>6.6366144807084382E-3</v>
      </c>
      <c r="K145" s="13">
        <v>450.1</v>
      </c>
      <c r="L145" s="12">
        <v>1.2500000000000001E-2</v>
      </c>
      <c r="M145">
        <v>435.2</v>
      </c>
      <c r="N145" s="13">
        <v>66.88</v>
      </c>
      <c r="O145" s="13">
        <v>500</v>
      </c>
      <c r="P145" s="13">
        <v>100</v>
      </c>
      <c r="Q145" s="7">
        <v>2</v>
      </c>
      <c r="R145" s="7">
        <v>2</v>
      </c>
      <c r="S145" s="7">
        <v>0.1</v>
      </c>
      <c r="T145" s="7">
        <v>50000</v>
      </c>
      <c r="U145" s="7">
        <v>180000</v>
      </c>
      <c r="V145" s="7">
        <v>0.27777777777777779</v>
      </c>
      <c r="W145" s="7">
        <v>5.44</v>
      </c>
      <c r="X145" s="7">
        <v>2.3897121422134946</v>
      </c>
      <c r="Y145" s="7">
        <v>2.9706600000000001</v>
      </c>
      <c r="Z145" s="7">
        <v>2.987140177766868</v>
      </c>
      <c r="AA145" s="6">
        <v>278.89499999999998</v>
      </c>
      <c r="AB145" s="6">
        <v>203.27269873823695</v>
      </c>
      <c r="AC145" s="6">
        <v>180.09893533919305</v>
      </c>
      <c r="AD145" s="6">
        <v>290.30246644454917</v>
      </c>
      <c r="AE145" s="6">
        <v>670.57953652567403</v>
      </c>
      <c r="AF145" s="6">
        <v>3</v>
      </c>
      <c r="AG145" s="5"/>
      <c r="AH145" s="5"/>
    </row>
    <row r="146" spans="1:34" ht="19.5" customHeight="1" x14ac:dyDescent="0.2">
      <c r="A146" s="21"/>
      <c r="B146" s="6" t="s">
        <v>59</v>
      </c>
      <c r="C146" s="6">
        <v>0</v>
      </c>
      <c r="D146" s="7">
        <v>2000</v>
      </c>
      <c r="E146" s="7">
        <v>1000</v>
      </c>
      <c r="F146" s="7">
        <v>100</v>
      </c>
      <c r="G146" s="7">
        <v>23</v>
      </c>
      <c r="H146" s="18">
        <v>6.6E-3</v>
      </c>
      <c r="I146" s="11">
        <v>450.1</v>
      </c>
      <c r="J146">
        <v>6.6366144807084382E-3</v>
      </c>
      <c r="K146" s="13">
        <v>450.1</v>
      </c>
      <c r="L146" s="12">
        <v>1.2500000000000001E-2</v>
      </c>
      <c r="M146">
        <v>435.2</v>
      </c>
      <c r="N146" s="13">
        <v>133.76</v>
      </c>
      <c r="O146" s="13">
        <v>500</v>
      </c>
      <c r="P146" s="13">
        <v>100</v>
      </c>
      <c r="Q146" s="7">
        <v>2</v>
      </c>
      <c r="R146" s="7">
        <v>2</v>
      </c>
      <c r="S146" s="7">
        <v>0.2</v>
      </c>
      <c r="T146" s="7">
        <v>50000</v>
      </c>
      <c r="U146" s="7">
        <v>180000</v>
      </c>
      <c r="V146" s="7">
        <v>0.27777777777777779</v>
      </c>
      <c r="W146" s="7">
        <v>5.44</v>
      </c>
      <c r="X146" s="7">
        <v>2.3897121422134946</v>
      </c>
      <c r="Y146" s="7">
        <v>2.9706600000000001</v>
      </c>
      <c r="Z146" s="7">
        <v>2.987140177766868</v>
      </c>
      <c r="AA146" s="6">
        <v>391</v>
      </c>
      <c r="AB146" s="6">
        <v>214.51652716855017</v>
      </c>
      <c r="AC146" s="6">
        <v>199.01545594949559</v>
      </c>
      <c r="AD146" s="6">
        <v>291.88357970109797</v>
      </c>
      <c r="AE146" s="6">
        <v>708.68578294055044</v>
      </c>
      <c r="AF146" s="6">
        <v>3</v>
      </c>
      <c r="AG146" s="5"/>
      <c r="AH146" s="5"/>
    </row>
    <row r="147" spans="1:34" ht="19.5" customHeight="1" x14ac:dyDescent="0.2">
      <c r="A147" s="21"/>
      <c r="B147" s="6" t="s">
        <v>60</v>
      </c>
      <c r="C147" s="6">
        <v>0</v>
      </c>
      <c r="D147" s="7">
        <v>2000</v>
      </c>
      <c r="E147" s="7">
        <v>1000</v>
      </c>
      <c r="F147" s="7">
        <v>100</v>
      </c>
      <c r="G147" s="7">
        <v>23</v>
      </c>
      <c r="H147" s="18">
        <v>6.6E-3</v>
      </c>
      <c r="I147" s="11">
        <v>450.1</v>
      </c>
      <c r="J147">
        <v>6.6366144807084382E-3</v>
      </c>
      <c r="K147" s="13">
        <v>450.1</v>
      </c>
      <c r="L147" s="12">
        <v>1.2500000000000001E-2</v>
      </c>
      <c r="M147">
        <v>435.2</v>
      </c>
      <c r="N147" s="13">
        <v>200.64</v>
      </c>
      <c r="O147" s="13">
        <v>500</v>
      </c>
      <c r="P147" s="13">
        <v>100</v>
      </c>
      <c r="Q147" s="7">
        <v>2</v>
      </c>
      <c r="R147" s="7">
        <v>2</v>
      </c>
      <c r="S147" s="7">
        <v>0.3</v>
      </c>
      <c r="T147" s="7">
        <v>50000</v>
      </c>
      <c r="U147" s="7">
        <v>180000</v>
      </c>
      <c r="V147" s="7">
        <v>0.27777777777777779</v>
      </c>
      <c r="W147" s="7">
        <v>5.44</v>
      </c>
      <c r="X147" s="7">
        <v>2.3897121422134946</v>
      </c>
      <c r="Y147" s="7">
        <v>2.9706600000000001</v>
      </c>
      <c r="Z147" s="7">
        <v>2.987140177766868</v>
      </c>
      <c r="AA147" s="6">
        <v>473.815</v>
      </c>
      <c r="AB147" s="6">
        <v>225.8440818957132</v>
      </c>
      <c r="AC147" s="6">
        <v>217.9319765597981</v>
      </c>
      <c r="AD147" s="6">
        <v>296.63549548282322</v>
      </c>
      <c r="AE147" s="6">
        <v>747.55884242023103</v>
      </c>
      <c r="AF147" s="6">
        <v>3</v>
      </c>
      <c r="AG147" s="5"/>
      <c r="AH147" s="5"/>
    </row>
    <row r="148" spans="1:34" ht="19.5" customHeight="1" x14ac:dyDescent="0.2">
      <c r="A148" s="21"/>
      <c r="B148" s="6" t="s">
        <v>61</v>
      </c>
      <c r="C148" s="6">
        <v>0</v>
      </c>
      <c r="D148" s="7">
        <v>2000</v>
      </c>
      <c r="E148" s="7">
        <v>1000</v>
      </c>
      <c r="F148" s="7">
        <v>100</v>
      </c>
      <c r="G148" s="7">
        <v>23</v>
      </c>
      <c r="H148" s="18">
        <v>6.6E-3</v>
      </c>
      <c r="I148" s="11">
        <v>450.1</v>
      </c>
      <c r="J148">
        <v>6.6366144807084382E-3</v>
      </c>
      <c r="K148" s="13">
        <v>450.1</v>
      </c>
      <c r="L148" s="12">
        <v>1.2500000000000001E-2</v>
      </c>
      <c r="M148">
        <v>435.2</v>
      </c>
      <c r="N148" s="13">
        <v>200.64</v>
      </c>
      <c r="O148" s="13">
        <v>500</v>
      </c>
      <c r="P148" s="13">
        <v>100</v>
      </c>
      <c r="Q148" s="7">
        <v>2</v>
      </c>
      <c r="R148" s="7">
        <v>2</v>
      </c>
      <c r="S148" s="7">
        <v>0.3</v>
      </c>
      <c r="T148" s="7">
        <v>50000</v>
      </c>
      <c r="U148" s="7">
        <v>180000</v>
      </c>
      <c r="V148" s="7">
        <v>0.27777777777777779</v>
      </c>
      <c r="W148" s="7">
        <v>5.44</v>
      </c>
      <c r="X148" s="7">
        <v>3.2064272719782516</v>
      </c>
      <c r="Y148" s="7">
        <v>2.9706600000000001</v>
      </c>
      <c r="Z148" s="7">
        <v>2.987140177766868</v>
      </c>
      <c r="AA148" s="6">
        <v>464.70000000000005</v>
      </c>
      <c r="AB148" s="6">
        <v>220.89198794340041</v>
      </c>
      <c r="AC148" s="6">
        <v>217.9319765597981</v>
      </c>
      <c r="AD148" s="6">
        <v>296.63549548282322</v>
      </c>
      <c r="AE148" s="6">
        <v>747.55884242023103</v>
      </c>
      <c r="AF148" s="6">
        <v>3</v>
      </c>
      <c r="AG148" s="5"/>
      <c r="AH148" s="5"/>
    </row>
    <row r="149" spans="1:34" ht="19.5" customHeight="1" x14ac:dyDescent="0.2">
      <c r="A149" s="21"/>
      <c r="B149" s="6" t="s">
        <v>62</v>
      </c>
      <c r="C149" s="6">
        <v>0</v>
      </c>
      <c r="D149" s="7">
        <v>2000</v>
      </c>
      <c r="E149" s="7">
        <v>1000</v>
      </c>
      <c r="F149" s="7">
        <v>100</v>
      </c>
      <c r="G149" s="7">
        <v>23</v>
      </c>
      <c r="H149" s="18">
        <v>6.6E-3</v>
      </c>
      <c r="I149" s="11">
        <v>450.1</v>
      </c>
      <c r="J149">
        <v>6.6366144807084382E-3</v>
      </c>
      <c r="K149" s="13">
        <v>450.1</v>
      </c>
      <c r="L149" s="12">
        <v>1.2500000000000001E-2</v>
      </c>
      <c r="M149">
        <v>435.2</v>
      </c>
      <c r="N149" s="13">
        <v>200.64</v>
      </c>
      <c r="O149" s="13">
        <v>500</v>
      </c>
      <c r="P149" s="13">
        <v>100</v>
      </c>
      <c r="Q149" s="7">
        <v>2</v>
      </c>
      <c r="R149" s="7">
        <v>2</v>
      </c>
      <c r="S149" s="7">
        <v>0.3</v>
      </c>
      <c r="T149" s="7">
        <v>50000</v>
      </c>
      <c r="U149" s="7">
        <v>180000</v>
      </c>
      <c r="V149" s="7">
        <v>0.27777777777777779</v>
      </c>
      <c r="W149" s="7">
        <v>5.44</v>
      </c>
      <c r="X149" s="7">
        <v>1.1948560711067473</v>
      </c>
      <c r="Y149" s="7">
        <v>2.9706600000000001</v>
      </c>
      <c r="Z149" s="7">
        <v>2.987140177766868</v>
      </c>
      <c r="AA149" s="6">
        <v>456.11924999999997</v>
      </c>
      <c r="AB149" s="6">
        <v>232.78243593194142</v>
      </c>
      <c r="AC149" s="6">
        <v>217.9319765597981</v>
      </c>
      <c r="AD149" s="6">
        <v>296.63549548282322</v>
      </c>
      <c r="AE149" s="6">
        <v>747.55884242023103</v>
      </c>
      <c r="AF149" s="6">
        <v>3</v>
      </c>
      <c r="AG149" s="5"/>
      <c r="AH149" s="5"/>
    </row>
    <row r="150" spans="1:34" ht="19.5" customHeight="1" x14ac:dyDescent="0.2">
      <c r="A150" s="20"/>
      <c r="B150" s="6" t="s">
        <v>183</v>
      </c>
      <c r="C150" s="6">
        <v>0</v>
      </c>
      <c r="D150" s="7">
        <v>2000</v>
      </c>
      <c r="E150" s="7">
        <v>1000</v>
      </c>
      <c r="F150" s="7">
        <v>100</v>
      </c>
      <c r="G150" s="7">
        <v>23</v>
      </c>
      <c r="H150" s="18">
        <v>6.6E-3</v>
      </c>
      <c r="I150" s="11">
        <v>450.1</v>
      </c>
      <c r="J150">
        <v>6.6366144807084382E-3</v>
      </c>
      <c r="K150" s="13">
        <v>450.1</v>
      </c>
      <c r="L150" s="12">
        <v>1.5100000000000001E-2</v>
      </c>
      <c r="M150">
        <v>435.2</v>
      </c>
      <c r="N150" s="13">
        <v>96.31</v>
      </c>
      <c r="O150" s="13">
        <v>100</v>
      </c>
      <c r="P150" s="13">
        <v>240</v>
      </c>
      <c r="Q150" s="7">
        <v>2</v>
      </c>
      <c r="R150" s="7">
        <v>2</v>
      </c>
      <c r="S150" s="7">
        <v>0.3</v>
      </c>
      <c r="T150" s="7">
        <v>24000</v>
      </c>
      <c r="U150" s="7">
        <v>100000</v>
      </c>
      <c r="V150" s="7">
        <v>0.24</v>
      </c>
      <c r="W150" s="7">
        <v>6.5715200000000005</v>
      </c>
      <c r="X150" s="7">
        <v>5.9742803555337369</v>
      </c>
      <c r="Y150" s="7">
        <v>2.9706600000000001</v>
      </c>
      <c r="Z150" s="7">
        <v>2.987140177766868</v>
      </c>
      <c r="AA150" s="6">
        <v>210</v>
      </c>
      <c r="AB150" s="6">
        <v>242.88281767038737</v>
      </c>
      <c r="AC150" s="6">
        <v>141.39471876517632</v>
      </c>
      <c r="AD150" s="6">
        <v>245.20558648685883</v>
      </c>
      <c r="AE150" s="6">
        <v>168.29276637619927</v>
      </c>
      <c r="AF150" s="6">
        <v>3</v>
      </c>
      <c r="AG150" s="5"/>
      <c r="AH150" s="5"/>
    </row>
    <row r="151" spans="1:34" ht="19.5" customHeight="1" x14ac:dyDescent="0.2">
      <c r="A151" s="22" t="s">
        <v>184</v>
      </c>
      <c r="B151" s="7" t="s">
        <v>185</v>
      </c>
      <c r="C151" s="7">
        <v>0</v>
      </c>
      <c r="D151" s="7">
        <v>3000</v>
      </c>
      <c r="E151" s="7">
        <v>1700</v>
      </c>
      <c r="F151" s="7">
        <v>80</v>
      </c>
      <c r="G151" s="7">
        <v>87.6</v>
      </c>
      <c r="H151" s="18">
        <v>5.2755270833333336E-3</v>
      </c>
      <c r="I151" s="11">
        <v>1001</v>
      </c>
      <c r="J151">
        <v>5.2755270833333336E-3</v>
      </c>
      <c r="K151" s="13">
        <v>1001</v>
      </c>
      <c r="L151" s="12">
        <v>2.13658846875E-2</v>
      </c>
      <c r="M151">
        <v>776</v>
      </c>
      <c r="N151" s="13">
        <v>1764</v>
      </c>
      <c r="O151" s="13">
        <v>200</v>
      </c>
      <c r="P151" s="13">
        <v>200</v>
      </c>
      <c r="Q151" s="7">
        <v>2</v>
      </c>
      <c r="R151" s="7">
        <f t="shared" ref="R151:R156" si="13">D151/E151</f>
        <v>1.7647058823529411</v>
      </c>
      <c r="S151" s="7">
        <v>0.15</v>
      </c>
      <c r="T151" s="7">
        <v>40000</v>
      </c>
      <c r="U151" s="7">
        <v>184000</v>
      </c>
      <c r="V151" s="7">
        <v>0.21739130434782608</v>
      </c>
      <c r="W151" s="7">
        <v>16.579926517499999</v>
      </c>
      <c r="X151" s="7">
        <v>29.959718306250004</v>
      </c>
      <c r="Y151" s="7">
        <v>5.280802610416667</v>
      </c>
      <c r="Z151" s="7">
        <v>5.280802610416667</v>
      </c>
      <c r="AA151" s="6">
        <v>1027.2249999999999</v>
      </c>
      <c r="AB151" s="6">
        <v>575.53384120142368</v>
      </c>
      <c r="AC151" s="6">
        <v>953.55294801871162</v>
      </c>
      <c r="AD151" s="6">
        <v>1360.4713315047027</v>
      </c>
      <c r="AE151" s="6">
        <v>2152.6820480507567</v>
      </c>
      <c r="AF151" s="6">
        <v>3</v>
      </c>
      <c r="AG151" s="5"/>
      <c r="AH151" s="5"/>
    </row>
    <row r="152" spans="1:34" ht="19.5" customHeight="1" x14ac:dyDescent="0.2">
      <c r="A152" s="21"/>
      <c r="B152" s="7" t="s">
        <v>186</v>
      </c>
      <c r="C152" s="7">
        <v>0</v>
      </c>
      <c r="D152" s="7">
        <v>2000</v>
      </c>
      <c r="E152" s="7">
        <v>1700</v>
      </c>
      <c r="F152" s="7">
        <v>80</v>
      </c>
      <c r="G152" s="7">
        <v>93.6</v>
      </c>
      <c r="H152" s="18">
        <v>5.2755270833333336E-3</v>
      </c>
      <c r="I152" s="11">
        <v>1001</v>
      </c>
      <c r="J152">
        <v>5.2755270833333336E-3</v>
      </c>
      <c r="K152" s="13">
        <v>1001</v>
      </c>
      <c r="L152" s="12">
        <v>2.1388321950000001E-2</v>
      </c>
      <c r="M152">
        <v>776</v>
      </c>
      <c r="N152" s="13">
        <v>1764</v>
      </c>
      <c r="O152" s="13">
        <v>200</v>
      </c>
      <c r="P152" s="13">
        <v>200</v>
      </c>
      <c r="Q152" s="7">
        <v>1.33</v>
      </c>
      <c r="R152" s="7">
        <f t="shared" si="13"/>
        <v>1.1764705882352942</v>
      </c>
      <c r="S152" s="7">
        <v>0.14000000000000001</v>
      </c>
      <c r="T152" s="7">
        <v>40000</v>
      </c>
      <c r="U152" s="7">
        <v>184000</v>
      </c>
      <c r="V152" s="7">
        <v>0.21739130434782608</v>
      </c>
      <c r="W152" s="7">
        <v>16.597337833200001</v>
      </c>
      <c r="X152" s="7">
        <v>29.959718306250004</v>
      </c>
      <c r="Y152" s="7">
        <v>5.280802610416667</v>
      </c>
      <c r="Z152" s="7">
        <v>5.280802610416667</v>
      </c>
      <c r="AA152" s="6">
        <v>1468</v>
      </c>
      <c r="AB152" s="6">
        <v>717.96506645071997</v>
      </c>
      <c r="AC152" s="6">
        <v>1092.539440022952</v>
      </c>
      <c r="AD152" s="6">
        <v>1498.820040232489</v>
      </c>
      <c r="AE152" s="6">
        <v>2225.1831385303994</v>
      </c>
      <c r="AF152" s="6">
        <v>2</v>
      </c>
      <c r="AG152" s="5"/>
      <c r="AH152" s="5"/>
    </row>
    <row r="153" spans="1:34" ht="19.5" customHeight="1" x14ac:dyDescent="0.2">
      <c r="A153" s="21"/>
      <c r="B153" s="7" t="s">
        <v>187</v>
      </c>
      <c r="C153" s="7">
        <v>0</v>
      </c>
      <c r="D153" s="7">
        <v>3000</v>
      </c>
      <c r="E153" s="7">
        <v>1700</v>
      </c>
      <c r="F153" s="7">
        <v>80</v>
      </c>
      <c r="G153" s="7">
        <v>55.5</v>
      </c>
      <c r="H153" s="18">
        <v>2.6377635416666668E-3</v>
      </c>
      <c r="I153" s="11">
        <v>753</v>
      </c>
      <c r="J153">
        <v>2.6377635416666668E-3</v>
      </c>
      <c r="K153" s="13">
        <v>753</v>
      </c>
      <c r="L153" s="12">
        <v>2.1388321950000001E-2</v>
      </c>
      <c r="M153">
        <v>840</v>
      </c>
      <c r="N153" s="13">
        <v>1372</v>
      </c>
      <c r="O153" s="13">
        <v>200</v>
      </c>
      <c r="P153" s="13">
        <v>200</v>
      </c>
      <c r="Q153" s="7">
        <v>2</v>
      </c>
      <c r="R153" s="7">
        <f t="shared" si="13"/>
        <v>1.7647058823529411</v>
      </c>
      <c r="S153" s="7">
        <v>0.18</v>
      </c>
      <c r="T153" s="7">
        <v>40000</v>
      </c>
      <c r="U153" s="7">
        <v>184000</v>
      </c>
      <c r="V153" s="7">
        <v>0.21739130434782608</v>
      </c>
      <c r="W153" s="7">
        <v>17.966190438000002</v>
      </c>
      <c r="X153" s="7">
        <v>18.148218750000002</v>
      </c>
      <c r="Y153" s="7">
        <v>1.9862359468750002</v>
      </c>
      <c r="Z153" s="7">
        <v>1.9862359468750002</v>
      </c>
      <c r="AA153" s="6">
        <v>708.23050000000001</v>
      </c>
      <c r="AB153" s="6">
        <v>450.44920819129533</v>
      </c>
      <c r="AC153" s="6">
        <v>763.38273575307676</v>
      </c>
      <c r="AD153" s="6">
        <v>778.22860472784532</v>
      </c>
      <c r="AE153" s="6">
        <v>1616.459906812011</v>
      </c>
      <c r="AF153" s="6">
        <v>2</v>
      </c>
      <c r="AG153" s="5"/>
      <c r="AH153" s="5"/>
    </row>
    <row r="154" spans="1:34" ht="19.5" customHeight="1" x14ac:dyDescent="0.2">
      <c r="A154" s="21"/>
      <c r="B154" s="7" t="s">
        <v>188</v>
      </c>
      <c r="C154" s="7">
        <v>0</v>
      </c>
      <c r="D154" s="7">
        <v>3000</v>
      </c>
      <c r="E154" s="7">
        <v>1700</v>
      </c>
      <c r="F154" s="7">
        <v>80</v>
      </c>
      <c r="G154" s="7">
        <v>54.6</v>
      </c>
      <c r="H154" s="18">
        <v>2.6377635416666668E-3</v>
      </c>
      <c r="I154" s="13">
        <v>753</v>
      </c>
      <c r="J154">
        <v>2.6377635416666668E-3</v>
      </c>
      <c r="K154" s="13">
        <v>753</v>
      </c>
      <c r="L154" s="12">
        <v>2.85177626E-2</v>
      </c>
      <c r="M154">
        <v>840</v>
      </c>
      <c r="N154" s="13">
        <v>1568</v>
      </c>
      <c r="O154" s="13">
        <v>200</v>
      </c>
      <c r="P154" s="13">
        <v>200</v>
      </c>
      <c r="Q154" s="7">
        <v>2</v>
      </c>
      <c r="R154" s="7">
        <f t="shared" si="13"/>
        <v>1.7647058823529411</v>
      </c>
      <c r="S154" s="7">
        <v>0.21</v>
      </c>
      <c r="T154" s="7">
        <v>40000</v>
      </c>
      <c r="U154" s="7">
        <v>184000</v>
      </c>
      <c r="V154" s="7">
        <v>0.21739130434782608</v>
      </c>
      <c r="W154" s="7">
        <v>23.954920584</v>
      </c>
      <c r="X154" s="7">
        <v>18.148218750000005</v>
      </c>
      <c r="Y154" s="7">
        <v>1.9862359468750002</v>
      </c>
      <c r="Z154" s="7">
        <v>1.9862359468750002</v>
      </c>
      <c r="AA154" s="6">
        <v>784</v>
      </c>
      <c r="AB154" s="6">
        <v>480.79484084405766</v>
      </c>
      <c r="AC154" s="6">
        <v>834.44078060497429</v>
      </c>
      <c r="AD154" s="6">
        <v>780.84672481151665</v>
      </c>
      <c r="AE154" s="6">
        <v>1699.5116945758273</v>
      </c>
      <c r="AF154" s="6">
        <v>2</v>
      </c>
      <c r="AG154" s="5"/>
      <c r="AH154" s="5"/>
    </row>
    <row r="155" spans="1:34" ht="19.5" customHeight="1" x14ac:dyDescent="0.2">
      <c r="A155" s="21"/>
      <c r="B155" s="7" t="s">
        <v>189</v>
      </c>
      <c r="C155" s="7">
        <v>0</v>
      </c>
      <c r="D155" s="7">
        <v>3000</v>
      </c>
      <c r="E155" s="7">
        <v>1700</v>
      </c>
      <c r="F155" s="7">
        <v>80</v>
      </c>
      <c r="G155" s="7">
        <v>60.3</v>
      </c>
      <c r="H155" s="18">
        <v>5.2755270833333336E-3</v>
      </c>
      <c r="I155" s="13">
        <v>753</v>
      </c>
      <c r="J155">
        <v>5.2755270833333336E-3</v>
      </c>
      <c r="K155" s="13">
        <v>753</v>
      </c>
      <c r="L155" s="12">
        <v>2.85177626E-2</v>
      </c>
      <c r="M155">
        <v>840</v>
      </c>
      <c r="N155" s="13">
        <v>1372</v>
      </c>
      <c r="O155" s="13">
        <v>200</v>
      </c>
      <c r="P155" s="13">
        <v>200</v>
      </c>
      <c r="Q155" s="7">
        <v>2</v>
      </c>
      <c r="R155" s="7">
        <f t="shared" si="13"/>
        <v>1.7647058823529411</v>
      </c>
      <c r="S155" s="7">
        <v>0.12</v>
      </c>
      <c r="T155" s="7">
        <v>40000</v>
      </c>
      <c r="U155" s="7">
        <v>184000</v>
      </c>
      <c r="V155" s="7">
        <v>0.21739130434782608</v>
      </c>
      <c r="W155" s="7">
        <v>23.954920584</v>
      </c>
      <c r="X155" s="7">
        <v>18.148218750000002</v>
      </c>
      <c r="Y155" s="7">
        <v>3.9724718937500003</v>
      </c>
      <c r="Z155" s="7">
        <v>3.9724718937500003</v>
      </c>
      <c r="AA155" s="6">
        <v>898.36950000000002</v>
      </c>
      <c r="AB155" s="6">
        <v>525.79118717899996</v>
      </c>
      <c r="AC155" s="6">
        <v>876.9157197704767</v>
      </c>
      <c r="AD155" s="6">
        <v>829.30533546918332</v>
      </c>
      <c r="AE155" s="6">
        <v>1786.02071656518</v>
      </c>
      <c r="AF155" s="6">
        <v>2</v>
      </c>
      <c r="AG155" s="5"/>
      <c r="AH155" s="5"/>
    </row>
    <row r="156" spans="1:34" ht="19.5" customHeight="1" x14ac:dyDescent="0.2">
      <c r="A156" s="21"/>
      <c r="B156" s="7" t="s">
        <v>190</v>
      </c>
      <c r="C156" s="7">
        <v>0</v>
      </c>
      <c r="D156" s="7">
        <v>3000</v>
      </c>
      <c r="E156" s="7">
        <v>1700</v>
      </c>
      <c r="F156" s="7">
        <v>80</v>
      </c>
      <c r="G156" s="7">
        <v>65.2</v>
      </c>
      <c r="H156" s="18">
        <v>5.2755270833333336E-3</v>
      </c>
      <c r="I156" s="13">
        <v>753</v>
      </c>
      <c r="J156">
        <v>5.2755270833333336E-3</v>
      </c>
      <c r="K156" s="13">
        <v>753</v>
      </c>
      <c r="L156" s="12">
        <v>3.7983795000000001E-2</v>
      </c>
      <c r="M156">
        <v>776</v>
      </c>
      <c r="N156" s="13">
        <v>1568</v>
      </c>
      <c r="O156" s="13">
        <v>200</v>
      </c>
      <c r="P156" s="13">
        <v>200</v>
      </c>
      <c r="Q156" s="7">
        <v>2</v>
      </c>
      <c r="R156" s="7">
        <f t="shared" si="13"/>
        <v>1.7647058823529411</v>
      </c>
      <c r="S156" s="7">
        <v>0.18</v>
      </c>
      <c r="T156" s="7">
        <v>40000</v>
      </c>
      <c r="U156" s="7">
        <v>184000</v>
      </c>
      <c r="V156" s="7">
        <v>0.21739130434782608</v>
      </c>
      <c r="W156" s="7">
        <v>29.475424920000002</v>
      </c>
      <c r="X156" s="7">
        <v>18.148218750000002</v>
      </c>
      <c r="Y156" s="7">
        <v>3.9724718937500003</v>
      </c>
      <c r="Z156" s="7">
        <v>3.9724718937500003</v>
      </c>
      <c r="AA156" s="6">
        <v>1034.22</v>
      </c>
      <c r="AB156" s="6">
        <v>614.10893712809786</v>
      </c>
      <c r="AC156" s="6">
        <v>911.84914914160652</v>
      </c>
      <c r="AD156" s="6">
        <v>892.86678677797283</v>
      </c>
      <c r="AE156" s="6">
        <v>1857.1698899131441</v>
      </c>
      <c r="AF156" s="6">
        <v>2</v>
      </c>
      <c r="AG156" s="5"/>
      <c r="AH156" s="5"/>
    </row>
    <row r="157" spans="1:34" ht="19.5" customHeight="1" x14ac:dyDescent="0.2">
      <c r="A157" s="21"/>
      <c r="B157" s="6" t="s">
        <v>191</v>
      </c>
      <c r="C157" s="6">
        <v>0</v>
      </c>
      <c r="D157" s="7">
        <v>2000</v>
      </c>
      <c r="E157" s="7">
        <v>1700</v>
      </c>
      <c r="F157" s="7">
        <v>80</v>
      </c>
      <c r="G157" s="7">
        <v>103.3</v>
      </c>
      <c r="H157" s="18">
        <v>5.2755270833333336E-3</v>
      </c>
      <c r="I157" s="13">
        <v>1079</v>
      </c>
      <c r="J157">
        <v>5.2755270833333336E-3</v>
      </c>
      <c r="K157" s="13">
        <v>1079</v>
      </c>
      <c r="L157" s="12">
        <v>2.1388321950000001E-2</v>
      </c>
      <c r="M157">
        <v>761</v>
      </c>
      <c r="N157" s="13">
        <v>1764</v>
      </c>
      <c r="O157" s="13">
        <v>200</v>
      </c>
      <c r="P157" s="13">
        <v>200</v>
      </c>
      <c r="Q157" s="7">
        <v>0.66</v>
      </c>
      <c r="R157" s="7">
        <v>1.1764705882352942</v>
      </c>
      <c r="S157" s="7">
        <v>0.13</v>
      </c>
      <c r="T157" s="7">
        <v>40000</v>
      </c>
      <c r="U157" s="7">
        <v>184000</v>
      </c>
      <c r="V157" s="7">
        <v>0.21739130434782608</v>
      </c>
      <c r="W157" s="7">
        <v>16.276513003950001</v>
      </c>
      <c r="X157" s="7">
        <v>32.571104212499996</v>
      </c>
      <c r="Y157" s="7">
        <v>5.6922937229166672</v>
      </c>
      <c r="Z157" s="7">
        <v>5.6922937229166672</v>
      </c>
      <c r="AA157" s="6">
        <v>1717.2236503856002</v>
      </c>
      <c r="AB157" s="6">
        <v>875.22667786386796</v>
      </c>
      <c r="AC157" s="6">
        <v>1147.7554405973353</v>
      </c>
      <c r="AD157" s="6">
        <v>1330.7031035206282</v>
      </c>
      <c r="AE157" s="6">
        <v>2337.641974298032</v>
      </c>
      <c r="AF157" s="6">
        <v>1</v>
      </c>
      <c r="AG157" s="5"/>
      <c r="AH157" s="5"/>
    </row>
    <row r="158" spans="1:34" ht="19.5" customHeight="1" x14ac:dyDescent="0.2">
      <c r="A158" s="21"/>
      <c r="B158" s="6" t="s">
        <v>192</v>
      </c>
      <c r="C158" s="6">
        <v>0</v>
      </c>
      <c r="D158" s="7">
        <v>2000</v>
      </c>
      <c r="E158" s="7">
        <v>1700</v>
      </c>
      <c r="F158" s="7">
        <v>80</v>
      </c>
      <c r="G158" s="7">
        <v>137.5</v>
      </c>
      <c r="H158" s="18">
        <v>5.2755270833333336E-3</v>
      </c>
      <c r="I158" s="13">
        <v>1079</v>
      </c>
      <c r="J158">
        <v>5.2755270833333336E-3</v>
      </c>
      <c r="K158" s="13">
        <v>1079</v>
      </c>
      <c r="L158" s="12">
        <v>2.1388321950000001E-2</v>
      </c>
      <c r="M158">
        <v>761</v>
      </c>
      <c r="N158" s="13">
        <v>2313</v>
      </c>
      <c r="O158" s="13">
        <v>200</v>
      </c>
      <c r="P158" s="13">
        <v>200</v>
      </c>
      <c r="Q158" s="7">
        <v>0.66</v>
      </c>
      <c r="R158" s="7">
        <v>1.1764705882352942</v>
      </c>
      <c r="S158" s="7">
        <v>0.12</v>
      </c>
      <c r="T158" s="7">
        <v>40000</v>
      </c>
      <c r="U158" s="7">
        <v>184000</v>
      </c>
      <c r="V158" s="7">
        <v>0.21739130434782608</v>
      </c>
      <c r="W158" s="7">
        <v>16.276513003950001</v>
      </c>
      <c r="X158" s="7">
        <v>32.571104212499996</v>
      </c>
      <c r="Y158" s="7">
        <v>5.6922937229166672</v>
      </c>
      <c r="Z158" s="7">
        <v>5.6922937229166672</v>
      </c>
      <c r="AA158" s="6">
        <v>1760.36866359447</v>
      </c>
      <c r="AB158" s="6">
        <v>1006.9923152777837</v>
      </c>
      <c r="AC158" s="6">
        <v>1324.1907456572833</v>
      </c>
      <c r="AD158" s="6">
        <v>1705.6619206212536</v>
      </c>
      <c r="AE158" s="6">
        <v>2696.9890618984723</v>
      </c>
      <c r="AF158" s="6">
        <v>1</v>
      </c>
      <c r="AG158" s="5"/>
      <c r="AH158" s="5"/>
    </row>
    <row r="159" spans="1:34" ht="19.5" customHeight="1" x14ac:dyDescent="0.2">
      <c r="A159" s="21"/>
      <c r="B159" s="7" t="s">
        <v>193</v>
      </c>
      <c r="C159" s="7">
        <v>0</v>
      </c>
      <c r="D159" s="7">
        <v>2000</v>
      </c>
      <c r="E159" s="7">
        <v>1700</v>
      </c>
      <c r="F159" s="7">
        <v>80</v>
      </c>
      <c r="G159" s="7">
        <v>65.099999999999994</v>
      </c>
      <c r="H159" s="18">
        <v>1.9783226562499999E-3</v>
      </c>
      <c r="I159" s="13">
        <v>792</v>
      </c>
      <c r="J159">
        <v>1.9783226562499999E-3</v>
      </c>
      <c r="K159" s="13">
        <v>792</v>
      </c>
      <c r="L159" s="12">
        <v>5.0645059999999999E-2</v>
      </c>
      <c r="M159">
        <v>1009</v>
      </c>
      <c r="N159" s="13">
        <v>1568</v>
      </c>
      <c r="O159" s="13">
        <v>200</v>
      </c>
      <c r="P159" s="13">
        <v>200</v>
      </c>
      <c r="Q159" s="7">
        <v>1.33</v>
      </c>
      <c r="R159" s="7">
        <f>D159/E159</f>
        <v>1.1764705882352942</v>
      </c>
      <c r="S159" s="7">
        <v>0.18</v>
      </c>
      <c r="T159" s="7">
        <v>40000</v>
      </c>
      <c r="U159" s="7">
        <v>184000</v>
      </c>
      <c r="V159" s="7">
        <v>0.21739130434782608</v>
      </c>
      <c r="W159" s="7">
        <v>51.100865540000001</v>
      </c>
      <c r="X159" s="7">
        <v>33.117121265624995</v>
      </c>
      <c r="Y159" s="7">
        <v>1.56683154375</v>
      </c>
      <c r="Z159" s="7">
        <v>1.56683154375</v>
      </c>
      <c r="AA159" s="6">
        <v>1101</v>
      </c>
      <c r="AB159" s="6">
        <v>677.39833175926128</v>
      </c>
      <c r="AC159" s="6">
        <v>911.14960999058326</v>
      </c>
      <c r="AD159" s="6">
        <v>1130.0688861858448</v>
      </c>
      <c r="AE159" s="6">
        <v>1855.745133362876</v>
      </c>
      <c r="AF159" s="6">
        <v>1</v>
      </c>
      <c r="AG159" s="5"/>
      <c r="AH159" s="5"/>
    </row>
    <row r="160" spans="1:34" ht="19.5" customHeight="1" x14ac:dyDescent="0.2">
      <c r="A160" s="21"/>
      <c r="B160" s="7" t="s">
        <v>194</v>
      </c>
      <c r="C160" s="7">
        <v>0</v>
      </c>
      <c r="D160" s="7">
        <v>2000</v>
      </c>
      <c r="E160" s="7">
        <v>1700</v>
      </c>
      <c r="F160" s="7">
        <v>80</v>
      </c>
      <c r="G160" s="7">
        <v>70.8</v>
      </c>
      <c r="H160" s="18">
        <v>3.4405611413043475E-3</v>
      </c>
      <c r="I160" s="13">
        <v>792</v>
      </c>
      <c r="J160">
        <v>3.4405611413043475E-3</v>
      </c>
      <c r="K160" s="13">
        <v>792</v>
      </c>
      <c r="L160" s="12">
        <v>5.0645059999999999E-2</v>
      </c>
      <c r="M160">
        <v>1009</v>
      </c>
      <c r="N160" s="13">
        <v>1568</v>
      </c>
      <c r="O160" s="13">
        <v>200</v>
      </c>
      <c r="P160" s="13">
        <v>200</v>
      </c>
      <c r="Q160" s="7">
        <v>1.33</v>
      </c>
      <c r="R160" s="7">
        <f>D160/E160</f>
        <v>1.1764705882352942</v>
      </c>
      <c r="S160" s="7">
        <v>0.16</v>
      </c>
      <c r="T160" s="7">
        <v>40000</v>
      </c>
      <c r="U160" s="7">
        <v>184000</v>
      </c>
      <c r="V160" s="7">
        <v>0.21739130434782608</v>
      </c>
      <c r="W160" s="7">
        <v>51.100865540000001</v>
      </c>
      <c r="X160" s="7">
        <v>33.117121265624995</v>
      </c>
      <c r="Y160" s="7">
        <v>2.7249244239130435</v>
      </c>
      <c r="Z160" s="7">
        <v>2.7249244239130435</v>
      </c>
      <c r="AA160" s="6">
        <v>1255</v>
      </c>
      <c r="AB160" s="6">
        <v>722.57253748921721</v>
      </c>
      <c r="AC160" s="6">
        <v>950.20175490783367</v>
      </c>
      <c r="AD160" s="6">
        <v>1200.6502535736597</v>
      </c>
      <c r="AE160" s="6">
        <v>1935.2829250525619</v>
      </c>
      <c r="AF160" s="6">
        <v>1</v>
      </c>
      <c r="AG160" s="5"/>
      <c r="AH160" s="5"/>
    </row>
    <row r="161" spans="1:34" ht="19.5" customHeight="1" x14ac:dyDescent="0.2">
      <c r="A161" s="21"/>
      <c r="B161" s="7" t="s">
        <v>195</v>
      </c>
      <c r="C161" s="7">
        <v>0</v>
      </c>
      <c r="D161" s="7">
        <v>2000</v>
      </c>
      <c r="E161" s="7">
        <v>1700</v>
      </c>
      <c r="F161" s="7">
        <v>80</v>
      </c>
      <c r="G161" s="7">
        <v>71.8</v>
      </c>
      <c r="H161" s="18">
        <v>5.2755270833333336E-3</v>
      </c>
      <c r="I161" s="13">
        <v>792</v>
      </c>
      <c r="J161">
        <v>5.2755270833333336E-3</v>
      </c>
      <c r="K161" s="13">
        <v>792</v>
      </c>
      <c r="L161" s="12">
        <v>5.0645059999999999E-2</v>
      </c>
      <c r="M161">
        <v>1009</v>
      </c>
      <c r="N161" s="13">
        <v>1568</v>
      </c>
      <c r="O161" s="13">
        <v>200</v>
      </c>
      <c r="P161" s="13">
        <v>200</v>
      </c>
      <c r="Q161" s="7">
        <v>1.33</v>
      </c>
      <c r="R161" s="7">
        <v>1.1764705882352942</v>
      </c>
      <c r="S161" s="7">
        <v>0.16</v>
      </c>
      <c r="T161" s="7">
        <v>40000</v>
      </c>
      <c r="U161" s="7">
        <v>184000</v>
      </c>
      <c r="V161" s="7">
        <v>0.21739130434782608</v>
      </c>
      <c r="W161" s="7">
        <v>51.100865540000001</v>
      </c>
      <c r="X161" s="7">
        <v>33.117121265625002</v>
      </c>
      <c r="Y161" s="7">
        <v>4.17821745</v>
      </c>
      <c r="Z161" s="7">
        <v>4.17821745</v>
      </c>
      <c r="AA161" s="6">
        <v>1382</v>
      </c>
      <c r="AB161" s="6">
        <v>760.3865921988122</v>
      </c>
      <c r="AC161" s="6">
        <v>956.88869001191699</v>
      </c>
      <c r="AD161" s="6">
        <v>1212.9815913145765</v>
      </c>
      <c r="AE161" s="6">
        <v>1948.9022551169671</v>
      </c>
      <c r="AF161" s="6">
        <v>1</v>
      </c>
      <c r="AG161" s="5"/>
      <c r="AH161" s="5"/>
    </row>
    <row r="162" spans="1:34" ht="19.5" customHeight="1" x14ac:dyDescent="0.2">
      <c r="A162" s="21"/>
      <c r="B162" s="7" t="s">
        <v>196</v>
      </c>
      <c r="C162" s="7">
        <v>0</v>
      </c>
      <c r="D162" s="7">
        <v>2000</v>
      </c>
      <c r="E162" s="7">
        <v>1700</v>
      </c>
      <c r="F162" s="7">
        <v>80</v>
      </c>
      <c r="G162" s="7">
        <v>103.4</v>
      </c>
      <c r="H162" s="18">
        <v>5.2755270833333336E-3</v>
      </c>
      <c r="I162" s="13">
        <v>792</v>
      </c>
      <c r="J162">
        <v>5.2755270833333336E-3</v>
      </c>
      <c r="K162" s="13">
        <v>792</v>
      </c>
      <c r="L162" s="12">
        <v>5.0645059999999999E-2</v>
      </c>
      <c r="M162">
        <v>1009</v>
      </c>
      <c r="N162" s="13">
        <v>2617</v>
      </c>
      <c r="O162" s="13">
        <v>200</v>
      </c>
      <c r="P162" s="13">
        <v>200</v>
      </c>
      <c r="Q162" s="7">
        <v>1.33</v>
      </c>
      <c r="R162" s="7">
        <f t="shared" ref="R162:R169" si="14">D162/E162</f>
        <v>1.1764705882352942</v>
      </c>
      <c r="S162" s="7">
        <v>0.19</v>
      </c>
      <c r="T162" s="7">
        <v>40000</v>
      </c>
      <c r="U162" s="7">
        <v>184000</v>
      </c>
      <c r="V162" s="7">
        <v>0.21739130434782608</v>
      </c>
      <c r="W162" s="7">
        <v>51.100865540000001</v>
      </c>
      <c r="X162" s="7">
        <v>33.117121265625002</v>
      </c>
      <c r="Y162" s="7">
        <v>4.17821745</v>
      </c>
      <c r="Z162" s="7">
        <v>4.17821745</v>
      </c>
      <c r="AA162" s="6">
        <v>1697</v>
      </c>
      <c r="AB162" s="6">
        <v>994.27259617274365</v>
      </c>
      <c r="AC162" s="6">
        <v>1148.3108509567708</v>
      </c>
      <c r="AD162" s="6">
        <v>1702.0834399266657</v>
      </c>
      <c r="AE162" s="6">
        <v>2338.7731826750537</v>
      </c>
      <c r="AF162" s="6">
        <v>1</v>
      </c>
      <c r="AG162" s="5"/>
      <c r="AH162" s="5"/>
    </row>
    <row r="163" spans="1:34" ht="19.5" customHeight="1" x14ac:dyDescent="0.2">
      <c r="A163" s="21"/>
      <c r="B163" s="7" t="s">
        <v>197</v>
      </c>
      <c r="C163" s="7">
        <v>0</v>
      </c>
      <c r="D163" s="7">
        <v>3000</v>
      </c>
      <c r="E163" s="7">
        <v>1700</v>
      </c>
      <c r="F163" s="7">
        <v>80</v>
      </c>
      <c r="G163" s="7">
        <v>76.7</v>
      </c>
      <c r="H163" s="18">
        <v>5.2755270833333336E-3</v>
      </c>
      <c r="I163" s="11">
        <v>792</v>
      </c>
      <c r="J163">
        <v>5.2755270833333336E-3</v>
      </c>
      <c r="K163" s="13">
        <v>792</v>
      </c>
      <c r="L163" s="12">
        <v>5.0645059999999999E-2</v>
      </c>
      <c r="M163">
        <v>1009</v>
      </c>
      <c r="N163" s="13">
        <v>1568</v>
      </c>
      <c r="O163" s="13">
        <v>200</v>
      </c>
      <c r="P163" s="13">
        <v>200</v>
      </c>
      <c r="Q163" s="7">
        <v>2</v>
      </c>
      <c r="R163" s="7">
        <f t="shared" si="14"/>
        <v>1.7647058823529411</v>
      </c>
      <c r="S163" s="7">
        <v>0.15</v>
      </c>
      <c r="T163" s="7">
        <v>40000</v>
      </c>
      <c r="U163" s="7">
        <v>184000</v>
      </c>
      <c r="V163" s="7">
        <v>0.21739130434782608</v>
      </c>
      <c r="W163" s="7">
        <v>51.100865540000001</v>
      </c>
      <c r="X163" s="7">
        <v>33.117121265624995</v>
      </c>
      <c r="Y163" s="7">
        <v>4.17821745</v>
      </c>
      <c r="Z163" s="7">
        <v>4.17821745</v>
      </c>
      <c r="AA163" s="6">
        <v>1159</v>
      </c>
      <c r="AB163" s="6">
        <v>707.74695033851788</v>
      </c>
      <c r="AC163" s="6">
        <v>989.00134291234451</v>
      </c>
      <c r="AD163" s="6">
        <v>1214.2520845222966</v>
      </c>
      <c r="AE163" s="6">
        <v>2002.5659368635963</v>
      </c>
      <c r="AF163" s="6">
        <v>2</v>
      </c>
      <c r="AG163" s="5"/>
      <c r="AH163" s="5"/>
    </row>
    <row r="164" spans="1:34" ht="19.5" customHeight="1" x14ac:dyDescent="0.2">
      <c r="A164" s="21"/>
      <c r="B164" s="7" t="s">
        <v>198</v>
      </c>
      <c r="C164" s="7">
        <v>0</v>
      </c>
      <c r="D164" s="7">
        <v>2000</v>
      </c>
      <c r="E164" s="7">
        <v>1700</v>
      </c>
      <c r="F164" s="7">
        <v>80</v>
      </c>
      <c r="G164" s="7">
        <v>74.099999999999994</v>
      </c>
      <c r="H164" s="18">
        <v>6.4863037909836064E-3</v>
      </c>
      <c r="I164" s="11">
        <v>1420</v>
      </c>
      <c r="J164">
        <v>6.4863037909836064E-3</v>
      </c>
      <c r="K164" s="13">
        <v>1420</v>
      </c>
      <c r="L164" s="12">
        <v>5.0645059999999999E-2</v>
      </c>
      <c r="M164">
        <v>1009</v>
      </c>
      <c r="N164" s="13">
        <v>1568</v>
      </c>
      <c r="O164" s="13">
        <v>200</v>
      </c>
      <c r="P164" s="13">
        <v>200</v>
      </c>
      <c r="Q164" s="7">
        <v>1.33</v>
      </c>
      <c r="R164" s="7">
        <f t="shared" si="14"/>
        <v>1.1764705882352942</v>
      </c>
      <c r="S164" s="7">
        <v>0.16</v>
      </c>
      <c r="T164" s="7">
        <v>40000</v>
      </c>
      <c r="U164" s="7">
        <v>184000</v>
      </c>
      <c r="V164" s="7">
        <v>0.21739130434782608</v>
      </c>
      <c r="W164" s="7">
        <v>51.100865540000001</v>
      </c>
      <c r="X164" s="7">
        <v>33.117121265624995</v>
      </c>
      <c r="Y164" s="7">
        <v>9.2105513831967212</v>
      </c>
      <c r="Z164" s="7">
        <v>9.2105513831967212</v>
      </c>
      <c r="AA164" s="6">
        <v>1412</v>
      </c>
      <c r="AB164" s="6">
        <v>825.86780346208525</v>
      </c>
      <c r="AC164" s="6">
        <v>972.09409121296085</v>
      </c>
      <c r="AD164" s="6">
        <v>1241.2913805794406</v>
      </c>
      <c r="AE164" s="6">
        <v>1979.8712079324753</v>
      </c>
      <c r="AF164" s="6">
        <v>1</v>
      </c>
      <c r="AG164" s="5"/>
      <c r="AH164" s="5"/>
    </row>
    <row r="165" spans="1:34" ht="19.5" customHeight="1" x14ac:dyDescent="0.2">
      <c r="A165" s="21"/>
      <c r="B165" s="7" t="s">
        <v>199</v>
      </c>
      <c r="C165" s="7">
        <v>0</v>
      </c>
      <c r="D165" s="7">
        <v>2000</v>
      </c>
      <c r="E165" s="7">
        <v>1700</v>
      </c>
      <c r="F165" s="7">
        <v>80</v>
      </c>
      <c r="G165" s="7">
        <v>71.5</v>
      </c>
      <c r="H165" s="18">
        <v>9.8916132812499995E-3</v>
      </c>
      <c r="I165" s="11">
        <v>792</v>
      </c>
      <c r="J165">
        <v>9.8916132812499995E-3</v>
      </c>
      <c r="K165" s="13">
        <v>792</v>
      </c>
      <c r="L165" s="12">
        <v>5.0645059999999999E-2</v>
      </c>
      <c r="M165">
        <v>1009</v>
      </c>
      <c r="N165" s="13">
        <v>1568</v>
      </c>
      <c r="O165" s="13">
        <v>200</v>
      </c>
      <c r="P165" s="13">
        <v>200</v>
      </c>
      <c r="Q165" s="7">
        <v>1.33</v>
      </c>
      <c r="R165" s="7">
        <f t="shared" si="14"/>
        <v>1.1764705882352942</v>
      </c>
      <c r="S165" s="7">
        <v>0.16</v>
      </c>
      <c r="T165" s="7">
        <v>40000</v>
      </c>
      <c r="U165" s="7">
        <v>184000</v>
      </c>
      <c r="V165" s="7">
        <v>0.21739130434782608</v>
      </c>
      <c r="W165" s="7">
        <v>51.100865540000001</v>
      </c>
      <c r="X165" s="7">
        <v>33.117121265624995</v>
      </c>
      <c r="Y165" s="7">
        <v>7.8341577187499993</v>
      </c>
      <c r="Z165" s="7">
        <v>7.8341577187499993</v>
      </c>
      <c r="AA165" s="6">
        <v>1499</v>
      </c>
      <c r="AB165" s="6">
        <v>834.69690348432425</v>
      </c>
      <c r="AC165" s="6">
        <v>954.88752639244581</v>
      </c>
      <c r="AD165" s="6">
        <v>1209.2836801184123</v>
      </c>
      <c r="AE165" s="6">
        <v>1944.8264704080927</v>
      </c>
      <c r="AF165" s="6">
        <v>1</v>
      </c>
      <c r="AG165" s="5"/>
      <c r="AH165" s="5"/>
    </row>
    <row r="166" spans="1:34" ht="19.5" customHeight="1" x14ac:dyDescent="0.2">
      <c r="A166" s="21"/>
      <c r="B166" s="7" t="s">
        <v>200</v>
      </c>
      <c r="C166" s="7">
        <v>0</v>
      </c>
      <c r="D166" s="7">
        <v>2000</v>
      </c>
      <c r="E166" s="7">
        <v>1700</v>
      </c>
      <c r="F166" s="7">
        <v>80</v>
      </c>
      <c r="G166" s="7">
        <v>76.099999999999994</v>
      </c>
      <c r="H166" s="18">
        <v>1.4387801136363636E-2</v>
      </c>
      <c r="I166" s="11">
        <v>792</v>
      </c>
      <c r="J166">
        <v>1.4387801136363636E-2</v>
      </c>
      <c r="K166" s="13">
        <v>792</v>
      </c>
      <c r="L166" s="12">
        <v>5.0645059999999999E-2</v>
      </c>
      <c r="M166">
        <v>1009</v>
      </c>
      <c r="N166" s="13">
        <v>1568</v>
      </c>
      <c r="O166" s="13">
        <v>200</v>
      </c>
      <c r="P166" s="13">
        <v>200</v>
      </c>
      <c r="Q166" s="7">
        <v>1.33</v>
      </c>
      <c r="R166" s="7">
        <f t="shared" si="14"/>
        <v>1.1764705882352942</v>
      </c>
      <c r="S166" s="7">
        <v>0.15</v>
      </c>
      <c r="T166" s="7">
        <v>40000</v>
      </c>
      <c r="U166" s="7">
        <v>184000</v>
      </c>
      <c r="V166" s="7">
        <v>0.21739130434782608</v>
      </c>
      <c r="W166" s="7">
        <v>51.100865540000001</v>
      </c>
      <c r="X166" s="7">
        <v>33.117121265624995</v>
      </c>
      <c r="Y166" s="7">
        <v>11.3951385</v>
      </c>
      <c r="Z166" s="7">
        <v>11.3951385</v>
      </c>
      <c r="AA166" s="6">
        <v>1639</v>
      </c>
      <c r="AB166" s="6">
        <v>948.80731393940414</v>
      </c>
      <c r="AC166" s="6">
        <v>985.12542463218551</v>
      </c>
      <c r="AD166" s="6">
        <v>1265.8527754656288</v>
      </c>
      <c r="AE166" s="6">
        <v>2006.4122208559238</v>
      </c>
      <c r="AF166" s="6">
        <v>1</v>
      </c>
      <c r="AG166" s="5"/>
      <c r="AH166" s="5"/>
    </row>
    <row r="167" spans="1:34" ht="19.5" customHeight="1" x14ac:dyDescent="0.2">
      <c r="A167" s="21"/>
      <c r="B167" s="7" t="s">
        <v>201</v>
      </c>
      <c r="C167" s="7">
        <v>0</v>
      </c>
      <c r="D167" s="7">
        <v>2700</v>
      </c>
      <c r="E167" s="7">
        <v>1900</v>
      </c>
      <c r="F167" s="7">
        <v>85</v>
      </c>
      <c r="G167" s="7">
        <v>62.3</v>
      </c>
      <c r="H167" s="18">
        <v>1.1458158371040724E-2</v>
      </c>
      <c r="I167" s="11">
        <v>413</v>
      </c>
      <c r="J167">
        <v>1.1458158371040724E-2</v>
      </c>
      <c r="K167" s="13">
        <v>413</v>
      </c>
      <c r="L167" s="12">
        <v>3.7983795000000001E-2</v>
      </c>
      <c r="M167">
        <v>360</v>
      </c>
      <c r="N167" s="13">
        <v>1431</v>
      </c>
      <c r="O167" s="13">
        <v>200</v>
      </c>
      <c r="P167" s="13">
        <v>200</v>
      </c>
      <c r="Q167" s="7">
        <v>1.8</v>
      </c>
      <c r="R167" s="7">
        <f t="shared" si="14"/>
        <v>1.4210526315789473</v>
      </c>
      <c r="S167" s="7">
        <v>0.14000000000000001</v>
      </c>
      <c r="T167" s="7">
        <v>40000</v>
      </c>
      <c r="U167" s="7">
        <v>207500</v>
      </c>
      <c r="V167" s="7">
        <v>0.19277108433734941</v>
      </c>
      <c r="W167" s="7">
        <v>13.6741662</v>
      </c>
      <c r="X167" s="7">
        <v>8.3602499999999988</v>
      </c>
      <c r="Y167" s="7">
        <v>4.7322194072398185</v>
      </c>
      <c r="Z167" s="7">
        <v>4.7322194072398185</v>
      </c>
      <c r="AA167" s="6">
        <v>966.43525</v>
      </c>
      <c r="AB167" s="6">
        <v>772.30648328547306</v>
      </c>
      <c r="AC167" s="6">
        <v>923.42530545193654</v>
      </c>
      <c r="AD167" s="6">
        <v>1242.4608975589965</v>
      </c>
      <c r="AE167" s="6">
        <v>2047.2559282946281</v>
      </c>
      <c r="AF167" s="6">
        <v>1</v>
      </c>
      <c r="AG167" s="5"/>
      <c r="AH167" s="5"/>
    </row>
    <row r="168" spans="1:34" ht="19.5" customHeight="1" x14ac:dyDescent="0.2">
      <c r="A168" s="21"/>
      <c r="B168" s="7" t="s">
        <v>202</v>
      </c>
      <c r="C168" s="7">
        <v>0</v>
      </c>
      <c r="D168" s="7">
        <v>2700</v>
      </c>
      <c r="E168" s="7">
        <v>1900</v>
      </c>
      <c r="F168" s="7">
        <v>85</v>
      </c>
      <c r="G168" s="7">
        <v>62.3</v>
      </c>
      <c r="H168" s="18">
        <v>1.6550673202614379E-2</v>
      </c>
      <c r="I168" s="11">
        <v>413</v>
      </c>
      <c r="J168">
        <v>1.6550673202614379E-2</v>
      </c>
      <c r="K168" s="13">
        <v>413</v>
      </c>
      <c r="L168" s="12">
        <v>3.7983795000000001E-2</v>
      </c>
      <c r="M168">
        <v>360</v>
      </c>
      <c r="N168" s="13">
        <v>1431</v>
      </c>
      <c r="O168" s="13">
        <v>200</v>
      </c>
      <c r="P168" s="13">
        <v>200</v>
      </c>
      <c r="Q168" s="7">
        <v>1.8</v>
      </c>
      <c r="R168" s="7">
        <f t="shared" si="14"/>
        <v>1.4210526315789473</v>
      </c>
      <c r="S168" s="7">
        <v>0.14000000000000001</v>
      </c>
      <c r="T168" s="7">
        <v>40000</v>
      </c>
      <c r="U168" s="7">
        <v>207500</v>
      </c>
      <c r="V168" s="7">
        <v>0.19277108433734941</v>
      </c>
      <c r="W168" s="7">
        <v>13.6741662</v>
      </c>
      <c r="X168" s="7">
        <v>8.3602499999999988</v>
      </c>
      <c r="Y168" s="7">
        <v>6.8354280326797383</v>
      </c>
      <c r="Z168" s="7">
        <v>6.8354280326797383</v>
      </c>
      <c r="AA168" s="6">
        <v>957.52175</v>
      </c>
      <c r="AB168" s="6">
        <v>854.76611911549298</v>
      </c>
      <c r="AC168" s="6">
        <v>979.6629944901407</v>
      </c>
      <c r="AD168" s="6">
        <v>1242.4608975589965</v>
      </c>
      <c r="AE168" s="6">
        <v>2047.2559282946281</v>
      </c>
      <c r="AF168" s="6">
        <v>1</v>
      </c>
      <c r="AG168" s="5"/>
      <c r="AH168" s="5"/>
    </row>
    <row r="169" spans="1:34" ht="19.5" customHeight="1" x14ac:dyDescent="0.2">
      <c r="A169" s="21"/>
      <c r="B169" s="7" t="s">
        <v>203</v>
      </c>
      <c r="C169" s="7">
        <v>0</v>
      </c>
      <c r="D169" s="7">
        <v>2700</v>
      </c>
      <c r="E169" s="7">
        <v>1900</v>
      </c>
      <c r="F169" s="7">
        <v>85</v>
      </c>
      <c r="G169" s="7">
        <v>62.3</v>
      </c>
      <c r="H169" s="18">
        <v>1.1458158371040724E-2</v>
      </c>
      <c r="I169" s="11">
        <v>413</v>
      </c>
      <c r="J169">
        <v>1.1458158371040724E-2</v>
      </c>
      <c r="K169" s="13">
        <v>413</v>
      </c>
      <c r="L169" s="12">
        <v>3.7983795000000001E-2</v>
      </c>
      <c r="M169">
        <v>360</v>
      </c>
      <c r="N169" s="13">
        <v>1431</v>
      </c>
      <c r="O169" s="13">
        <v>200</v>
      </c>
      <c r="P169" s="13">
        <v>200</v>
      </c>
      <c r="Q169" s="7">
        <v>1.2</v>
      </c>
      <c r="R169" s="7">
        <f t="shared" si="14"/>
        <v>1.4210526315789473</v>
      </c>
      <c r="S169" s="7">
        <v>0.14000000000000001</v>
      </c>
      <c r="T169" s="7">
        <v>40000</v>
      </c>
      <c r="U169" s="7">
        <v>207500</v>
      </c>
      <c r="V169" s="7">
        <v>0.19277108433734941</v>
      </c>
      <c r="W169" s="7">
        <v>13.6741662</v>
      </c>
      <c r="X169" s="7">
        <v>8.3602499999999988</v>
      </c>
      <c r="Y169" s="7">
        <v>4.7322194072398185</v>
      </c>
      <c r="Z169" s="7">
        <v>4.7322194072398185</v>
      </c>
      <c r="AA169" s="6">
        <v>1280.43515</v>
      </c>
      <c r="AB169" s="6">
        <v>909.14573001524707</v>
      </c>
      <c r="AC169" s="6">
        <v>923.42530545193654</v>
      </c>
      <c r="AD169" s="6">
        <v>1242.4608975589965</v>
      </c>
      <c r="AE169" s="6">
        <v>2047.2559282946281</v>
      </c>
      <c r="AF169" s="6">
        <v>1</v>
      </c>
      <c r="AG169" s="5"/>
      <c r="AH169" s="5"/>
    </row>
    <row r="170" spans="1:34" ht="19.5" customHeight="1" x14ac:dyDescent="0.2">
      <c r="A170" s="21"/>
      <c r="B170" s="6" t="s">
        <v>204</v>
      </c>
      <c r="C170" s="6">
        <v>0</v>
      </c>
      <c r="D170" s="7">
        <v>1100</v>
      </c>
      <c r="E170" s="7">
        <v>2180</v>
      </c>
      <c r="F170" s="7">
        <v>80</v>
      </c>
      <c r="G170" s="7">
        <v>58.3</v>
      </c>
      <c r="H170" s="18">
        <v>1.1810881529850745E-2</v>
      </c>
      <c r="I170" s="11">
        <v>321</v>
      </c>
      <c r="J170">
        <v>1.1810881529850745E-2</v>
      </c>
      <c r="K170" s="13">
        <v>321</v>
      </c>
      <c r="L170" s="12">
        <v>7.8E-2</v>
      </c>
      <c r="M170">
        <v>389</v>
      </c>
      <c r="N170" s="13">
        <v>412</v>
      </c>
      <c r="O170" s="13">
        <v>180</v>
      </c>
      <c r="P170" s="13">
        <v>180</v>
      </c>
      <c r="Q170" s="7">
        <v>0.6</v>
      </c>
      <c r="R170" s="7">
        <v>0.50458715596330272</v>
      </c>
      <c r="S170" s="7">
        <v>0.04</v>
      </c>
      <c r="T170" s="7">
        <v>32400</v>
      </c>
      <c r="U170" s="7">
        <v>210400</v>
      </c>
      <c r="V170" s="7">
        <v>0.15399239543726237</v>
      </c>
      <c r="W170" s="7">
        <v>30.341999999999999</v>
      </c>
      <c r="X170" s="7">
        <v>0.42258260597014929</v>
      </c>
      <c r="Y170" s="7">
        <v>3.7912929710820893</v>
      </c>
      <c r="Z170" s="7">
        <v>3.7912929710820893</v>
      </c>
      <c r="AA170" s="6">
        <v>1487.5</v>
      </c>
      <c r="AB170" s="6">
        <v>1067.5853727795534</v>
      </c>
      <c r="AC170" s="6">
        <v>1105.7095202866708</v>
      </c>
      <c r="AD170" s="6">
        <v>1395.6752715969737</v>
      </c>
      <c r="AE170" s="6">
        <v>2008.121684559977</v>
      </c>
      <c r="AF170" s="6">
        <v>1</v>
      </c>
      <c r="AG170" s="5"/>
      <c r="AH170" s="5"/>
    </row>
    <row r="171" spans="1:34" ht="19.5" customHeight="1" x14ac:dyDescent="0.2">
      <c r="A171" s="21"/>
      <c r="B171" s="6" t="s">
        <v>205</v>
      </c>
      <c r="C171" s="6">
        <v>0</v>
      </c>
      <c r="D171" s="7">
        <v>1100</v>
      </c>
      <c r="E171" s="7">
        <v>2180</v>
      </c>
      <c r="F171" s="7">
        <v>80</v>
      </c>
      <c r="G171" s="7">
        <v>58.1</v>
      </c>
      <c r="H171" s="18">
        <v>1.9783226562499999E-2</v>
      </c>
      <c r="I171" s="11">
        <v>321</v>
      </c>
      <c r="J171">
        <v>1.9783226562499999E-2</v>
      </c>
      <c r="K171" s="13">
        <v>321</v>
      </c>
      <c r="L171" s="12">
        <v>7.8E-2</v>
      </c>
      <c r="M171">
        <v>389</v>
      </c>
      <c r="N171" s="13">
        <v>412</v>
      </c>
      <c r="O171" s="13">
        <v>180</v>
      </c>
      <c r="P171" s="13">
        <v>180</v>
      </c>
      <c r="Q171" s="7">
        <v>0.6</v>
      </c>
      <c r="R171" s="7">
        <v>0.50458715596330272</v>
      </c>
      <c r="S171" s="7">
        <v>0.04</v>
      </c>
      <c r="T171" s="7">
        <v>32400</v>
      </c>
      <c r="U171" s="7">
        <v>210400</v>
      </c>
      <c r="V171" s="7">
        <v>0.15399239543726237</v>
      </c>
      <c r="W171" s="7">
        <v>30.341999999999999</v>
      </c>
      <c r="X171" s="7">
        <v>0.42258260597014929</v>
      </c>
      <c r="Y171" s="7">
        <v>6.3504157265624999</v>
      </c>
      <c r="Z171" s="7">
        <v>6.3504157265624999</v>
      </c>
      <c r="AA171" s="6">
        <v>1694.4499999999998</v>
      </c>
      <c r="AB171" s="6">
        <v>1199.0222167518446</v>
      </c>
      <c r="AC171" s="6">
        <v>1103.8113051181354</v>
      </c>
      <c r="AD171" s="6">
        <v>1391.3236727404117</v>
      </c>
      <c r="AE171" s="6">
        <v>2004.6742628167799</v>
      </c>
      <c r="AF171" s="6">
        <v>1</v>
      </c>
      <c r="AG171" s="5"/>
      <c r="AH171" s="5"/>
    </row>
    <row r="172" spans="1:34" ht="19.5" customHeight="1" x14ac:dyDescent="0.2">
      <c r="A172" s="21"/>
      <c r="B172" s="7" t="s">
        <v>206</v>
      </c>
      <c r="C172" s="7">
        <v>1</v>
      </c>
      <c r="D172" s="7">
        <v>1080</v>
      </c>
      <c r="E172" s="7">
        <v>1720</v>
      </c>
      <c r="F172" s="7">
        <v>120</v>
      </c>
      <c r="G172" s="7">
        <v>82.3</v>
      </c>
      <c r="H172" s="18">
        <v>1.1882401083333332E-2</v>
      </c>
      <c r="I172" s="11">
        <v>560</v>
      </c>
      <c r="J172">
        <v>1.1882401083333332E-2</v>
      </c>
      <c r="K172" s="13">
        <v>560</v>
      </c>
      <c r="L172" s="12">
        <v>1.1882401083333332E-2</v>
      </c>
      <c r="M172">
        <v>560</v>
      </c>
      <c r="N172" s="13">
        <v>725</v>
      </c>
      <c r="O172" s="13">
        <v>800</v>
      </c>
      <c r="P172" s="13">
        <v>120</v>
      </c>
      <c r="Q172" s="7">
        <v>0.8</v>
      </c>
      <c r="R172" s="7">
        <f>D172/E172</f>
        <v>0.62790697674418605</v>
      </c>
      <c r="S172" s="7">
        <v>0.04</v>
      </c>
      <c r="T172" s="7">
        <v>96000</v>
      </c>
      <c r="U172" s="7">
        <v>369600</v>
      </c>
      <c r="V172" s="7">
        <v>0.25974025974025972</v>
      </c>
      <c r="W172" s="7">
        <v>6.6541446066666659</v>
      </c>
      <c r="X172" s="7">
        <v>0.99812169100000014</v>
      </c>
      <c r="Y172" s="7">
        <v>6.6541446066666659</v>
      </c>
      <c r="Z172" s="7">
        <v>6.6541446066666659</v>
      </c>
      <c r="AA172" s="6">
        <v>2080.6764499999999</v>
      </c>
      <c r="AB172" s="6">
        <v>1051.4011416571452</v>
      </c>
      <c r="AC172" s="6">
        <v>1355.594148332264</v>
      </c>
      <c r="AD172" s="6">
        <v>1799.011618142822</v>
      </c>
      <c r="AE172" s="6">
        <v>4191.2338517434227</v>
      </c>
      <c r="AF172" s="6">
        <v>1</v>
      </c>
      <c r="AG172" s="5"/>
      <c r="AH172" s="5"/>
    </row>
    <row r="173" spans="1:34" ht="19.5" customHeight="1" x14ac:dyDescent="0.2">
      <c r="A173" s="21"/>
      <c r="B173" s="7" t="s">
        <v>207</v>
      </c>
      <c r="C173" s="7">
        <v>0</v>
      </c>
      <c r="D173" s="7">
        <v>1400</v>
      </c>
      <c r="E173" s="7">
        <v>2700</v>
      </c>
      <c r="F173" s="7">
        <v>75</v>
      </c>
      <c r="G173" s="7">
        <v>83.6</v>
      </c>
      <c r="H173" s="18">
        <v>5.6272288888888885E-3</v>
      </c>
      <c r="I173" s="11">
        <v>369</v>
      </c>
      <c r="J173">
        <v>5.6272288888888885E-3</v>
      </c>
      <c r="K173" s="13">
        <v>369</v>
      </c>
      <c r="L173" s="12">
        <v>2.43096288E-2</v>
      </c>
      <c r="M173">
        <v>377</v>
      </c>
      <c r="N173" s="13">
        <v>0</v>
      </c>
      <c r="O173" s="13">
        <v>250</v>
      </c>
      <c r="P173" s="13">
        <v>250</v>
      </c>
      <c r="Q173" s="7">
        <v>0.65</v>
      </c>
      <c r="R173" s="7">
        <f>D173/E173</f>
        <v>0.51851851851851849</v>
      </c>
      <c r="S173" s="7">
        <v>0</v>
      </c>
      <c r="T173" s="7">
        <v>62500</v>
      </c>
      <c r="U173" s="7">
        <v>290000</v>
      </c>
      <c r="V173" s="7">
        <v>0.21551724137931033</v>
      </c>
      <c r="W173" s="7">
        <v>9.1647300575999999</v>
      </c>
      <c r="X173" s="7">
        <v>1.8688027139999999</v>
      </c>
      <c r="Y173" s="7">
        <v>2.0764474599999998</v>
      </c>
      <c r="Z173" s="7">
        <v>2.0764474599999998</v>
      </c>
      <c r="AA173" s="6">
        <v>1109.0136499999999</v>
      </c>
      <c r="AB173" s="6">
        <v>498.18214290578811</v>
      </c>
      <c r="AC173" s="6">
        <v>757.38918807214304</v>
      </c>
      <c r="AD173" s="6">
        <v>2006.1408951399744</v>
      </c>
      <c r="AE173" s="6">
        <v>2937.3229816560565</v>
      </c>
      <c r="AF173" s="6">
        <v>3</v>
      </c>
      <c r="AG173" s="5"/>
      <c r="AH173" s="5"/>
    </row>
    <row r="174" spans="1:34" ht="19.5" customHeight="1" x14ac:dyDescent="0.2">
      <c r="A174" s="20"/>
      <c r="B174" s="6" t="s">
        <v>208</v>
      </c>
      <c r="C174" s="6">
        <v>0</v>
      </c>
      <c r="D174" s="7">
        <v>1400</v>
      </c>
      <c r="E174" s="7">
        <v>2700</v>
      </c>
      <c r="F174" s="7">
        <v>75</v>
      </c>
      <c r="G174" s="7">
        <v>83.3</v>
      </c>
      <c r="H174" s="18">
        <v>5.6272288888888885E-3</v>
      </c>
      <c r="I174" s="11">
        <v>369</v>
      </c>
      <c r="J174">
        <v>5.6272288888888885E-3</v>
      </c>
      <c r="K174" s="13">
        <v>369</v>
      </c>
      <c r="L174" s="12">
        <v>5.4696664799999996E-2</v>
      </c>
      <c r="M174">
        <v>393</v>
      </c>
      <c r="N174" s="13">
        <v>0</v>
      </c>
      <c r="O174" s="13">
        <v>250</v>
      </c>
      <c r="P174" s="13">
        <v>250</v>
      </c>
      <c r="Q174" s="7">
        <v>0.65</v>
      </c>
      <c r="R174" s="7">
        <v>0.51851851851851849</v>
      </c>
      <c r="S174" s="7">
        <v>0</v>
      </c>
      <c r="T174" s="7">
        <v>62500</v>
      </c>
      <c r="U174" s="7">
        <v>290000</v>
      </c>
      <c r="V174" s="7">
        <v>0.21551724137931033</v>
      </c>
      <c r="W174" s="7">
        <v>21.495789266399999</v>
      </c>
      <c r="X174" s="7">
        <v>1.8688027140000003</v>
      </c>
      <c r="Y174" s="7">
        <v>2.0764474599999998</v>
      </c>
      <c r="Z174" s="7">
        <v>2.0764474599999998</v>
      </c>
      <c r="AA174" s="6">
        <v>2044.7950000000001</v>
      </c>
      <c r="AB174" s="6">
        <v>724.00998048924214</v>
      </c>
      <c r="AC174" s="6">
        <v>1184.9268917329757</v>
      </c>
      <c r="AD174" s="6">
        <v>2676.2821906160721</v>
      </c>
      <c r="AE174" s="6">
        <v>2933.7219561776624</v>
      </c>
      <c r="AF174" s="6">
        <v>1</v>
      </c>
      <c r="AG174" s="5"/>
      <c r="AH174" s="5"/>
    </row>
    <row r="175" spans="1:34" ht="19.5" customHeight="1" x14ac:dyDescent="0.2">
      <c r="A175" s="19" t="s">
        <v>209</v>
      </c>
      <c r="B175" s="7" t="s">
        <v>210</v>
      </c>
      <c r="C175" s="7">
        <v>0</v>
      </c>
      <c r="D175" s="7">
        <v>1700</v>
      </c>
      <c r="E175" s="7">
        <v>1400</v>
      </c>
      <c r="F175" s="7">
        <v>80</v>
      </c>
      <c r="G175" s="7">
        <v>72.7</v>
      </c>
      <c r="H175" s="18">
        <v>1.1775000000000001E-2</v>
      </c>
      <c r="I175" s="11">
        <v>852</v>
      </c>
      <c r="J175">
        <v>1.1775000000000001E-2</v>
      </c>
      <c r="K175" s="13">
        <v>849</v>
      </c>
      <c r="L175" s="12">
        <v>2.3550000000000001E-2</v>
      </c>
      <c r="M175">
        <v>580</v>
      </c>
      <c r="N175" s="13">
        <v>1764</v>
      </c>
      <c r="O175" s="13">
        <v>200</v>
      </c>
      <c r="P175" s="13">
        <v>200</v>
      </c>
      <c r="Q175" s="7">
        <v>2</v>
      </c>
      <c r="R175" s="7">
        <f t="shared" ref="R175:R185" si="15">D175/E175</f>
        <v>1.2142857142857142</v>
      </c>
      <c r="S175" s="7">
        <v>0.22</v>
      </c>
      <c r="T175" s="7">
        <v>40000</v>
      </c>
      <c r="U175" s="7">
        <v>160000</v>
      </c>
      <c r="V175" s="7">
        <v>0.25</v>
      </c>
      <c r="W175" s="7">
        <v>13.659000000000001</v>
      </c>
      <c r="X175" s="7">
        <v>4.3520399999999997</v>
      </c>
      <c r="Y175" s="7">
        <v>10.032300000000001</v>
      </c>
      <c r="Z175" s="7">
        <v>9.9969750000000008</v>
      </c>
      <c r="AA175" s="6">
        <v>883</v>
      </c>
      <c r="AB175" s="6">
        <v>606.43345734460183</v>
      </c>
      <c r="AC175" s="6">
        <v>792.94948075116304</v>
      </c>
      <c r="AD175" s="6">
        <v>1025.8483850533564</v>
      </c>
      <c r="AE175" s="6">
        <v>1705.2858997833766</v>
      </c>
      <c r="AF175" s="6">
        <v>2</v>
      </c>
      <c r="AG175" s="5"/>
      <c r="AH175" s="5"/>
    </row>
    <row r="176" spans="1:34" ht="19.5" customHeight="1" x14ac:dyDescent="0.2">
      <c r="A176" s="21"/>
      <c r="B176" s="7" t="s">
        <v>211</v>
      </c>
      <c r="C176" s="7">
        <v>0</v>
      </c>
      <c r="D176" s="7">
        <v>1700</v>
      </c>
      <c r="E176" s="7">
        <v>1400</v>
      </c>
      <c r="F176" s="7">
        <v>80</v>
      </c>
      <c r="G176" s="7">
        <v>79</v>
      </c>
      <c r="H176" s="18">
        <v>1.1775000000000001E-2</v>
      </c>
      <c r="I176" s="11">
        <v>852</v>
      </c>
      <c r="J176">
        <v>1.1775000000000001E-2</v>
      </c>
      <c r="K176" s="13">
        <v>849</v>
      </c>
      <c r="L176" s="12">
        <v>2.3550000000000001E-2</v>
      </c>
      <c r="M176">
        <v>580</v>
      </c>
      <c r="N176" s="13">
        <v>1274</v>
      </c>
      <c r="O176" s="13">
        <v>200</v>
      </c>
      <c r="P176" s="13">
        <v>200</v>
      </c>
      <c r="Q176" s="7">
        <v>2</v>
      </c>
      <c r="R176" s="7">
        <f t="shared" si="15"/>
        <v>1.2142857142857142</v>
      </c>
      <c r="S176" s="7">
        <v>0.14000000000000001</v>
      </c>
      <c r="T176" s="7">
        <v>40000</v>
      </c>
      <c r="U176" s="7">
        <v>160000</v>
      </c>
      <c r="V176" s="7">
        <v>0.25</v>
      </c>
      <c r="W176" s="7">
        <v>13.659000000000001</v>
      </c>
      <c r="X176" s="7">
        <v>4.3520399999999997</v>
      </c>
      <c r="Y176" s="7">
        <v>10.032300000000001</v>
      </c>
      <c r="Z176" s="7">
        <v>9.9969750000000008</v>
      </c>
      <c r="AA176" s="6">
        <v>759.53857500000004</v>
      </c>
      <c r="AB176" s="6">
        <v>619.48913818418123</v>
      </c>
      <c r="AC176" s="6">
        <v>826.59325910348286</v>
      </c>
      <c r="AD176" s="6">
        <v>1035.6085177901994</v>
      </c>
      <c r="AE176" s="6">
        <v>1777.6388834631177</v>
      </c>
      <c r="AF176" s="6">
        <v>3</v>
      </c>
      <c r="AG176" s="5"/>
      <c r="AH176" s="5"/>
    </row>
    <row r="177" spans="1:34" ht="19.5" customHeight="1" x14ac:dyDescent="0.2">
      <c r="A177" s="21"/>
      <c r="B177" s="7" t="s">
        <v>212</v>
      </c>
      <c r="C177" s="7">
        <v>0</v>
      </c>
      <c r="D177" s="7">
        <v>1700</v>
      </c>
      <c r="E177" s="7">
        <v>1400</v>
      </c>
      <c r="F177" s="7">
        <v>80</v>
      </c>
      <c r="G177" s="7">
        <v>79.400000000000006</v>
      </c>
      <c r="H177" s="18">
        <v>1.1775000000000001E-2</v>
      </c>
      <c r="I177" s="11">
        <v>852</v>
      </c>
      <c r="J177">
        <v>1.1775000000000001E-2</v>
      </c>
      <c r="K177" s="13">
        <v>849</v>
      </c>
      <c r="L177" s="12">
        <v>2.3550000000000001E-2</v>
      </c>
      <c r="M177">
        <v>580</v>
      </c>
      <c r="N177" s="13">
        <v>784</v>
      </c>
      <c r="O177" s="13">
        <v>200</v>
      </c>
      <c r="P177" s="13">
        <v>200</v>
      </c>
      <c r="Q177" s="7">
        <v>2</v>
      </c>
      <c r="R177" s="7">
        <f t="shared" si="15"/>
        <v>1.2142857142857142</v>
      </c>
      <c r="S177" s="7">
        <v>0.09</v>
      </c>
      <c r="T177" s="7">
        <v>40000</v>
      </c>
      <c r="U177" s="7">
        <v>160000</v>
      </c>
      <c r="V177" s="7">
        <v>0.25</v>
      </c>
      <c r="W177" s="7">
        <v>13.659000000000001</v>
      </c>
      <c r="X177" s="7">
        <v>4.3520399999999997</v>
      </c>
      <c r="Y177" s="7">
        <v>10.032300000000001</v>
      </c>
      <c r="Z177" s="7">
        <v>9.9969750000000008</v>
      </c>
      <c r="AA177" s="6">
        <v>688.77365499999996</v>
      </c>
      <c r="AB177" s="6">
        <v>566.18205098656085</v>
      </c>
      <c r="AC177" s="6">
        <v>777.79875965065867</v>
      </c>
      <c r="AD177" s="6">
        <v>992.96861074992626</v>
      </c>
      <c r="AE177" s="6">
        <v>1782.1335527956369</v>
      </c>
      <c r="AF177" s="6">
        <v>3</v>
      </c>
      <c r="AG177" s="5"/>
      <c r="AH177" s="5"/>
    </row>
    <row r="178" spans="1:34" ht="19.5" customHeight="1" x14ac:dyDescent="0.2">
      <c r="A178" s="21"/>
      <c r="B178" s="6" t="s">
        <v>213</v>
      </c>
      <c r="C178" s="6">
        <v>0</v>
      </c>
      <c r="D178" s="7">
        <v>2400</v>
      </c>
      <c r="E178" s="7">
        <v>1400</v>
      </c>
      <c r="F178" s="7">
        <v>80</v>
      </c>
      <c r="G178" s="7">
        <v>43.1</v>
      </c>
      <c r="H178" s="18">
        <v>1.1775000000000001E-2</v>
      </c>
      <c r="I178" s="11">
        <v>852</v>
      </c>
      <c r="J178">
        <v>1.1775000000000001E-2</v>
      </c>
      <c r="K178" s="13">
        <v>849</v>
      </c>
      <c r="L178" s="12">
        <v>2.3550000000000001E-2</v>
      </c>
      <c r="M178">
        <v>580</v>
      </c>
      <c r="N178" s="13">
        <v>1800</v>
      </c>
      <c r="O178" s="13">
        <v>200</v>
      </c>
      <c r="P178" s="13">
        <v>200</v>
      </c>
      <c r="Q178" s="7">
        <v>1.71</v>
      </c>
      <c r="R178" s="7">
        <f t="shared" si="15"/>
        <v>1.7142857142857142</v>
      </c>
      <c r="S178" s="7">
        <v>0.26102088167053367</v>
      </c>
      <c r="T178" s="7">
        <v>40000</v>
      </c>
      <c r="U178" s="7">
        <v>160000</v>
      </c>
      <c r="V178" s="7">
        <v>0.25</v>
      </c>
      <c r="W178" s="7">
        <v>13.659000000000001</v>
      </c>
      <c r="X178" s="7">
        <v>4.3520399999999997</v>
      </c>
      <c r="Y178" s="7">
        <v>10.032300000000001</v>
      </c>
      <c r="Z178" s="7">
        <v>9.9969750000000008</v>
      </c>
      <c r="AA178" s="6">
        <v>772.65667499999995</v>
      </c>
      <c r="AB178" s="6">
        <v>533.17051163087274</v>
      </c>
      <c r="AC178" s="6">
        <v>610.54397336318345</v>
      </c>
      <c r="AD178" s="6">
        <v>704.0278318696819</v>
      </c>
      <c r="AE178" s="6">
        <v>1313.0118049735881</v>
      </c>
      <c r="AF178" s="6">
        <v>2</v>
      </c>
      <c r="AG178" s="5"/>
      <c r="AH178" s="5"/>
    </row>
    <row r="179" spans="1:34" ht="19.5" customHeight="1" x14ac:dyDescent="0.2">
      <c r="A179" s="20"/>
      <c r="B179" s="6" t="s">
        <v>214</v>
      </c>
      <c r="C179" s="6">
        <v>0</v>
      </c>
      <c r="D179" s="7">
        <v>2400</v>
      </c>
      <c r="E179" s="7">
        <v>1400</v>
      </c>
      <c r="F179" s="7">
        <v>80</v>
      </c>
      <c r="G179" s="7">
        <v>42.5</v>
      </c>
      <c r="H179" s="18">
        <v>1.1775000000000001E-2</v>
      </c>
      <c r="I179" s="14">
        <v>852</v>
      </c>
      <c r="J179">
        <v>1.1775000000000001E-2</v>
      </c>
      <c r="K179" s="14">
        <v>849</v>
      </c>
      <c r="L179" s="12">
        <v>2.3550000000000001E-2</v>
      </c>
      <c r="M179">
        <v>580</v>
      </c>
      <c r="N179" s="14">
        <v>1765</v>
      </c>
      <c r="O179" s="14">
        <v>200</v>
      </c>
      <c r="P179" s="14">
        <v>200</v>
      </c>
      <c r="Q179" s="7">
        <v>1.71</v>
      </c>
      <c r="R179" s="7">
        <f t="shared" si="15"/>
        <v>1.7142857142857142</v>
      </c>
      <c r="S179" s="7">
        <v>0.22</v>
      </c>
      <c r="T179" s="7">
        <v>40000</v>
      </c>
      <c r="U179" s="7">
        <v>160000</v>
      </c>
      <c r="V179" s="7">
        <v>0.25</v>
      </c>
      <c r="W179" s="7">
        <v>13.659000000000001</v>
      </c>
      <c r="X179" s="7">
        <v>6.2171999999999992</v>
      </c>
      <c r="Y179" s="7">
        <v>10.032300000000001</v>
      </c>
      <c r="Z179" s="7">
        <v>9.9969750000000008</v>
      </c>
      <c r="AA179" s="6">
        <v>748.06762500000002</v>
      </c>
      <c r="AB179" s="6">
        <v>524.92157651530601</v>
      </c>
      <c r="AC179" s="6">
        <v>606.27935324790337</v>
      </c>
      <c r="AD179" s="6">
        <v>694.6862585360517</v>
      </c>
      <c r="AE179" s="6">
        <v>1303.84048104053</v>
      </c>
      <c r="AF179" s="6">
        <v>2</v>
      </c>
      <c r="AG179" s="5"/>
      <c r="AH179" s="5"/>
    </row>
    <row r="180" spans="1:34" ht="19.5" customHeight="1" x14ac:dyDescent="0.2">
      <c r="A180" s="22" t="s">
        <v>215</v>
      </c>
      <c r="B180" s="7" t="s">
        <v>216</v>
      </c>
      <c r="C180" s="7">
        <v>0</v>
      </c>
      <c r="D180" s="7">
        <v>1200</v>
      </c>
      <c r="E180" s="7">
        <v>1200</v>
      </c>
      <c r="F180" s="7">
        <v>100</v>
      </c>
      <c r="G180" s="7">
        <v>28</v>
      </c>
      <c r="H180" s="18">
        <v>8.7222222222222215E-3</v>
      </c>
      <c r="I180" s="14">
        <v>520</v>
      </c>
      <c r="J180">
        <v>1.0466666666666666E-2</v>
      </c>
      <c r="K180" s="14">
        <v>520</v>
      </c>
      <c r="L180" s="12">
        <v>0</v>
      </c>
      <c r="M180">
        <v>0</v>
      </c>
      <c r="N180" s="14">
        <v>336</v>
      </c>
      <c r="O180" s="14">
        <v>100</v>
      </c>
      <c r="P180" s="14">
        <v>440</v>
      </c>
      <c r="Q180" s="7">
        <v>1</v>
      </c>
      <c r="R180" s="7">
        <f t="shared" si="15"/>
        <v>1</v>
      </c>
      <c r="S180" s="7">
        <v>0.1</v>
      </c>
      <c r="T180" s="7">
        <v>44000</v>
      </c>
      <c r="U180" s="7">
        <v>120000</v>
      </c>
      <c r="V180" s="7">
        <v>0.36666666666666664</v>
      </c>
      <c r="W180" s="7">
        <v>0</v>
      </c>
      <c r="X180" s="7">
        <v>0</v>
      </c>
      <c r="Y180" s="7">
        <v>4.5355555555555549</v>
      </c>
      <c r="Z180" s="7">
        <v>5.4426666666666659</v>
      </c>
      <c r="AA180" s="6">
        <v>349.27537367503021</v>
      </c>
      <c r="AB180" s="6">
        <v>455.06956486996671</v>
      </c>
      <c r="AC180" s="6">
        <v>249.77266636307201</v>
      </c>
      <c r="AD180" s="6">
        <v>325.47745473203838</v>
      </c>
      <c r="AE180" s="6">
        <v>412.66225539228628</v>
      </c>
      <c r="AF180" s="6">
        <v>2</v>
      </c>
      <c r="AG180" s="5"/>
      <c r="AH180" s="5"/>
    </row>
    <row r="181" spans="1:34" ht="19.5" customHeight="1" x14ac:dyDescent="0.2">
      <c r="A181" s="21"/>
      <c r="B181" s="7" t="s">
        <v>217</v>
      </c>
      <c r="C181" s="7">
        <v>0</v>
      </c>
      <c r="D181" s="7">
        <v>1200</v>
      </c>
      <c r="E181" s="7">
        <v>1200</v>
      </c>
      <c r="F181" s="7">
        <v>100</v>
      </c>
      <c r="G181" s="7">
        <v>29.1</v>
      </c>
      <c r="H181" s="18">
        <v>8.7222222222222215E-3</v>
      </c>
      <c r="I181" s="14">
        <v>520</v>
      </c>
      <c r="J181">
        <v>1.0466666666666666E-2</v>
      </c>
      <c r="K181" s="14">
        <v>520</v>
      </c>
      <c r="L181" s="12">
        <v>1.0466666666666666E-2</v>
      </c>
      <c r="M181">
        <v>520</v>
      </c>
      <c r="N181" s="14">
        <v>349.2</v>
      </c>
      <c r="O181" s="14">
        <v>100</v>
      </c>
      <c r="P181" s="14">
        <v>300</v>
      </c>
      <c r="Q181" s="7">
        <v>1</v>
      </c>
      <c r="R181" s="7">
        <f t="shared" si="15"/>
        <v>1</v>
      </c>
      <c r="S181" s="7">
        <v>0.1</v>
      </c>
      <c r="T181" s="7">
        <v>30000</v>
      </c>
      <c r="U181" s="7">
        <v>120000</v>
      </c>
      <c r="V181" s="7">
        <v>0.25</v>
      </c>
      <c r="W181" s="7">
        <v>5.4426666666666659</v>
      </c>
      <c r="X181" s="7">
        <v>5.4426666666666659</v>
      </c>
      <c r="Y181" s="7">
        <v>4.5355555555555549</v>
      </c>
      <c r="Z181" s="7">
        <v>5.4426666666666659</v>
      </c>
      <c r="AA181" s="6">
        <v>403.03992499999998</v>
      </c>
      <c r="AB181" s="6">
        <v>469.41357129642893</v>
      </c>
      <c r="AC181" s="6">
        <v>353.65210866835577</v>
      </c>
      <c r="AD181" s="6">
        <v>398.73149483948015</v>
      </c>
      <c r="AE181" s="6">
        <v>424.60972688945213</v>
      </c>
      <c r="AF181" s="6">
        <v>2</v>
      </c>
      <c r="AG181" s="5"/>
      <c r="AH181" s="5"/>
    </row>
    <row r="182" spans="1:34" ht="19.5" customHeight="1" x14ac:dyDescent="0.2">
      <c r="A182" s="21"/>
      <c r="B182" s="7" t="s">
        <v>218</v>
      </c>
      <c r="C182" s="7">
        <v>0</v>
      </c>
      <c r="D182" s="7">
        <v>1200</v>
      </c>
      <c r="E182" s="7">
        <v>1200</v>
      </c>
      <c r="F182" s="7">
        <v>100</v>
      </c>
      <c r="G182" s="7">
        <v>31.2</v>
      </c>
      <c r="H182" s="18">
        <v>8.7222222222222215E-3</v>
      </c>
      <c r="I182" s="14">
        <v>520</v>
      </c>
      <c r="J182">
        <v>1.0466666666666666E-2</v>
      </c>
      <c r="K182" s="14">
        <v>520</v>
      </c>
      <c r="L182" s="12">
        <v>1.0466666666666666E-2</v>
      </c>
      <c r="M182">
        <v>520</v>
      </c>
      <c r="N182" s="14">
        <v>374.4</v>
      </c>
      <c r="O182" s="14">
        <v>100</v>
      </c>
      <c r="P182" s="14">
        <v>300</v>
      </c>
      <c r="Q182" s="7">
        <v>1</v>
      </c>
      <c r="R182" s="7">
        <f t="shared" si="15"/>
        <v>1</v>
      </c>
      <c r="S182" s="7">
        <v>0.1</v>
      </c>
      <c r="T182" s="7">
        <v>30000</v>
      </c>
      <c r="U182" s="7">
        <v>120000</v>
      </c>
      <c r="V182" s="7">
        <v>0.25</v>
      </c>
      <c r="W182" s="7">
        <v>5.4426666666666659</v>
      </c>
      <c r="X182" s="7">
        <v>10.885333333333332</v>
      </c>
      <c r="Y182" s="7">
        <v>4.5355555555555549</v>
      </c>
      <c r="Z182" s="7">
        <v>5.4426666666666659</v>
      </c>
      <c r="AA182" s="6">
        <v>351.40506402</v>
      </c>
      <c r="AB182" s="6">
        <v>484.6965985924794</v>
      </c>
      <c r="AC182" s="6">
        <v>366.59064889477173</v>
      </c>
      <c r="AD182" s="6">
        <v>424.02540884706821</v>
      </c>
      <c r="AE182" s="6">
        <v>447.013945260372</v>
      </c>
      <c r="AF182" s="6">
        <v>2</v>
      </c>
      <c r="AG182" s="5"/>
      <c r="AH182" s="5"/>
    </row>
    <row r="183" spans="1:34" ht="19.5" customHeight="1" x14ac:dyDescent="0.2">
      <c r="A183" s="21"/>
      <c r="B183" s="7" t="s">
        <v>219</v>
      </c>
      <c r="C183" s="7">
        <v>0</v>
      </c>
      <c r="D183" s="7">
        <v>1200</v>
      </c>
      <c r="E183" s="7">
        <v>1200</v>
      </c>
      <c r="F183" s="7">
        <v>100</v>
      </c>
      <c r="G183" s="7">
        <v>32.6</v>
      </c>
      <c r="H183" s="18">
        <v>8.7222222222222215E-3</v>
      </c>
      <c r="I183" s="14">
        <v>520</v>
      </c>
      <c r="J183">
        <v>1.0466666666666666E-2</v>
      </c>
      <c r="K183" s="14">
        <v>520</v>
      </c>
      <c r="L183" s="12">
        <v>1.0466666666666666E-2</v>
      </c>
      <c r="M183">
        <v>520</v>
      </c>
      <c r="N183" s="14">
        <v>391.2</v>
      </c>
      <c r="O183" s="14">
        <v>100</v>
      </c>
      <c r="P183" s="14">
        <v>300</v>
      </c>
      <c r="Q183" s="7">
        <v>1</v>
      </c>
      <c r="R183" s="7">
        <f t="shared" si="15"/>
        <v>1</v>
      </c>
      <c r="S183" s="7">
        <v>0.1</v>
      </c>
      <c r="T183" s="7">
        <v>30000</v>
      </c>
      <c r="U183" s="7">
        <v>120000</v>
      </c>
      <c r="V183" s="7">
        <v>0.25</v>
      </c>
      <c r="W183" s="7">
        <v>5.4426666666666659</v>
      </c>
      <c r="X183" s="7">
        <v>10.885333333333332</v>
      </c>
      <c r="Y183" s="7">
        <v>4.5355555555555549</v>
      </c>
      <c r="Z183" s="7">
        <v>5.4426666666666659</v>
      </c>
      <c r="AA183" s="6">
        <v>360.22465499999998</v>
      </c>
      <c r="AB183" s="6">
        <v>494.57805763448755</v>
      </c>
      <c r="AC183" s="6">
        <v>375.1631634950233</v>
      </c>
      <c r="AD183" s="6">
        <v>440.82548526498385</v>
      </c>
      <c r="AE183" s="6">
        <v>461.65507667884009</v>
      </c>
      <c r="AF183" s="6">
        <v>2</v>
      </c>
      <c r="AG183" s="5"/>
      <c r="AH183" s="5"/>
    </row>
    <row r="184" spans="1:34" ht="19.5" customHeight="1" x14ac:dyDescent="0.2">
      <c r="A184" s="21"/>
      <c r="B184" s="7" t="s">
        <v>220</v>
      </c>
      <c r="C184" s="7">
        <v>0</v>
      </c>
      <c r="D184" s="7">
        <v>1200</v>
      </c>
      <c r="E184" s="7">
        <v>1200</v>
      </c>
      <c r="F184" s="7">
        <v>100</v>
      </c>
      <c r="G184" s="7">
        <v>34.799999999999997</v>
      </c>
      <c r="H184" s="18">
        <v>8.7222222222222215E-3</v>
      </c>
      <c r="I184" s="14">
        <v>520</v>
      </c>
      <c r="J184">
        <v>1.0466666666666666E-2</v>
      </c>
      <c r="K184" s="14">
        <v>520</v>
      </c>
      <c r="L184" s="12">
        <v>1.0466666666666666E-2</v>
      </c>
      <c r="M184">
        <v>520</v>
      </c>
      <c r="N184" s="14">
        <v>417.6</v>
      </c>
      <c r="O184" s="14">
        <v>100</v>
      </c>
      <c r="P184" s="14">
        <v>300</v>
      </c>
      <c r="Q184" s="7">
        <v>1</v>
      </c>
      <c r="R184" s="7">
        <f t="shared" si="15"/>
        <v>1</v>
      </c>
      <c r="S184" s="7">
        <v>0.1</v>
      </c>
      <c r="T184" s="7">
        <v>30000</v>
      </c>
      <c r="U184" s="7">
        <v>120000</v>
      </c>
      <c r="V184" s="7">
        <v>0.25</v>
      </c>
      <c r="W184" s="7">
        <v>5.4426666666666659</v>
      </c>
      <c r="X184" s="7">
        <v>5.4426666666666659</v>
      </c>
      <c r="Y184" s="7">
        <v>4.5355555555555549</v>
      </c>
      <c r="Z184" s="7">
        <v>5.4426666666666659</v>
      </c>
      <c r="AA184" s="6">
        <v>359.74517409732277</v>
      </c>
      <c r="AB184" s="6">
        <v>509.53753817209667</v>
      </c>
      <c r="AC184" s="6">
        <v>388.55565354401239</v>
      </c>
      <c r="AD184" s="6">
        <v>467.13317471810251</v>
      </c>
      <c r="AE184" s="6">
        <v>484.18572969067947</v>
      </c>
      <c r="AF184" s="6">
        <v>2</v>
      </c>
      <c r="AG184" s="5"/>
      <c r="AH184" s="5"/>
    </row>
    <row r="185" spans="1:34" ht="19.5" customHeight="1" x14ac:dyDescent="0.2">
      <c r="A185" s="20"/>
      <c r="B185" s="7" t="s">
        <v>221</v>
      </c>
      <c r="C185" s="7">
        <v>0</v>
      </c>
      <c r="D185" s="7">
        <v>1200</v>
      </c>
      <c r="E185" s="7">
        <v>1200</v>
      </c>
      <c r="F185" s="7">
        <v>100</v>
      </c>
      <c r="G185" s="7">
        <v>37.1</v>
      </c>
      <c r="H185" s="18">
        <v>8.7222222222222215E-3</v>
      </c>
      <c r="I185" s="14">
        <v>520</v>
      </c>
      <c r="J185">
        <v>1.0466666666666666E-2</v>
      </c>
      <c r="K185" s="14">
        <v>520</v>
      </c>
      <c r="L185" s="12">
        <v>1.0466666666666666E-2</v>
      </c>
      <c r="M185">
        <v>520</v>
      </c>
      <c r="N185" s="14">
        <v>445.2</v>
      </c>
      <c r="O185" s="14">
        <v>100</v>
      </c>
      <c r="P185" s="14">
        <v>300</v>
      </c>
      <c r="Q185" s="7">
        <v>1</v>
      </c>
      <c r="R185" s="7">
        <f t="shared" si="15"/>
        <v>1</v>
      </c>
      <c r="S185" s="7">
        <v>0.1</v>
      </c>
      <c r="T185" s="7">
        <v>30000</v>
      </c>
      <c r="U185" s="7">
        <v>120000</v>
      </c>
      <c r="V185" s="7">
        <v>0.25</v>
      </c>
      <c r="W185" s="7">
        <v>5.4426666666666659</v>
      </c>
      <c r="X185" s="7">
        <v>0</v>
      </c>
      <c r="Y185" s="7">
        <v>4.5355555555555549</v>
      </c>
      <c r="Z185" s="7">
        <v>5.4426666666666659</v>
      </c>
      <c r="AA185" s="6">
        <v>372.61673680000001</v>
      </c>
      <c r="AB185" s="6">
        <v>526.32907421060713</v>
      </c>
      <c r="AC185" s="6">
        <v>402.46271341031797</v>
      </c>
      <c r="AD185" s="6">
        <v>494.52592252123679</v>
      </c>
      <c r="AE185" s="6">
        <v>507.11736113514894</v>
      </c>
      <c r="AF185" s="6">
        <v>2</v>
      </c>
      <c r="AG185" s="5"/>
      <c r="AH185" s="5"/>
    </row>
    <row r="186" spans="1:34" ht="19.5" customHeight="1" x14ac:dyDescent="0.2">
      <c r="A186" s="22" t="s">
        <v>222</v>
      </c>
      <c r="B186" s="6" t="s">
        <v>223</v>
      </c>
      <c r="C186" s="6">
        <v>0</v>
      </c>
      <c r="D186" s="7">
        <v>1300</v>
      </c>
      <c r="E186" s="7">
        <v>650</v>
      </c>
      <c r="F186" s="7">
        <v>65</v>
      </c>
      <c r="G186" s="7">
        <v>29.2</v>
      </c>
      <c r="H186" s="18">
        <v>1.5458461538461539E-2</v>
      </c>
      <c r="I186" s="14">
        <v>549.9</v>
      </c>
      <c r="J186">
        <v>3.6288831360946744E-3</v>
      </c>
      <c r="K186" s="14">
        <v>608.4</v>
      </c>
      <c r="L186" s="12">
        <v>3.3125274725274725E-2</v>
      </c>
      <c r="M186">
        <v>549.9</v>
      </c>
      <c r="N186" s="14">
        <v>0</v>
      </c>
      <c r="O186" s="14">
        <v>65</v>
      </c>
      <c r="P186" s="14">
        <v>140</v>
      </c>
      <c r="Q186" s="7">
        <v>2</v>
      </c>
      <c r="R186" s="7">
        <v>2</v>
      </c>
      <c r="S186" s="7">
        <v>0</v>
      </c>
      <c r="T186" s="7">
        <v>9100</v>
      </c>
      <c r="U186" s="7">
        <v>42250</v>
      </c>
      <c r="V186" s="7">
        <v>0.2153846153846154</v>
      </c>
      <c r="W186" s="7">
        <v>18.215588571428572</v>
      </c>
      <c r="X186" s="7">
        <v>1.651366956521739</v>
      </c>
      <c r="Y186" s="7">
        <v>8.5006079999999997</v>
      </c>
      <c r="Z186" s="7">
        <v>2.2078124999999997</v>
      </c>
      <c r="AA186" s="6">
        <v>115.8</v>
      </c>
      <c r="AB186" s="6">
        <v>124.13825516557218</v>
      </c>
      <c r="AC186" s="6">
        <v>103.13203703439146</v>
      </c>
      <c r="AD186" s="6">
        <v>136.06254173310302</v>
      </c>
      <c r="AE186" s="6">
        <v>92.108382462646873</v>
      </c>
      <c r="AF186" s="6">
        <v>2</v>
      </c>
      <c r="AG186" s="5"/>
      <c r="AH186" s="5"/>
    </row>
    <row r="187" spans="1:34" ht="19.5" customHeight="1" x14ac:dyDescent="0.2">
      <c r="A187" s="21"/>
      <c r="B187" s="6" t="s">
        <v>224</v>
      </c>
      <c r="C187" s="6">
        <v>0</v>
      </c>
      <c r="D187" s="7">
        <v>1300</v>
      </c>
      <c r="E187" s="7">
        <v>650</v>
      </c>
      <c r="F187" s="7">
        <v>65</v>
      </c>
      <c r="G187" s="7">
        <v>43.6</v>
      </c>
      <c r="H187" s="18">
        <v>1.5458461538461539E-2</v>
      </c>
      <c r="I187" s="14">
        <v>549.9</v>
      </c>
      <c r="J187">
        <v>3.6288831360946744E-3</v>
      </c>
      <c r="K187" s="14">
        <v>608.4</v>
      </c>
      <c r="L187" s="12">
        <v>3.3125274725274725E-2</v>
      </c>
      <c r="M187">
        <v>549.9</v>
      </c>
      <c r="N187" s="14">
        <v>0</v>
      </c>
      <c r="O187" s="14">
        <v>65</v>
      </c>
      <c r="P187" s="14">
        <v>140</v>
      </c>
      <c r="Q187" s="7">
        <v>2</v>
      </c>
      <c r="R187" s="7">
        <v>2</v>
      </c>
      <c r="S187" s="7">
        <v>0</v>
      </c>
      <c r="T187" s="7">
        <v>9100</v>
      </c>
      <c r="U187" s="7">
        <v>42250</v>
      </c>
      <c r="V187" s="7">
        <v>0.2153846153846154</v>
      </c>
      <c r="W187" s="7">
        <v>18.215588571428572</v>
      </c>
      <c r="X187" s="7">
        <v>1.651366956521739</v>
      </c>
      <c r="Y187" s="7">
        <v>8.5006079999999997</v>
      </c>
      <c r="Z187" s="7">
        <v>2.2078124999999997</v>
      </c>
      <c r="AA187" s="6">
        <v>111</v>
      </c>
      <c r="AB187" s="6">
        <v>136.75356679895799</v>
      </c>
      <c r="AC187" s="6">
        <v>107.59477039205284</v>
      </c>
      <c r="AD187" s="6">
        <v>194.0901331371773</v>
      </c>
      <c r="AE187" s="6">
        <v>115.82778156401676</v>
      </c>
      <c r="AF187" s="6">
        <v>2</v>
      </c>
      <c r="AG187" s="5"/>
      <c r="AH187" s="5"/>
    </row>
    <row r="188" spans="1:34" ht="19.5" customHeight="1" x14ac:dyDescent="0.2">
      <c r="A188" s="20"/>
      <c r="B188" s="7" t="s">
        <v>225</v>
      </c>
      <c r="C188" s="7">
        <v>0</v>
      </c>
      <c r="D188" s="7">
        <v>1300</v>
      </c>
      <c r="E188" s="7">
        <v>650</v>
      </c>
      <c r="F188" s="7">
        <v>65</v>
      </c>
      <c r="G188" s="7">
        <v>39.200000000000003</v>
      </c>
      <c r="H188" s="18">
        <v>1.5458461538461539E-2</v>
      </c>
      <c r="I188" s="14">
        <v>549.9</v>
      </c>
      <c r="J188">
        <v>3.6288831360946744E-3</v>
      </c>
      <c r="K188" s="14">
        <v>608.4</v>
      </c>
      <c r="L188" s="12">
        <v>3.3125274725274725E-2</v>
      </c>
      <c r="M188">
        <v>549.9</v>
      </c>
      <c r="N188" s="14">
        <v>0</v>
      </c>
      <c r="O188" s="14">
        <v>65</v>
      </c>
      <c r="P188" s="14">
        <v>140</v>
      </c>
      <c r="Q188" s="7">
        <v>2</v>
      </c>
      <c r="R188" s="7">
        <f t="shared" ref="R188:R197" si="16">D188/E188</f>
        <v>2</v>
      </c>
      <c r="S188" s="7">
        <v>0</v>
      </c>
      <c r="T188" s="7">
        <v>9100</v>
      </c>
      <c r="U188" s="7">
        <v>42250</v>
      </c>
      <c r="V188" s="7">
        <v>0.2153846153846154</v>
      </c>
      <c r="W188" s="7">
        <v>18.215588571428572</v>
      </c>
      <c r="X188" s="7">
        <v>1.651366956521739</v>
      </c>
      <c r="Y188" s="7">
        <v>8.5006079999999997</v>
      </c>
      <c r="Z188" s="7">
        <v>2.2078124999999997</v>
      </c>
      <c r="AA188" s="6">
        <v>111.5</v>
      </c>
      <c r="AB188" s="6">
        <v>133.01007139630707</v>
      </c>
      <c r="AC188" s="6">
        <v>106.32203172909028</v>
      </c>
      <c r="AD188" s="6">
        <v>176.71174570860859</v>
      </c>
      <c r="AE188" s="6">
        <v>109.02023561333181</v>
      </c>
      <c r="AF188" s="6">
        <v>3</v>
      </c>
      <c r="AG188" s="5"/>
      <c r="AH188" s="5"/>
    </row>
    <row r="189" spans="1:34" ht="19.5" customHeight="1" x14ac:dyDescent="0.2">
      <c r="A189" s="19" t="s">
        <v>226</v>
      </c>
      <c r="B189" s="6" t="s">
        <v>227</v>
      </c>
      <c r="C189" s="6">
        <v>0</v>
      </c>
      <c r="D189" s="7">
        <v>2000</v>
      </c>
      <c r="E189" s="7">
        <v>2000</v>
      </c>
      <c r="F189" s="7">
        <v>120</v>
      </c>
      <c r="G189" s="7">
        <v>40.200000000000003</v>
      </c>
      <c r="H189" s="18">
        <v>5.0000000000000001E-3</v>
      </c>
      <c r="I189" s="14">
        <v>427</v>
      </c>
      <c r="J189">
        <v>5.2359877559829881E-3</v>
      </c>
      <c r="K189" s="14">
        <v>427</v>
      </c>
      <c r="L189" s="12">
        <v>1.3999999999999999E-2</v>
      </c>
      <c r="M189">
        <v>308</v>
      </c>
      <c r="N189" s="14">
        <v>0</v>
      </c>
      <c r="O189" s="14">
        <v>300</v>
      </c>
      <c r="P189" s="14">
        <v>150</v>
      </c>
      <c r="Q189" s="7">
        <v>1.125</v>
      </c>
      <c r="R189" s="7">
        <f t="shared" si="16"/>
        <v>1</v>
      </c>
      <c r="S189" s="7">
        <v>0</v>
      </c>
      <c r="T189" s="7">
        <v>45000</v>
      </c>
      <c r="U189" s="7">
        <v>294000</v>
      </c>
      <c r="V189" s="7">
        <v>0.15306122448979592</v>
      </c>
      <c r="W189" s="7">
        <v>4.3119999999999994</v>
      </c>
      <c r="X189" s="7">
        <v>0.6559645460695489</v>
      </c>
      <c r="Y189" s="7">
        <v>2.1350000000000002</v>
      </c>
      <c r="Z189" s="7">
        <v>2.235766771804736</v>
      </c>
      <c r="AA189" s="6">
        <v>353</v>
      </c>
      <c r="AB189" s="6">
        <v>401.11634532300963</v>
      </c>
      <c r="AC189" s="6">
        <v>376.03006419380387</v>
      </c>
      <c r="AD189" s="6">
        <v>1467.129011282349</v>
      </c>
      <c r="AE189" s="6">
        <v>1869.6418561209316</v>
      </c>
      <c r="AF189" s="6">
        <v>2</v>
      </c>
      <c r="AG189" s="5"/>
      <c r="AH189" s="5"/>
    </row>
    <row r="190" spans="1:34" ht="19.5" customHeight="1" x14ac:dyDescent="0.2">
      <c r="A190" s="21"/>
      <c r="B190" s="6" t="s">
        <v>228</v>
      </c>
      <c r="C190" s="6">
        <v>0</v>
      </c>
      <c r="D190" s="7">
        <v>2000</v>
      </c>
      <c r="E190" s="7">
        <v>2000</v>
      </c>
      <c r="F190" s="7">
        <v>120</v>
      </c>
      <c r="G190" s="7">
        <v>41.6</v>
      </c>
      <c r="H190" s="18">
        <v>5.0000000000000001E-3</v>
      </c>
      <c r="I190" s="14">
        <v>427</v>
      </c>
      <c r="J190">
        <v>5.2359877559829881E-3</v>
      </c>
      <c r="K190" s="14">
        <v>427</v>
      </c>
      <c r="L190" s="12">
        <v>1.3999999999999999E-2</v>
      </c>
      <c r="M190">
        <v>308</v>
      </c>
      <c r="N190" s="14">
        <v>611.52</v>
      </c>
      <c r="O190" s="14">
        <v>300</v>
      </c>
      <c r="P190" s="14">
        <v>150</v>
      </c>
      <c r="Q190" s="7">
        <v>1.125</v>
      </c>
      <c r="R190" s="7">
        <f t="shared" si="16"/>
        <v>1</v>
      </c>
      <c r="S190" s="7">
        <v>0.05</v>
      </c>
      <c r="T190" s="7">
        <v>45000</v>
      </c>
      <c r="U190" s="7">
        <v>294000</v>
      </c>
      <c r="V190" s="7">
        <v>0.15306122448979592</v>
      </c>
      <c r="W190" s="7">
        <v>4.3119999999999994</v>
      </c>
      <c r="X190" s="7">
        <v>0.6559645460695489</v>
      </c>
      <c r="Y190" s="7">
        <v>2.1350000000000002</v>
      </c>
      <c r="Z190" s="7">
        <v>2.235766771804736</v>
      </c>
      <c r="AA190" s="6">
        <v>576.59999999999991</v>
      </c>
      <c r="AB190" s="6">
        <v>590.31603559444454</v>
      </c>
      <c r="AC190" s="6">
        <v>623.91007765110919</v>
      </c>
      <c r="AD190" s="6">
        <v>1323.7226836575885</v>
      </c>
      <c r="AE190" s="6">
        <v>2272.7412665092011</v>
      </c>
      <c r="AF190" s="6">
        <v>2</v>
      </c>
      <c r="AG190" s="5"/>
      <c r="AH190" s="5"/>
    </row>
    <row r="191" spans="1:34" ht="19.5" customHeight="1" x14ac:dyDescent="0.2">
      <c r="A191" s="21"/>
      <c r="B191" s="6" t="s">
        <v>229</v>
      </c>
      <c r="C191" s="6">
        <v>0</v>
      </c>
      <c r="D191" s="7">
        <v>2000</v>
      </c>
      <c r="E191" s="7">
        <v>2000</v>
      </c>
      <c r="F191" s="7">
        <v>120</v>
      </c>
      <c r="G191" s="7">
        <v>34.799999999999997</v>
      </c>
      <c r="H191" s="18">
        <v>5.0000000000000001E-3</v>
      </c>
      <c r="I191" s="14">
        <v>427</v>
      </c>
      <c r="J191">
        <v>5.2359877559829881E-3</v>
      </c>
      <c r="K191" s="14">
        <v>427</v>
      </c>
      <c r="L191" s="12">
        <v>1.3999999999999999E-2</v>
      </c>
      <c r="M191">
        <v>308</v>
      </c>
      <c r="N191" s="14">
        <v>511.56</v>
      </c>
      <c r="O191" s="14">
        <v>300</v>
      </c>
      <c r="P191" s="14">
        <v>150</v>
      </c>
      <c r="Q191" s="7">
        <v>1.125</v>
      </c>
      <c r="R191" s="7">
        <f t="shared" si="16"/>
        <v>1</v>
      </c>
      <c r="S191" s="7">
        <v>0.05</v>
      </c>
      <c r="T191" s="7">
        <v>45000</v>
      </c>
      <c r="U191" s="7">
        <v>294000</v>
      </c>
      <c r="V191" s="7">
        <v>0.15306122448979592</v>
      </c>
      <c r="W191" s="7">
        <v>4.3119999999999994</v>
      </c>
      <c r="X191" s="7">
        <v>0.6559645460695489</v>
      </c>
      <c r="Y191" s="7">
        <v>2.1350000000000002</v>
      </c>
      <c r="Z191" s="7">
        <v>2.235766771804736</v>
      </c>
      <c r="AA191" s="6">
        <v>539.65517241379257</v>
      </c>
      <c r="AB191" s="6">
        <v>555.84691449286572</v>
      </c>
      <c r="AC191" s="6">
        <v>567.46564042135799</v>
      </c>
      <c r="AD191" s="6">
        <v>1129.7587350689878</v>
      </c>
      <c r="AE191" s="6">
        <v>2026.7660369687094</v>
      </c>
      <c r="AF191" s="6">
        <v>2</v>
      </c>
      <c r="AG191" s="5"/>
      <c r="AH191" s="5"/>
    </row>
    <row r="192" spans="1:34" ht="19.5" customHeight="1" x14ac:dyDescent="0.2">
      <c r="A192" s="21"/>
      <c r="B192" s="6" t="s">
        <v>230</v>
      </c>
      <c r="C192" s="6">
        <v>0</v>
      </c>
      <c r="D192" s="7">
        <v>2000</v>
      </c>
      <c r="E192" s="7">
        <v>2000</v>
      </c>
      <c r="F192" s="7">
        <v>120</v>
      </c>
      <c r="G192" s="7">
        <v>39.799999999999997</v>
      </c>
      <c r="H192" s="18">
        <v>5.0000000000000001E-3</v>
      </c>
      <c r="I192" s="14">
        <v>427</v>
      </c>
      <c r="J192">
        <v>5.2359877559829881E-3</v>
      </c>
      <c r="K192" s="14">
        <v>427</v>
      </c>
      <c r="L192" s="12">
        <v>1.3999999999999999E-2</v>
      </c>
      <c r="M192">
        <v>308</v>
      </c>
      <c r="N192" s="14">
        <v>0</v>
      </c>
      <c r="O192" s="14">
        <v>300</v>
      </c>
      <c r="P192" s="14">
        <v>150</v>
      </c>
      <c r="Q192" s="7">
        <v>1.125</v>
      </c>
      <c r="R192" s="7">
        <f t="shared" si="16"/>
        <v>1</v>
      </c>
      <c r="S192" s="7">
        <v>0</v>
      </c>
      <c r="T192" s="7">
        <v>45000</v>
      </c>
      <c r="U192" s="7">
        <v>294000</v>
      </c>
      <c r="V192" s="7">
        <v>0.15306122448979592</v>
      </c>
      <c r="W192" s="7">
        <v>4.3119999999999994</v>
      </c>
      <c r="X192" s="7">
        <v>0.6559645460695489</v>
      </c>
      <c r="Y192" s="7">
        <v>2.1350000000000002</v>
      </c>
      <c r="Z192" s="7">
        <v>2.235766771804736</v>
      </c>
      <c r="AA192" s="6">
        <v>363.3</v>
      </c>
      <c r="AB192" s="6">
        <v>400.85053724152061</v>
      </c>
      <c r="AC192" s="6">
        <v>375.08477618477048</v>
      </c>
      <c r="AD192" s="6">
        <v>1465.1972568191677</v>
      </c>
      <c r="AE192" s="6">
        <v>1858.4990209209311</v>
      </c>
      <c r="AF192" s="6">
        <v>2</v>
      </c>
      <c r="AG192" s="5"/>
      <c r="AH192" s="5"/>
    </row>
    <row r="193" spans="1:34" ht="19.5" customHeight="1" x14ac:dyDescent="0.2">
      <c r="A193" s="21"/>
      <c r="B193" s="6" t="s">
        <v>231</v>
      </c>
      <c r="C193" s="6">
        <v>0</v>
      </c>
      <c r="D193" s="7">
        <v>2000</v>
      </c>
      <c r="E193" s="7">
        <v>2000</v>
      </c>
      <c r="F193" s="7">
        <v>120</v>
      </c>
      <c r="G193" s="7">
        <v>35.6</v>
      </c>
      <c r="H193" s="18">
        <v>5.0000000000000001E-3</v>
      </c>
      <c r="I193" s="14">
        <v>427</v>
      </c>
      <c r="J193">
        <v>5.2359877559829881E-3</v>
      </c>
      <c r="K193" s="14">
        <v>427</v>
      </c>
      <c r="L193" s="12">
        <v>1.3999999999999999E-2</v>
      </c>
      <c r="M193">
        <v>308</v>
      </c>
      <c r="N193" s="14">
        <v>523.32000000000005</v>
      </c>
      <c r="O193" s="14">
        <v>300</v>
      </c>
      <c r="P193" s="14">
        <v>150</v>
      </c>
      <c r="Q193" s="7">
        <v>1.125</v>
      </c>
      <c r="R193" s="7">
        <f t="shared" si="16"/>
        <v>1</v>
      </c>
      <c r="S193" s="7">
        <v>0.05</v>
      </c>
      <c r="T193" s="7">
        <v>45000</v>
      </c>
      <c r="U193" s="7">
        <v>294000</v>
      </c>
      <c r="V193" s="7">
        <v>0.15306122448979592</v>
      </c>
      <c r="W193" s="7">
        <v>4.3119999999999994</v>
      </c>
      <c r="X193" s="7">
        <v>0.6559645460695489</v>
      </c>
      <c r="Y193" s="7">
        <v>2.1350000000000002</v>
      </c>
      <c r="Z193" s="7">
        <v>2.235766771804736</v>
      </c>
      <c r="AA193" s="6">
        <v>534.38</v>
      </c>
      <c r="AB193" s="6">
        <v>559.93142778534025</v>
      </c>
      <c r="AC193" s="6">
        <v>574.18502746293029</v>
      </c>
      <c r="AD193" s="6">
        <v>1152.7025801487266</v>
      </c>
      <c r="AE193" s="6">
        <v>2056.782074399765</v>
      </c>
      <c r="AF193" s="6">
        <v>2</v>
      </c>
      <c r="AG193" s="5"/>
      <c r="AH193" s="5"/>
    </row>
    <row r="194" spans="1:34" ht="19.5" customHeight="1" x14ac:dyDescent="0.2">
      <c r="A194" s="21"/>
      <c r="B194" s="6" t="s">
        <v>232</v>
      </c>
      <c r="C194" s="6">
        <v>0</v>
      </c>
      <c r="D194" s="7">
        <v>3000</v>
      </c>
      <c r="E194" s="7">
        <v>2000</v>
      </c>
      <c r="F194" s="7">
        <v>120</v>
      </c>
      <c r="G194" s="7">
        <v>41.2</v>
      </c>
      <c r="H194" s="18">
        <v>5.0000000000000001E-3</v>
      </c>
      <c r="I194" s="14">
        <v>427</v>
      </c>
      <c r="J194">
        <v>5.2359877559829881E-3</v>
      </c>
      <c r="K194" s="14">
        <v>427</v>
      </c>
      <c r="L194" s="12">
        <v>1.3999999999999999E-2</v>
      </c>
      <c r="M194">
        <v>308</v>
      </c>
      <c r="N194" s="14">
        <v>605.64</v>
      </c>
      <c r="O194" s="14">
        <v>300</v>
      </c>
      <c r="P194" s="14">
        <v>150</v>
      </c>
      <c r="Q194" s="7">
        <v>1.625</v>
      </c>
      <c r="R194" s="7">
        <f t="shared" si="16"/>
        <v>1.5</v>
      </c>
      <c r="S194" s="7">
        <v>0.05</v>
      </c>
      <c r="T194" s="7">
        <v>45000</v>
      </c>
      <c r="U194" s="7">
        <v>294000</v>
      </c>
      <c r="V194" s="7">
        <v>0.15306122448979592</v>
      </c>
      <c r="W194" s="7">
        <v>4.3119999999999994</v>
      </c>
      <c r="X194" s="7">
        <v>0.6559645460695489</v>
      </c>
      <c r="Y194" s="7">
        <v>2.1350000000000002</v>
      </c>
      <c r="Z194" s="7">
        <v>2.235766771804736</v>
      </c>
      <c r="AA194" s="6">
        <v>422.1</v>
      </c>
      <c r="AB194" s="6">
        <v>529.9674941998278</v>
      </c>
      <c r="AC194" s="6">
        <v>506.74138338524938</v>
      </c>
      <c r="AD194" s="6">
        <v>1244.3533466810566</v>
      </c>
      <c r="AE194" s="6">
        <v>1828.051254068979</v>
      </c>
      <c r="AF194" s="6">
        <v>2</v>
      </c>
      <c r="AG194" s="5"/>
      <c r="AH194" s="5"/>
    </row>
    <row r="195" spans="1:34" ht="19.5" customHeight="1" x14ac:dyDescent="0.2">
      <c r="A195" s="21"/>
      <c r="B195" s="6" t="s">
        <v>233</v>
      </c>
      <c r="C195" s="6">
        <v>0</v>
      </c>
      <c r="D195" s="7">
        <v>3000</v>
      </c>
      <c r="E195" s="7">
        <v>2000</v>
      </c>
      <c r="F195" s="7">
        <v>120</v>
      </c>
      <c r="G195" s="7">
        <v>39.6</v>
      </c>
      <c r="H195" s="18">
        <v>5.0000000000000001E-3</v>
      </c>
      <c r="I195" s="14">
        <v>427</v>
      </c>
      <c r="J195">
        <v>5.2359877559829881E-3</v>
      </c>
      <c r="K195" s="14">
        <v>427</v>
      </c>
      <c r="L195" s="12">
        <v>1.3999999999999999E-2</v>
      </c>
      <c r="M195">
        <v>308</v>
      </c>
      <c r="N195" s="14">
        <v>582.12</v>
      </c>
      <c r="O195" s="14">
        <v>300</v>
      </c>
      <c r="P195" s="14">
        <v>150</v>
      </c>
      <c r="Q195" s="7">
        <v>1.625</v>
      </c>
      <c r="R195" s="7">
        <f t="shared" si="16"/>
        <v>1.5</v>
      </c>
      <c r="S195" s="7">
        <v>0.05</v>
      </c>
      <c r="T195" s="7">
        <v>45000</v>
      </c>
      <c r="U195" s="7">
        <v>294000</v>
      </c>
      <c r="V195" s="7">
        <v>0.15306122448979592</v>
      </c>
      <c r="W195" s="7">
        <v>4.3119999999999994</v>
      </c>
      <c r="X195" s="7">
        <v>0.6559645460695489</v>
      </c>
      <c r="Y195" s="7">
        <v>2.1350000000000002</v>
      </c>
      <c r="Z195" s="7">
        <v>2.235766771804736</v>
      </c>
      <c r="AA195" s="6">
        <v>406</v>
      </c>
      <c r="AB195" s="6">
        <v>524.15901959868756</v>
      </c>
      <c r="AC195" s="6">
        <v>495.98766651604274</v>
      </c>
      <c r="AD195" s="6">
        <v>1201.496386844444</v>
      </c>
      <c r="AE195" s="6">
        <v>1782.171730114298</v>
      </c>
      <c r="AF195" s="6">
        <v>2</v>
      </c>
      <c r="AG195" s="5"/>
      <c r="AH195" s="5"/>
    </row>
    <row r="196" spans="1:34" ht="19.5" customHeight="1" x14ac:dyDescent="0.2">
      <c r="A196" s="20"/>
      <c r="B196" s="6" t="s">
        <v>234</v>
      </c>
      <c r="C196" s="6">
        <v>0</v>
      </c>
      <c r="D196" s="7">
        <v>3000</v>
      </c>
      <c r="E196" s="7">
        <v>2000</v>
      </c>
      <c r="F196" s="7">
        <v>120</v>
      </c>
      <c r="G196" s="7">
        <v>40.299999999999997</v>
      </c>
      <c r="H196" s="18">
        <v>5.0000000000000001E-3</v>
      </c>
      <c r="I196" s="14">
        <v>427</v>
      </c>
      <c r="J196">
        <v>5.2359877559829881E-3</v>
      </c>
      <c r="K196" s="14">
        <v>427</v>
      </c>
      <c r="L196" s="12">
        <v>1.3999999999999999E-2</v>
      </c>
      <c r="M196">
        <v>308</v>
      </c>
      <c r="N196" s="14">
        <v>592.41</v>
      </c>
      <c r="O196" s="14">
        <v>300</v>
      </c>
      <c r="P196" s="14">
        <v>150</v>
      </c>
      <c r="Q196" s="7">
        <v>1.625</v>
      </c>
      <c r="R196" s="7">
        <f t="shared" si="16"/>
        <v>1.5</v>
      </c>
      <c r="S196" s="7">
        <v>0.05</v>
      </c>
      <c r="T196" s="7">
        <v>45000</v>
      </c>
      <c r="U196" s="7">
        <v>294000</v>
      </c>
      <c r="V196" s="7">
        <v>0.15306122448979592</v>
      </c>
      <c r="W196" s="7">
        <v>4.3119999999999994</v>
      </c>
      <c r="X196" s="7">
        <v>0.6559645460695489</v>
      </c>
      <c r="Y196" s="7">
        <v>2.1350000000000002</v>
      </c>
      <c r="Z196" s="7">
        <v>2.235766771804736</v>
      </c>
      <c r="AA196" s="6">
        <v>409.6</v>
      </c>
      <c r="AB196" s="6">
        <v>526.70359622329283</v>
      </c>
      <c r="AC196" s="6">
        <v>500.69991291009131</v>
      </c>
      <c r="AD196" s="6">
        <v>1220.259912895006</v>
      </c>
      <c r="AE196" s="6">
        <v>1802.3593062258183</v>
      </c>
      <c r="AF196" s="6">
        <v>2</v>
      </c>
      <c r="AG196" s="5"/>
      <c r="AH196" s="5"/>
    </row>
    <row r="197" spans="1:34" ht="19.5" customHeight="1" x14ac:dyDescent="0.2">
      <c r="A197" s="6" t="s">
        <v>235</v>
      </c>
      <c r="B197" s="6" t="s">
        <v>236</v>
      </c>
      <c r="C197" s="6">
        <v>0</v>
      </c>
      <c r="D197" s="7">
        <v>1795</v>
      </c>
      <c r="E197" s="7">
        <v>1500</v>
      </c>
      <c r="F197" s="7">
        <v>100</v>
      </c>
      <c r="G197" s="7">
        <v>40.200000000000003</v>
      </c>
      <c r="H197" s="18">
        <v>7.1599999999999997E-3</v>
      </c>
      <c r="I197" s="14">
        <v>400</v>
      </c>
      <c r="J197">
        <v>5.0118325000000005E-3</v>
      </c>
      <c r="K197" s="14">
        <v>400</v>
      </c>
      <c r="L197" s="12">
        <v>1.2149896969696972E-2</v>
      </c>
      <c r="M197">
        <v>400</v>
      </c>
      <c r="N197" s="14">
        <v>178</v>
      </c>
      <c r="O197" s="14">
        <v>100</v>
      </c>
      <c r="P197" s="14">
        <v>330</v>
      </c>
      <c r="Q197" s="7">
        <v>1.2</v>
      </c>
      <c r="R197" s="7">
        <f t="shared" si="16"/>
        <v>1.1966666666666668</v>
      </c>
      <c r="S197" s="7">
        <v>2.9519071310116086E-2</v>
      </c>
      <c r="T197" s="7">
        <v>33000</v>
      </c>
      <c r="U197" s="7">
        <v>150000</v>
      </c>
      <c r="V197" s="7">
        <v>0.22</v>
      </c>
      <c r="W197" s="7">
        <v>4.8599587878787887</v>
      </c>
      <c r="X197" s="7">
        <v>10.023665000000001</v>
      </c>
      <c r="Y197" s="7">
        <v>2.8639999999999999</v>
      </c>
      <c r="Z197" s="7">
        <v>2.0047330000000003</v>
      </c>
      <c r="AA197" s="6">
        <v>187.1</v>
      </c>
      <c r="AB197" s="6">
        <v>346.43993839804097</v>
      </c>
      <c r="AC197" s="6">
        <v>286.99573403390463</v>
      </c>
      <c r="AD197" s="6">
        <v>663.40613417935845</v>
      </c>
      <c r="AE197" s="6">
        <v>467.97851677863468</v>
      </c>
      <c r="AF197" s="6">
        <v>3</v>
      </c>
      <c r="AG197" s="5"/>
      <c r="AH197" s="5"/>
    </row>
    <row r="198" spans="1:34" ht="19.5" customHeight="1" x14ac:dyDescent="0.2">
      <c r="A198" s="7" t="s">
        <v>237</v>
      </c>
      <c r="B198" s="6" t="s">
        <v>238</v>
      </c>
      <c r="C198" s="6">
        <v>0</v>
      </c>
      <c r="D198" s="7">
        <v>855</v>
      </c>
      <c r="E198" s="7">
        <v>450</v>
      </c>
      <c r="F198" s="7">
        <v>45</v>
      </c>
      <c r="G198" s="7">
        <v>45.5</v>
      </c>
      <c r="H198" s="18">
        <v>5.5822222222222219E-3</v>
      </c>
      <c r="I198" s="14">
        <v>484.4</v>
      </c>
      <c r="J198">
        <v>9.3037037037037047E-3</v>
      </c>
      <c r="K198" s="14">
        <v>484.4</v>
      </c>
      <c r="L198" s="12">
        <v>4.845E-2</v>
      </c>
      <c r="M198">
        <v>702</v>
      </c>
      <c r="N198" s="14">
        <v>0</v>
      </c>
      <c r="O198" s="14">
        <v>45</v>
      </c>
      <c r="P198" s="14">
        <v>100</v>
      </c>
      <c r="Q198" s="7">
        <v>1.1000000000000001</v>
      </c>
      <c r="R198" s="7">
        <v>1.9</v>
      </c>
      <c r="S198" s="7">
        <v>0</v>
      </c>
      <c r="T198" s="7">
        <v>4500</v>
      </c>
      <c r="U198" s="7">
        <v>20250</v>
      </c>
      <c r="V198" s="7">
        <v>0.22222222222222221</v>
      </c>
      <c r="W198" s="7">
        <v>34.011899999999997</v>
      </c>
      <c r="X198" s="7">
        <v>4.5067140740740737</v>
      </c>
      <c r="Y198" s="7">
        <v>2.704028444444444</v>
      </c>
      <c r="Z198" s="7">
        <v>4.5067140740740745</v>
      </c>
      <c r="AA198" s="6">
        <v>107.5</v>
      </c>
      <c r="AB198" s="6">
        <v>99.148489340604414</v>
      </c>
      <c r="AC198" s="6">
        <v>62.274557616878425</v>
      </c>
      <c r="AD198" s="6">
        <v>87.526497654500105</v>
      </c>
      <c r="AE198" s="6">
        <v>50.537774936569917</v>
      </c>
      <c r="AF198" s="6">
        <v>2</v>
      </c>
      <c r="AG198" s="5"/>
      <c r="AH198" s="5"/>
    </row>
    <row r="199" spans="1:34" ht="19.5" customHeight="1" x14ac:dyDescent="0.2">
      <c r="A199" s="22" t="s">
        <v>239</v>
      </c>
      <c r="B199" s="7" t="s">
        <v>240</v>
      </c>
      <c r="C199" s="7">
        <v>0</v>
      </c>
      <c r="D199" s="7">
        <f t="shared" ref="D199:D202" si="17">144*25.4</f>
        <v>3657.6</v>
      </c>
      <c r="E199" s="7">
        <v>3048</v>
      </c>
      <c r="F199" s="7">
        <v>152.4</v>
      </c>
      <c r="G199" s="7">
        <v>36</v>
      </c>
      <c r="H199" s="18">
        <v>2.7256944444444442E-3</v>
      </c>
      <c r="I199" s="14">
        <v>522</v>
      </c>
      <c r="J199">
        <v>2.7256944444444442E-3</v>
      </c>
      <c r="K199" s="14">
        <v>522</v>
      </c>
      <c r="L199" s="12">
        <v>3.4343749999999999E-2</v>
      </c>
      <c r="M199">
        <v>579</v>
      </c>
      <c r="N199" s="14">
        <v>1597</v>
      </c>
      <c r="O199" s="14">
        <v>152.4</v>
      </c>
      <c r="P199" s="14">
        <v>508</v>
      </c>
      <c r="Q199" s="7">
        <v>2.37</v>
      </c>
      <c r="R199" s="7">
        <f t="shared" ref="R199:R204" si="18">D199/E199</f>
        <v>1.2</v>
      </c>
      <c r="S199" s="7">
        <v>9.5000000000000001E-2</v>
      </c>
      <c r="T199" s="7">
        <v>77419.199999999997</v>
      </c>
      <c r="U199" s="7">
        <v>464515.19999999995</v>
      </c>
      <c r="V199" s="7">
        <v>0.16666666666666669</v>
      </c>
      <c r="W199" s="7">
        <v>19.885031250000001</v>
      </c>
      <c r="X199" s="7">
        <v>4.2684374999999992</v>
      </c>
      <c r="Y199" s="7">
        <v>1.4228124999999998</v>
      </c>
      <c r="Z199" s="7">
        <v>1.4228124999999998</v>
      </c>
      <c r="AA199" s="6">
        <v>807.85410526681994</v>
      </c>
      <c r="AB199" s="6">
        <v>935.85545940602367</v>
      </c>
      <c r="AC199" s="6">
        <v>1562.729820646349</v>
      </c>
      <c r="AD199" s="6">
        <v>1694.0576156167729</v>
      </c>
      <c r="AE199" s="6">
        <v>1597.6344052845873</v>
      </c>
      <c r="AF199" s="6">
        <v>2</v>
      </c>
      <c r="AG199" s="5"/>
      <c r="AH199" s="5"/>
    </row>
    <row r="200" spans="1:34" ht="19.5" customHeight="1" x14ac:dyDescent="0.2">
      <c r="A200" s="21"/>
      <c r="B200" s="7" t="s">
        <v>241</v>
      </c>
      <c r="C200" s="7">
        <v>0</v>
      </c>
      <c r="D200" s="7">
        <f t="shared" si="17"/>
        <v>3657.6</v>
      </c>
      <c r="E200" s="7">
        <v>3048</v>
      </c>
      <c r="F200" s="7">
        <v>152.4</v>
      </c>
      <c r="G200" s="7">
        <v>40.299999999999997</v>
      </c>
      <c r="H200" s="18">
        <v>2.7256944444444442E-3</v>
      </c>
      <c r="I200" s="14">
        <v>522</v>
      </c>
      <c r="J200">
        <v>2.7256944444444442E-3</v>
      </c>
      <c r="K200" s="14">
        <v>522</v>
      </c>
      <c r="L200" s="12">
        <v>3.4343749999999999E-2</v>
      </c>
      <c r="M200">
        <v>579</v>
      </c>
      <c r="N200" s="14">
        <v>2429</v>
      </c>
      <c r="O200" s="14">
        <v>152.4</v>
      </c>
      <c r="P200" s="14">
        <v>508</v>
      </c>
      <c r="Q200" s="7">
        <v>1.8</v>
      </c>
      <c r="R200" s="7">
        <f t="shared" si="18"/>
        <v>1.2</v>
      </c>
      <c r="S200" s="7">
        <v>0.13</v>
      </c>
      <c r="T200" s="7">
        <v>77419.199999999997</v>
      </c>
      <c r="U200" s="7">
        <v>464515.19999999995</v>
      </c>
      <c r="V200" s="7">
        <v>0.16666666666666669</v>
      </c>
      <c r="W200" s="7">
        <v>19.885031250000001</v>
      </c>
      <c r="X200" s="7">
        <v>4.2684374999999992</v>
      </c>
      <c r="Y200" s="7">
        <v>1.4228124999999998</v>
      </c>
      <c r="Z200" s="7">
        <v>1.4228124999999998</v>
      </c>
      <c r="AA200" s="6">
        <v>1279.4128904642698</v>
      </c>
      <c r="AB200" s="6">
        <v>1216.7757707258149</v>
      </c>
      <c r="AC200" s="6">
        <v>1884.9250842290269</v>
      </c>
      <c r="AD200" s="6">
        <v>1895.3162624486667</v>
      </c>
      <c r="AE200" s="6">
        <v>1929.637380523274</v>
      </c>
      <c r="AF200" s="6">
        <v>2</v>
      </c>
      <c r="AG200" s="5"/>
      <c r="AH200" s="5"/>
    </row>
    <row r="201" spans="1:34" ht="19.5" customHeight="1" x14ac:dyDescent="0.2">
      <c r="A201" s="21"/>
      <c r="B201" s="7" t="s">
        <v>242</v>
      </c>
      <c r="C201" s="7">
        <v>0</v>
      </c>
      <c r="D201" s="7">
        <f t="shared" si="17"/>
        <v>3657.6</v>
      </c>
      <c r="E201" s="7">
        <v>3048</v>
      </c>
      <c r="F201" s="7">
        <v>152.4</v>
      </c>
      <c r="G201" s="7">
        <v>34.299999999999997</v>
      </c>
      <c r="H201" s="18">
        <v>1.5385030864197529E-2</v>
      </c>
      <c r="I201" s="14">
        <v>353</v>
      </c>
      <c r="J201">
        <v>2.7256944444444442E-3</v>
      </c>
      <c r="K201" s="14">
        <v>522</v>
      </c>
      <c r="L201" s="12">
        <v>1.9687006319115324E-2</v>
      </c>
      <c r="M201">
        <v>353</v>
      </c>
      <c r="N201" s="14">
        <v>1601</v>
      </c>
      <c r="O201" s="14">
        <v>152.4</v>
      </c>
      <c r="P201" s="14">
        <v>590.79999999999995</v>
      </c>
      <c r="Q201" s="7">
        <v>1.7</v>
      </c>
      <c r="R201" s="7">
        <f t="shared" si="18"/>
        <v>1.2</v>
      </c>
      <c r="S201" s="7">
        <v>0.1</v>
      </c>
      <c r="T201" s="7">
        <v>90037.92</v>
      </c>
      <c r="U201" s="7">
        <v>464515.20000000007</v>
      </c>
      <c r="V201" s="7">
        <v>0.19383202099737529</v>
      </c>
      <c r="W201" s="7">
        <v>6.9495132306477094</v>
      </c>
      <c r="X201" s="7">
        <v>4.8727331460674144</v>
      </c>
      <c r="Y201" s="7">
        <v>5.4309158950617276</v>
      </c>
      <c r="Z201" s="7">
        <v>1.4228124999999998</v>
      </c>
      <c r="AA201" s="6">
        <v>993.85835326794006</v>
      </c>
      <c r="AB201" s="6">
        <v>1295.8797061002244</v>
      </c>
      <c r="AC201" s="6">
        <v>1474.9460666960063</v>
      </c>
      <c r="AD201" s="6">
        <v>1573.1827579101778</v>
      </c>
      <c r="AE201" s="6">
        <v>1660.7769676497769</v>
      </c>
      <c r="AF201" s="6">
        <v>2</v>
      </c>
      <c r="AG201" s="5"/>
      <c r="AH201" s="5"/>
    </row>
    <row r="202" spans="1:34" ht="19.5" customHeight="1" x14ac:dyDescent="0.2">
      <c r="A202" s="20"/>
      <c r="B202" s="7" t="s">
        <v>243</v>
      </c>
      <c r="C202" s="7">
        <v>0</v>
      </c>
      <c r="D202" s="7">
        <f t="shared" si="17"/>
        <v>3657.6</v>
      </c>
      <c r="E202" s="7">
        <v>3048</v>
      </c>
      <c r="F202" s="7">
        <v>152.4</v>
      </c>
      <c r="G202" s="7">
        <v>29.4</v>
      </c>
      <c r="H202" s="18">
        <v>2.7256944444444442E-3</v>
      </c>
      <c r="I202" s="14">
        <v>522</v>
      </c>
      <c r="J202">
        <v>2.7256944444444442E-3</v>
      </c>
      <c r="K202" s="14">
        <v>522</v>
      </c>
      <c r="L202" s="12">
        <v>3.4343749999999999E-2</v>
      </c>
      <c r="M202">
        <v>462</v>
      </c>
      <c r="N202" s="14">
        <v>1601</v>
      </c>
      <c r="O202" s="14">
        <v>152.4</v>
      </c>
      <c r="P202" s="14">
        <v>508</v>
      </c>
      <c r="Q202" s="7">
        <v>1.73</v>
      </c>
      <c r="R202" s="7">
        <f t="shared" si="18"/>
        <v>1.2</v>
      </c>
      <c r="S202" s="7">
        <v>0.12</v>
      </c>
      <c r="T202" s="7">
        <v>77419.199999999997</v>
      </c>
      <c r="U202" s="7">
        <v>464515.19999999995</v>
      </c>
      <c r="V202" s="7">
        <v>0.16666666666666669</v>
      </c>
      <c r="W202" s="7">
        <v>15.8668125</v>
      </c>
      <c r="X202" s="7">
        <v>4.2684374999999992</v>
      </c>
      <c r="Y202" s="7">
        <v>1.4228124999999998</v>
      </c>
      <c r="Z202" s="7">
        <v>1.4228124999999998</v>
      </c>
      <c r="AA202" s="6">
        <v>936.36676478032996</v>
      </c>
      <c r="AB202" s="6">
        <v>1023.194163825303</v>
      </c>
      <c r="AC202" s="6">
        <v>1420.079410570276</v>
      </c>
      <c r="AD202" s="6">
        <v>1429.0388627936977</v>
      </c>
      <c r="AE202" s="6">
        <v>1447.781091324201</v>
      </c>
      <c r="AF202" s="6">
        <v>2</v>
      </c>
      <c r="AG202" s="5"/>
      <c r="AH202" s="5"/>
    </row>
    <row r="203" spans="1:34" ht="19.5" customHeight="1" x14ac:dyDescent="0.2">
      <c r="A203" s="19" t="s">
        <v>244</v>
      </c>
      <c r="B203" s="6" t="s">
        <v>245</v>
      </c>
      <c r="C203" s="6">
        <v>0</v>
      </c>
      <c r="D203" s="7">
        <v>1500</v>
      </c>
      <c r="E203" s="7">
        <v>1000</v>
      </c>
      <c r="F203" s="7">
        <v>200</v>
      </c>
      <c r="G203" s="7">
        <v>31.82</v>
      </c>
      <c r="H203" s="18">
        <v>3.3500000000000001E-3</v>
      </c>
      <c r="I203" s="14">
        <v>557.5</v>
      </c>
      <c r="J203">
        <v>3.0159289474462015E-3</v>
      </c>
      <c r="K203" s="14">
        <v>557.5</v>
      </c>
      <c r="L203" s="12">
        <v>1.1779999999999999E-2</v>
      </c>
      <c r="M203">
        <v>552.5</v>
      </c>
      <c r="N203" s="14">
        <v>1464</v>
      </c>
      <c r="O203" s="14">
        <v>200</v>
      </c>
      <c r="P203" s="14">
        <v>200</v>
      </c>
      <c r="Q203" s="7">
        <v>1.5</v>
      </c>
      <c r="R203" s="7">
        <f t="shared" si="18"/>
        <v>1.5</v>
      </c>
      <c r="S203" s="7">
        <v>0.23</v>
      </c>
      <c r="T203" s="7">
        <v>40000</v>
      </c>
      <c r="U203" s="7">
        <v>200000</v>
      </c>
      <c r="V203" s="7">
        <v>0.2</v>
      </c>
      <c r="W203" s="7">
        <v>6.508449999999999</v>
      </c>
      <c r="X203" s="7">
        <v>1.7183726416972771</v>
      </c>
      <c r="Y203" s="7">
        <v>1.8676250000000001</v>
      </c>
      <c r="Z203" s="7">
        <v>1.6813803882012575</v>
      </c>
      <c r="AA203" s="6">
        <v>630.91000000000008</v>
      </c>
      <c r="AB203" s="6">
        <v>610.59456955539247</v>
      </c>
      <c r="AC203" s="6">
        <v>723.64609565917181</v>
      </c>
      <c r="AD203" s="6">
        <v>813.31832210441519</v>
      </c>
      <c r="AE203" s="6">
        <v>778.91612978299452</v>
      </c>
      <c r="AF203" s="6">
        <v>1</v>
      </c>
      <c r="AG203" s="5"/>
      <c r="AH203" s="5"/>
    </row>
    <row r="204" spans="1:34" ht="19.5" customHeight="1" x14ac:dyDescent="0.2">
      <c r="A204" s="20"/>
      <c r="B204" s="6" t="s">
        <v>246</v>
      </c>
      <c r="C204" s="6">
        <v>0</v>
      </c>
      <c r="D204" s="7">
        <v>2600</v>
      </c>
      <c r="E204" s="7">
        <v>1000</v>
      </c>
      <c r="F204" s="7">
        <v>200</v>
      </c>
      <c r="G204" s="7">
        <v>30.97</v>
      </c>
      <c r="H204" s="18">
        <v>3.3500000000000001E-3</v>
      </c>
      <c r="I204" s="14">
        <v>557.5</v>
      </c>
      <c r="J204">
        <v>3.0159289474462015E-3</v>
      </c>
      <c r="K204" s="14">
        <v>557.5</v>
      </c>
      <c r="L204" s="12">
        <v>1.1779999999999999E-2</v>
      </c>
      <c r="M204">
        <v>552.5</v>
      </c>
      <c r="N204" s="14">
        <v>1424</v>
      </c>
      <c r="O204" s="14">
        <v>200</v>
      </c>
      <c r="P204" s="14">
        <v>200</v>
      </c>
      <c r="Q204" s="7">
        <v>2.6</v>
      </c>
      <c r="R204" s="7">
        <f t="shared" si="18"/>
        <v>2.6</v>
      </c>
      <c r="S204" s="7">
        <v>0.23</v>
      </c>
      <c r="T204" s="7">
        <v>40000</v>
      </c>
      <c r="U204" s="7">
        <v>200000</v>
      </c>
      <c r="V204" s="7">
        <v>0.2</v>
      </c>
      <c r="W204" s="7">
        <v>6.508449999999999</v>
      </c>
      <c r="X204" s="7">
        <v>1.7183726416972771</v>
      </c>
      <c r="Y204" s="7">
        <v>1.8676250000000001</v>
      </c>
      <c r="Z204" s="7">
        <v>1.6813803882012575</v>
      </c>
      <c r="AA204" s="6">
        <v>410.25</v>
      </c>
      <c r="AB204" s="6">
        <v>458.78034995526036</v>
      </c>
      <c r="AC204" s="6" t="s">
        <v>598</v>
      </c>
      <c r="AD204" s="6" t="s">
        <v>598</v>
      </c>
      <c r="AE204" s="6"/>
      <c r="AF204" s="6">
        <v>3</v>
      </c>
      <c r="AG204" s="5"/>
      <c r="AH204" s="5"/>
    </row>
    <row r="205" spans="1:34" ht="19.5" customHeight="1" x14ac:dyDescent="0.2">
      <c r="A205" s="19" t="s">
        <v>247</v>
      </c>
      <c r="B205" s="6" t="s">
        <v>248</v>
      </c>
      <c r="C205" s="6">
        <v>0</v>
      </c>
      <c r="D205" s="7">
        <v>2800</v>
      </c>
      <c r="E205" s="7">
        <v>1400</v>
      </c>
      <c r="F205" s="7">
        <v>150</v>
      </c>
      <c r="G205" s="7">
        <v>38.5</v>
      </c>
      <c r="H205" s="18">
        <v>5.2399999999999999E-3</v>
      </c>
      <c r="I205" s="14">
        <v>300</v>
      </c>
      <c r="J205">
        <v>2.5000000000000001E-3</v>
      </c>
      <c r="K205" s="14">
        <v>300.60000000000002</v>
      </c>
      <c r="L205" s="12">
        <v>0</v>
      </c>
      <c r="M205">
        <v>0</v>
      </c>
      <c r="N205" s="14">
        <v>283</v>
      </c>
      <c r="O205" s="14">
        <v>150</v>
      </c>
      <c r="P205" s="14">
        <v>0</v>
      </c>
      <c r="Q205" s="7">
        <v>2</v>
      </c>
      <c r="R205" s="7">
        <v>2</v>
      </c>
      <c r="S205" s="7">
        <v>3.5003092145949287E-2</v>
      </c>
      <c r="T205" s="7">
        <v>0</v>
      </c>
      <c r="U205" s="7">
        <v>210000</v>
      </c>
      <c r="V205" s="7">
        <v>0</v>
      </c>
      <c r="W205" s="7">
        <v>0</v>
      </c>
      <c r="X205" s="7">
        <v>0</v>
      </c>
      <c r="Y205" s="7">
        <v>1.5720000000000001</v>
      </c>
      <c r="Z205" s="7">
        <v>0.75150000000000006</v>
      </c>
      <c r="AA205" s="6">
        <v>352.44427344983944</v>
      </c>
      <c r="AB205" s="6">
        <v>176.92727644399761</v>
      </c>
      <c r="AC205" s="6">
        <v>253.16086666183958</v>
      </c>
      <c r="AD205" s="6">
        <v>1057.0198494785188</v>
      </c>
      <c r="AE205" s="6">
        <v>462.12976458371719</v>
      </c>
      <c r="AF205" s="6">
        <v>3</v>
      </c>
      <c r="AG205" s="5"/>
      <c r="AH205" s="5"/>
    </row>
    <row r="206" spans="1:34" ht="19.5" customHeight="1" x14ac:dyDescent="0.2">
      <c r="A206" s="21"/>
      <c r="B206" s="6" t="s">
        <v>249</v>
      </c>
      <c r="C206" s="6">
        <v>0</v>
      </c>
      <c r="D206" s="7">
        <v>2800</v>
      </c>
      <c r="E206" s="7">
        <v>1400</v>
      </c>
      <c r="F206" s="7">
        <v>150</v>
      </c>
      <c r="G206" s="7">
        <v>34.5</v>
      </c>
      <c r="H206" s="18">
        <v>5.2399999999999999E-3</v>
      </c>
      <c r="I206" s="14">
        <v>300</v>
      </c>
      <c r="J206">
        <v>2.5000000000000001E-3</v>
      </c>
      <c r="K206" s="14">
        <v>300.60000000000002</v>
      </c>
      <c r="L206" s="12">
        <v>0</v>
      </c>
      <c r="M206">
        <v>0</v>
      </c>
      <c r="N206" s="14">
        <v>254</v>
      </c>
      <c r="O206" s="14">
        <v>150</v>
      </c>
      <c r="P206" s="14">
        <v>0</v>
      </c>
      <c r="Q206" s="7">
        <v>4</v>
      </c>
      <c r="R206" s="7">
        <v>2</v>
      </c>
      <c r="S206" s="7">
        <v>3.5058661145617669E-2</v>
      </c>
      <c r="T206" s="7">
        <v>0</v>
      </c>
      <c r="U206" s="7">
        <v>210000</v>
      </c>
      <c r="V206" s="7">
        <v>0</v>
      </c>
      <c r="W206" s="7">
        <v>0</v>
      </c>
      <c r="X206" s="7">
        <v>0</v>
      </c>
      <c r="Y206" s="7">
        <v>1.5720000000000001</v>
      </c>
      <c r="Z206" s="7">
        <v>0.75150000000000006</v>
      </c>
      <c r="AA206" s="6">
        <v>351.92472996995298</v>
      </c>
      <c r="AB206" s="6">
        <v>127.32463464140004</v>
      </c>
      <c r="AC206" s="6">
        <v>238.83347744616049</v>
      </c>
      <c r="AD206" s="6">
        <v>856.50784991580429</v>
      </c>
      <c r="AE206" s="6">
        <v>425.24764961294483</v>
      </c>
      <c r="AF206" s="6">
        <v>3</v>
      </c>
      <c r="AG206" s="5"/>
      <c r="AH206" s="5"/>
    </row>
    <row r="207" spans="1:34" ht="19.5" customHeight="1" x14ac:dyDescent="0.2">
      <c r="A207" s="21"/>
      <c r="B207" s="6" t="s">
        <v>250</v>
      </c>
      <c r="C207" s="6">
        <v>0</v>
      </c>
      <c r="D207" s="7">
        <v>2800</v>
      </c>
      <c r="E207" s="7">
        <v>1400</v>
      </c>
      <c r="F207" s="7">
        <v>150</v>
      </c>
      <c r="G207" s="7">
        <v>36.200000000000003</v>
      </c>
      <c r="H207" s="18">
        <v>5.2399999999999999E-3</v>
      </c>
      <c r="I207" s="14">
        <v>300</v>
      </c>
      <c r="J207">
        <v>2.5000000000000001E-3</v>
      </c>
      <c r="K207" s="14">
        <v>300.60000000000002</v>
      </c>
      <c r="L207" s="12">
        <v>0</v>
      </c>
      <c r="M207">
        <v>0</v>
      </c>
      <c r="N207" s="14">
        <v>266</v>
      </c>
      <c r="O207" s="14">
        <v>150</v>
      </c>
      <c r="P207" s="14">
        <v>0</v>
      </c>
      <c r="Q207" s="7">
        <v>6</v>
      </c>
      <c r="R207" s="7">
        <v>2</v>
      </c>
      <c r="S207" s="7">
        <v>3.4990791896869239E-2</v>
      </c>
      <c r="T207" s="7">
        <v>0</v>
      </c>
      <c r="U207" s="7">
        <v>210000</v>
      </c>
      <c r="V207" s="7">
        <v>0</v>
      </c>
      <c r="W207" s="7">
        <v>0</v>
      </c>
      <c r="X207" s="7">
        <v>0</v>
      </c>
      <c r="Y207" s="7">
        <v>1.5720000000000001</v>
      </c>
      <c r="Z207" s="7">
        <v>0.75150000000000006</v>
      </c>
      <c r="AA207" s="6">
        <v>340.53186135694727</v>
      </c>
      <c r="AB207" s="6">
        <v>110.61192611816881</v>
      </c>
      <c r="AC207" s="6">
        <v>244.87189445660994</v>
      </c>
      <c r="AD207" s="6">
        <v>892.6098319977325</v>
      </c>
      <c r="AE207" s="6">
        <v>441.08271532120068</v>
      </c>
      <c r="AF207" s="6">
        <v>3</v>
      </c>
      <c r="AG207" s="5"/>
      <c r="AH207" s="5"/>
    </row>
    <row r="208" spans="1:34" ht="19.5" customHeight="1" x14ac:dyDescent="0.2">
      <c r="A208" s="21"/>
      <c r="B208" s="6" t="s">
        <v>251</v>
      </c>
      <c r="C208" s="6">
        <v>0</v>
      </c>
      <c r="D208" s="7">
        <v>2800</v>
      </c>
      <c r="E208" s="7">
        <v>1400</v>
      </c>
      <c r="F208" s="7">
        <v>150</v>
      </c>
      <c r="G208" s="7">
        <v>34.700000000000003</v>
      </c>
      <c r="H208" s="18">
        <v>5.2399999999999999E-3</v>
      </c>
      <c r="I208" s="14">
        <v>300</v>
      </c>
      <c r="J208">
        <v>2.5000000000000001E-3</v>
      </c>
      <c r="K208" s="14">
        <v>300.60000000000002</v>
      </c>
      <c r="L208" s="12">
        <v>0</v>
      </c>
      <c r="M208">
        <v>0</v>
      </c>
      <c r="N208" s="14">
        <v>0</v>
      </c>
      <c r="O208" s="14">
        <v>150</v>
      </c>
      <c r="P208" s="14">
        <v>0</v>
      </c>
      <c r="Q208" s="7">
        <v>2</v>
      </c>
      <c r="R208" s="7">
        <v>2</v>
      </c>
      <c r="S208" s="7">
        <v>0</v>
      </c>
      <c r="T208" s="7">
        <v>0</v>
      </c>
      <c r="U208" s="7">
        <v>210000</v>
      </c>
      <c r="V208" s="7">
        <v>0</v>
      </c>
      <c r="W208" s="7">
        <v>0</v>
      </c>
      <c r="X208" s="7">
        <v>0</v>
      </c>
      <c r="Y208" s="7">
        <v>1.5720000000000001</v>
      </c>
      <c r="Z208" s="7">
        <v>0.75150000000000006</v>
      </c>
      <c r="AA208" s="6">
        <v>183.20965336864464</v>
      </c>
      <c r="AB208" s="6">
        <v>128.33294466498165</v>
      </c>
      <c r="AC208" s="6">
        <v>167.30585433292725</v>
      </c>
      <c r="AD208" s="6">
        <v>615.0550154381632</v>
      </c>
      <c r="AE208" s="6">
        <v>380.75346624143839</v>
      </c>
      <c r="AF208" s="6">
        <v>2</v>
      </c>
      <c r="AG208" s="5"/>
      <c r="AH208" s="5"/>
    </row>
    <row r="209" spans="1:34" ht="19.5" customHeight="1" x14ac:dyDescent="0.2">
      <c r="A209" s="21"/>
      <c r="B209" s="6" t="s">
        <v>252</v>
      </c>
      <c r="C209" s="6">
        <v>0</v>
      </c>
      <c r="D209" s="7">
        <v>2800</v>
      </c>
      <c r="E209" s="7">
        <v>1400</v>
      </c>
      <c r="F209" s="7">
        <v>150</v>
      </c>
      <c r="G209" s="7">
        <v>35.4</v>
      </c>
      <c r="H209" s="18">
        <v>3.4999999999999996E-3</v>
      </c>
      <c r="I209" s="14">
        <v>300</v>
      </c>
      <c r="J209">
        <v>2.5000000000000001E-3</v>
      </c>
      <c r="K209" s="14">
        <v>300.60000000000002</v>
      </c>
      <c r="L209" s="12">
        <v>7.5599999999999999E-3</v>
      </c>
      <c r="M209">
        <v>300</v>
      </c>
      <c r="N209" s="14">
        <v>491</v>
      </c>
      <c r="O209" s="14">
        <v>150</v>
      </c>
      <c r="P209" s="14">
        <v>277</v>
      </c>
      <c r="Q209" s="7">
        <v>2</v>
      </c>
      <c r="R209" s="7">
        <v>2</v>
      </c>
      <c r="S209" s="7">
        <v>6.6047888081786382E-2</v>
      </c>
      <c r="T209" s="7">
        <v>41550</v>
      </c>
      <c r="U209" s="7">
        <v>210000</v>
      </c>
      <c r="V209" s="7">
        <v>0.19785714285714287</v>
      </c>
      <c r="W209" s="7">
        <v>2.2679999999999998</v>
      </c>
      <c r="X209" s="7">
        <v>1.2585120000000001</v>
      </c>
      <c r="Y209" s="7">
        <v>1.0499999999999998</v>
      </c>
      <c r="Z209" s="7">
        <v>0.75150000000000006</v>
      </c>
      <c r="AA209" s="6">
        <v>475.07394774467741</v>
      </c>
      <c r="AB209" s="6">
        <v>234.25934781715819</v>
      </c>
      <c r="AC209" s="6">
        <v>299.12592608842766</v>
      </c>
      <c r="AD209" s="6">
        <v>796.20134325560753</v>
      </c>
      <c r="AE209" s="6">
        <v>466.69133903131359</v>
      </c>
      <c r="AF209" s="6">
        <v>2</v>
      </c>
      <c r="AG209" s="5"/>
      <c r="AH209" s="5"/>
    </row>
    <row r="210" spans="1:34" ht="19.5" customHeight="1" x14ac:dyDescent="0.2">
      <c r="A210" s="20"/>
      <c r="B210" s="6" t="s">
        <v>253</v>
      </c>
      <c r="C210" s="6">
        <v>0</v>
      </c>
      <c r="D210" s="7">
        <v>2800</v>
      </c>
      <c r="E210" s="7">
        <v>1400</v>
      </c>
      <c r="F210" s="7">
        <v>150</v>
      </c>
      <c r="G210" s="7">
        <v>37.299999999999997</v>
      </c>
      <c r="H210" s="18">
        <v>3.4999999999999996E-3</v>
      </c>
      <c r="I210" s="14">
        <v>300</v>
      </c>
      <c r="J210">
        <v>2.5000000000000001E-3</v>
      </c>
      <c r="K210" s="14">
        <v>300.60000000000002</v>
      </c>
      <c r="L210" s="12">
        <v>7.5599999999999999E-3</v>
      </c>
      <c r="M210">
        <v>300</v>
      </c>
      <c r="N210" s="14">
        <v>274</v>
      </c>
      <c r="O210" s="14">
        <v>150</v>
      </c>
      <c r="P210" s="14">
        <v>277</v>
      </c>
      <c r="Q210" s="7">
        <v>4</v>
      </c>
      <c r="R210" s="7">
        <v>2</v>
      </c>
      <c r="S210" s="7">
        <v>3.498021192391166E-2</v>
      </c>
      <c r="T210" s="7">
        <v>41550</v>
      </c>
      <c r="U210" s="7">
        <v>210000</v>
      </c>
      <c r="V210" s="7">
        <v>0.19785714285714287</v>
      </c>
      <c r="W210" s="7">
        <v>2.2679999999999998</v>
      </c>
      <c r="X210" s="7">
        <v>1.8877680000000001</v>
      </c>
      <c r="Y210" s="7">
        <v>1.0499999999999998</v>
      </c>
      <c r="Z210" s="7">
        <v>0.75150000000000006</v>
      </c>
      <c r="AA210" s="6">
        <v>355.6344550360318</v>
      </c>
      <c r="AB210" s="6">
        <v>146.05515838837348</v>
      </c>
      <c r="AC210" s="6">
        <v>240.66355931923329</v>
      </c>
      <c r="AD210" s="6">
        <v>734.6642563762158</v>
      </c>
      <c r="AE210" s="6">
        <v>442.1590280747896</v>
      </c>
      <c r="AF210" s="6">
        <v>3</v>
      </c>
      <c r="AG210" s="5"/>
      <c r="AH210" s="5"/>
    </row>
    <row r="211" spans="1:34" ht="19.5" customHeight="1" x14ac:dyDescent="0.2">
      <c r="A211" s="19" t="s">
        <v>254</v>
      </c>
      <c r="B211" s="6" t="s">
        <v>255</v>
      </c>
      <c r="C211" s="6">
        <v>0</v>
      </c>
      <c r="D211" s="7">
        <f t="shared" ref="D211:D214" si="19">2800+150/2</f>
        <v>2875</v>
      </c>
      <c r="E211" s="7">
        <v>1400</v>
      </c>
      <c r="F211" s="7">
        <v>150</v>
      </c>
      <c r="G211" s="7">
        <v>37.1</v>
      </c>
      <c r="H211" s="18">
        <v>3.7222661772390916E-3</v>
      </c>
      <c r="I211" s="14">
        <v>387</v>
      </c>
      <c r="J211">
        <v>2.5132741228718349E-3</v>
      </c>
      <c r="K211" s="14">
        <v>322</v>
      </c>
      <c r="L211" s="12">
        <v>1.1300692998524436E-2</v>
      </c>
      <c r="M211">
        <v>387</v>
      </c>
      <c r="N211" s="14">
        <v>294</v>
      </c>
      <c r="O211" s="14">
        <v>150</v>
      </c>
      <c r="P211" s="14">
        <v>278</v>
      </c>
      <c r="Q211" s="7">
        <v>4</v>
      </c>
      <c r="R211" s="7">
        <f>D211/E211</f>
        <v>2.0535714285714284</v>
      </c>
      <c r="S211" s="7">
        <v>3.7735849056603772E-2</v>
      </c>
      <c r="T211" s="7">
        <v>41700</v>
      </c>
      <c r="U211" s="7">
        <v>210000</v>
      </c>
      <c r="V211" s="7">
        <v>0.19857142857142857</v>
      </c>
      <c r="W211" s="7">
        <v>4.3733681904289572</v>
      </c>
      <c r="X211" s="7">
        <v>2.0231856689118271</v>
      </c>
      <c r="Y211" s="7">
        <v>1.4405170105915284</v>
      </c>
      <c r="Z211" s="7">
        <v>0.80927426756473086</v>
      </c>
      <c r="AA211" s="6">
        <v>421.4</v>
      </c>
      <c r="AB211" s="6">
        <v>173.1020767876318</v>
      </c>
      <c r="AC211" s="6" t="s">
        <v>598</v>
      </c>
      <c r="AD211" s="6" t="s">
        <v>598</v>
      </c>
      <c r="AE211" s="6"/>
      <c r="AF211" s="6">
        <v>3</v>
      </c>
      <c r="AG211" s="5"/>
      <c r="AH211" s="5"/>
    </row>
    <row r="212" spans="1:34" ht="19.5" customHeight="1" x14ac:dyDescent="0.2">
      <c r="A212" s="21"/>
      <c r="B212" s="6" t="s">
        <v>256</v>
      </c>
      <c r="C212" s="6">
        <v>0</v>
      </c>
      <c r="D212" s="7">
        <f t="shared" si="19"/>
        <v>2875</v>
      </c>
      <c r="E212" s="7">
        <v>1400</v>
      </c>
      <c r="F212" s="7">
        <v>150</v>
      </c>
      <c r="G212" s="7">
        <v>36.299999999999997</v>
      </c>
      <c r="H212" s="18">
        <v>3.7222661772390916E-3</v>
      </c>
      <c r="I212" s="14">
        <v>387</v>
      </c>
      <c r="J212">
        <v>2.5132741228718349E-3</v>
      </c>
      <c r="K212" s="14">
        <v>322</v>
      </c>
      <c r="L212" s="12">
        <v>1.4615562944758268E-2</v>
      </c>
      <c r="M212">
        <v>371</v>
      </c>
      <c r="N212" s="14">
        <v>294</v>
      </c>
      <c r="O212" s="14">
        <v>150</v>
      </c>
      <c r="P212" s="14">
        <v>278</v>
      </c>
      <c r="Q212" s="7">
        <v>4</v>
      </c>
      <c r="R212" s="7">
        <f>D212/E212</f>
        <v>2.0535714285714284</v>
      </c>
      <c r="S212" s="7">
        <v>3.8567493112947666E-2</v>
      </c>
      <c r="T212" s="7">
        <v>41700</v>
      </c>
      <c r="U212" s="7">
        <v>210000</v>
      </c>
      <c r="V212" s="7">
        <v>0.19857142857142857</v>
      </c>
      <c r="W212" s="7">
        <v>5.4223738525053173</v>
      </c>
      <c r="X212" s="7">
        <v>2.0231856689118271</v>
      </c>
      <c r="Y212" s="7">
        <v>1.4405170105915284</v>
      </c>
      <c r="Z212" s="7">
        <v>0.80927426756473086</v>
      </c>
      <c r="AA212" s="6">
        <v>458.89797451597406</v>
      </c>
      <c r="AB212" s="6">
        <v>181.87138258891653</v>
      </c>
      <c r="AC212" s="6" t="s">
        <v>598</v>
      </c>
      <c r="AD212" s="6" t="s">
        <v>598</v>
      </c>
      <c r="AE212" s="6"/>
      <c r="AF212" s="6">
        <v>3</v>
      </c>
      <c r="AG212" s="5"/>
      <c r="AH212" s="5"/>
    </row>
    <row r="213" spans="1:34" ht="19.5" customHeight="1" x14ac:dyDescent="0.2">
      <c r="A213" s="21"/>
      <c r="B213" s="6" t="s">
        <v>257</v>
      </c>
      <c r="C213" s="6">
        <v>0</v>
      </c>
      <c r="D213" s="7">
        <f t="shared" si="19"/>
        <v>2875</v>
      </c>
      <c r="E213" s="7">
        <v>1400</v>
      </c>
      <c r="F213" s="7">
        <v>150</v>
      </c>
      <c r="G213" s="7">
        <v>36.299999999999997</v>
      </c>
      <c r="H213" s="18">
        <v>3.7222661772390916E-3</v>
      </c>
      <c r="I213" s="14">
        <v>387</v>
      </c>
      <c r="J213">
        <v>2.5132741228718349E-3</v>
      </c>
      <c r="K213" s="14">
        <v>322</v>
      </c>
      <c r="L213" s="12">
        <v>1.2958127971641354E-2</v>
      </c>
      <c r="M213">
        <v>371</v>
      </c>
      <c r="N213" s="14">
        <v>294</v>
      </c>
      <c r="O213" s="14">
        <v>150</v>
      </c>
      <c r="P213" s="14">
        <v>278</v>
      </c>
      <c r="Q213" s="7">
        <v>4</v>
      </c>
      <c r="R213" s="7">
        <f>D213/E213</f>
        <v>2.0535714285714284</v>
      </c>
      <c r="S213" s="7">
        <v>3.8567493112947666E-2</v>
      </c>
      <c r="T213" s="7">
        <v>41700</v>
      </c>
      <c r="U213" s="7">
        <v>210000</v>
      </c>
      <c r="V213" s="7">
        <v>0.19857142857142857</v>
      </c>
      <c r="W213" s="7">
        <v>4.8074654774789423</v>
      </c>
      <c r="X213" s="7">
        <v>2.0231856689118271</v>
      </c>
      <c r="Y213" s="7">
        <v>1.4405170105915284</v>
      </c>
      <c r="Z213" s="7">
        <v>0.80927426756473086</v>
      </c>
      <c r="AA213" s="6">
        <v>385.24805027046125</v>
      </c>
      <c r="AB213" s="6">
        <v>177.14267702893341</v>
      </c>
      <c r="AC213" s="6" t="s">
        <v>598</v>
      </c>
      <c r="AD213" s="6" t="s">
        <v>598</v>
      </c>
      <c r="AE213" s="6"/>
      <c r="AF213" s="6">
        <v>3</v>
      </c>
      <c r="AG213" s="5"/>
      <c r="AH213" s="5"/>
    </row>
    <row r="214" spans="1:34" ht="19.5" customHeight="1" x14ac:dyDescent="0.2">
      <c r="A214" s="20"/>
      <c r="B214" s="6" t="s">
        <v>258</v>
      </c>
      <c r="C214" s="6">
        <v>0</v>
      </c>
      <c r="D214" s="7">
        <f t="shared" si="19"/>
        <v>2875</v>
      </c>
      <c r="E214" s="7">
        <v>1400</v>
      </c>
      <c r="F214" s="7">
        <v>150</v>
      </c>
      <c r="G214" s="7">
        <v>36.700000000000003</v>
      </c>
      <c r="H214" s="18">
        <v>3.7222661772390916E-3</v>
      </c>
      <c r="I214" s="14">
        <v>387</v>
      </c>
      <c r="J214">
        <v>2.5132741228718349E-3</v>
      </c>
      <c r="K214" s="14">
        <v>322</v>
      </c>
      <c r="L214" s="12">
        <v>1.7177053357757145E-2</v>
      </c>
      <c r="M214">
        <v>334</v>
      </c>
      <c r="N214" s="14">
        <v>294</v>
      </c>
      <c r="O214" s="14">
        <v>150</v>
      </c>
      <c r="P214" s="14">
        <v>278</v>
      </c>
      <c r="Q214" s="7">
        <v>4</v>
      </c>
      <c r="R214" s="7">
        <f>D214/E214</f>
        <v>2.0535714285714284</v>
      </c>
      <c r="S214" s="7">
        <v>3.8147138964577651E-2</v>
      </c>
      <c r="T214" s="7">
        <v>41700</v>
      </c>
      <c r="U214" s="7">
        <v>210000</v>
      </c>
      <c r="V214" s="7">
        <v>0.19857142857142857</v>
      </c>
      <c r="W214" s="7">
        <v>5.7371358214908863</v>
      </c>
      <c r="X214" s="7">
        <v>2.0231856689118271</v>
      </c>
      <c r="Y214" s="7">
        <v>1.4405170105915284</v>
      </c>
      <c r="Z214" s="7">
        <v>0.80927426756473086</v>
      </c>
      <c r="AA214" s="6">
        <v>442.18849999999998</v>
      </c>
      <c r="AB214" s="6">
        <v>188.37569988522984</v>
      </c>
      <c r="AC214" s="6" t="s">
        <v>598</v>
      </c>
      <c r="AD214" s="6" t="s">
        <v>598</v>
      </c>
      <c r="AE214" s="6"/>
      <c r="AF214" s="6">
        <v>3</v>
      </c>
      <c r="AG214" s="5"/>
      <c r="AH214" s="5"/>
    </row>
    <row r="215" spans="1:34" ht="19.5" customHeight="1" x14ac:dyDescent="0.2">
      <c r="A215" s="19" t="s">
        <v>259</v>
      </c>
      <c r="B215" s="6" t="s">
        <v>245</v>
      </c>
      <c r="C215" s="6">
        <v>0</v>
      </c>
      <c r="D215" s="7">
        <v>2867</v>
      </c>
      <c r="E215" s="7">
        <v>3050</v>
      </c>
      <c r="F215" s="7">
        <v>203</v>
      </c>
      <c r="G215" s="7">
        <v>32.270000000000003</v>
      </c>
      <c r="H215" s="18">
        <v>6.7000000000000002E-3</v>
      </c>
      <c r="I215" s="14">
        <v>542.54</v>
      </c>
      <c r="J215">
        <v>6.7000000000000002E-3</v>
      </c>
      <c r="K215" s="14">
        <v>540.48149999999998</v>
      </c>
      <c r="L215" s="12">
        <v>0</v>
      </c>
      <c r="M215">
        <v>0</v>
      </c>
      <c r="N215" s="14">
        <v>0</v>
      </c>
      <c r="O215" s="14">
        <v>203</v>
      </c>
      <c r="P215" s="14">
        <v>0</v>
      </c>
      <c r="Q215" s="7">
        <v>0.94</v>
      </c>
      <c r="R215" s="7">
        <v>0.94</v>
      </c>
      <c r="S215" s="7">
        <v>0</v>
      </c>
      <c r="T215" s="7">
        <v>0</v>
      </c>
      <c r="U215" s="7">
        <v>619150</v>
      </c>
      <c r="V215" s="7">
        <v>0</v>
      </c>
      <c r="W215" s="7">
        <v>0</v>
      </c>
      <c r="X215" s="7">
        <v>0</v>
      </c>
      <c r="Y215" s="7">
        <v>3.6350180000000001</v>
      </c>
      <c r="Z215" s="7">
        <v>3.6212260500000002</v>
      </c>
      <c r="AA215" s="6">
        <v>1116.4760000000001</v>
      </c>
      <c r="AB215" s="6">
        <v>1390.0112873396965</v>
      </c>
      <c r="AC215" s="6">
        <v>1032.1729207371136</v>
      </c>
      <c r="AD215" s="6">
        <v>2997.9304997819709</v>
      </c>
      <c r="AE215" s="6">
        <v>1668.0030023129393</v>
      </c>
      <c r="AF215" s="6">
        <v>2</v>
      </c>
      <c r="AG215" s="5"/>
      <c r="AH215" s="5"/>
    </row>
    <row r="216" spans="1:34" ht="19.5" customHeight="1" x14ac:dyDescent="0.2">
      <c r="A216" s="21"/>
      <c r="B216" s="6" t="s">
        <v>246</v>
      </c>
      <c r="C216" s="6">
        <v>0</v>
      </c>
      <c r="D216" s="7">
        <v>1647</v>
      </c>
      <c r="E216" s="7">
        <v>3050</v>
      </c>
      <c r="F216" s="7">
        <v>203</v>
      </c>
      <c r="G216" s="7">
        <v>62.74</v>
      </c>
      <c r="H216" s="18">
        <v>0.01</v>
      </c>
      <c r="I216" s="14">
        <v>508</v>
      </c>
      <c r="J216">
        <v>0.01</v>
      </c>
      <c r="K216" s="14">
        <v>508.21275959999991</v>
      </c>
      <c r="L216" s="12">
        <v>0</v>
      </c>
      <c r="M216">
        <v>0</v>
      </c>
      <c r="N216" s="14">
        <v>0</v>
      </c>
      <c r="O216" s="14">
        <v>203</v>
      </c>
      <c r="P216" s="14">
        <v>0</v>
      </c>
      <c r="Q216" s="7">
        <v>0.54</v>
      </c>
      <c r="R216" s="7">
        <v>0.54</v>
      </c>
      <c r="S216" s="7">
        <v>0</v>
      </c>
      <c r="T216" s="7">
        <v>0</v>
      </c>
      <c r="U216" s="7">
        <v>619150</v>
      </c>
      <c r="V216" s="7">
        <v>0</v>
      </c>
      <c r="W216" s="7">
        <v>0</v>
      </c>
      <c r="X216" s="7">
        <v>0</v>
      </c>
      <c r="Y216" s="7">
        <v>5.08</v>
      </c>
      <c r="Z216" s="7">
        <v>5.0821275959999994</v>
      </c>
      <c r="AA216" s="6">
        <v>2341.91</v>
      </c>
      <c r="AB216" s="6">
        <v>2109.23198896244</v>
      </c>
      <c r="AC216" s="6">
        <v>1901.2797201221492</v>
      </c>
      <c r="AD216" s="6">
        <v>5170.6272015834875</v>
      </c>
      <c r="AE216" s="6">
        <v>2738.9725034964522</v>
      </c>
      <c r="AF216" s="6">
        <v>1</v>
      </c>
      <c r="AG216" s="5"/>
      <c r="AH216" s="5"/>
    </row>
    <row r="217" spans="1:34" ht="19.5" customHeight="1" x14ac:dyDescent="0.2">
      <c r="A217" s="21"/>
      <c r="B217" s="6" t="s">
        <v>260</v>
      </c>
      <c r="C217" s="6">
        <v>0</v>
      </c>
      <c r="D217" s="7">
        <v>1647</v>
      </c>
      <c r="E217" s="7">
        <v>3050</v>
      </c>
      <c r="F217" s="7">
        <v>203</v>
      </c>
      <c r="G217" s="7">
        <v>69.91</v>
      </c>
      <c r="H217" s="18">
        <v>6.7000000000000002E-3</v>
      </c>
      <c r="I217" s="14">
        <v>508</v>
      </c>
      <c r="J217">
        <v>6.7000000000000002E-3</v>
      </c>
      <c r="K217" s="14">
        <v>508.21275959999991</v>
      </c>
      <c r="L217" s="12">
        <v>0</v>
      </c>
      <c r="M217">
        <v>0</v>
      </c>
      <c r="N217" s="14">
        <v>0</v>
      </c>
      <c r="O217" s="14">
        <v>203</v>
      </c>
      <c r="P217" s="14">
        <v>0</v>
      </c>
      <c r="Q217" s="7">
        <v>0.54</v>
      </c>
      <c r="R217" s="7">
        <v>0.54</v>
      </c>
      <c r="S217" s="7">
        <v>0</v>
      </c>
      <c r="T217" s="7">
        <v>0</v>
      </c>
      <c r="U217" s="7">
        <v>619150</v>
      </c>
      <c r="V217" s="7">
        <v>0</v>
      </c>
      <c r="W217" s="7">
        <v>0</v>
      </c>
      <c r="X217" s="7">
        <v>0</v>
      </c>
      <c r="Y217" s="7">
        <v>3.4036</v>
      </c>
      <c r="Z217" s="7">
        <v>3.4050254893199994</v>
      </c>
      <c r="AA217" s="6">
        <v>1888.194</v>
      </c>
      <c r="AB217" s="6">
        <v>1430.6002725262219</v>
      </c>
      <c r="AC217" s="6">
        <v>1594.3768621736745</v>
      </c>
      <c r="AD217" s="6">
        <v>4311.4585076006888</v>
      </c>
      <c r="AE217" s="6">
        <v>2758.8736688931635</v>
      </c>
      <c r="AF217" s="6">
        <v>1</v>
      </c>
      <c r="AG217" s="5"/>
      <c r="AH217" s="5"/>
    </row>
    <row r="218" spans="1:34" ht="19.5" customHeight="1" x14ac:dyDescent="0.2">
      <c r="A218" s="21"/>
      <c r="B218" s="6" t="s">
        <v>261</v>
      </c>
      <c r="C218" s="6">
        <v>0</v>
      </c>
      <c r="D218" s="7">
        <v>1647</v>
      </c>
      <c r="E218" s="7">
        <v>3050</v>
      </c>
      <c r="F218" s="7">
        <v>203</v>
      </c>
      <c r="G218" s="7">
        <v>37.65</v>
      </c>
      <c r="H218" s="18">
        <v>3.3E-3</v>
      </c>
      <c r="I218" s="14">
        <v>542.54</v>
      </c>
      <c r="J218">
        <v>3.3E-3</v>
      </c>
      <c r="K218" s="14">
        <v>540.48149999999998</v>
      </c>
      <c r="L218" s="12">
        <v>0</v>
      </c>
      <c r="M218">
        <v>0</v>
      </c>
      <c r="N218" s="14">
        <v>0</v>
      </c>
      <c r="O218" s="14">
        <v>203</v>
      </c>
      <c r="P218" s="14">
        <v>0</v>
      </c>
      <c r="Q218" s="7">
        <v>0.54</v>
      </c>
      <c r="R218" s="7">
        <v>0.54</v>
      </c>
      <c r="S218" s="7">
        <v>0</v>
      </c>
      <c r="T218" s="7">
        <v>0</v>
      </c>
      <c r="U218" s="7">
        <v>619150</v>
      </c>
      <c r="V218" s="7">
        <v>0</v>
      </c>
      <c r="W218" s="7">
        <v>0</v>
      </c>
      <c r="X218" s="7">
        <v>0</v>
      </c>
      <c r="Y218" s="7">
        <v>1.7903819999999999</v>
      </c>
      <c r="Z218" s="7">
        <v>1.78358895</v>
      </c>
      <c r="AA218" s="6">
        <v>983.029</v>
      </c>
      <c r="AB218" s="6">
        <v>757.2485165986983</v>
      </c>
      <c r="AC218" s="6">
        <v>1021.0461320438726</v>
      </c>
      <c r="AD218" s="6">
        <v>2299.5136175818925</v>
      </c>
      <c r="AE218" s="6">
        <v>1738.476375117343</v>
      </c>
      <c r="AF218" s="6">
        <v>1</v>
      </c>
      <c r="AG218" s="5"/>
      <c r="AH218" s="5"/>
    </row>
    <row r="219" spans="1:34" ht="19.5" customHeight="1" x14ac:dyDescent="0.2">
      <c r="A219" s="21"/>
      <c r="B219" s="6" t="s">
        <v>262</v>
      </c>
      <c r="C219" s="6">
        <v>0</v>
      </c>
      <c r="D219" s="7">
        <v>1006</v>
      </c>
      <c r="E219" s="7">
        <v>3050</v>
      </c>
      <c r="F219" s="7">
        <v>203</v>
      </c>
      <c r="G219" s="7">
        <v>38.54</v>
      </c>
      <c r="H219" s="18">
        <v>0.01</v>
      </c>
      <c r="I219" s="14">
        <v>542.54</v>
      </c>
      <c r="J219">
        <v>0.01</v>
      </c>
      <c r="K219" s="14">
        <v>508.21275959999991</v>
      </c>
      <c r="L219" s="12">
        <v>0</v>
      </c>
      <c r="M219">
        <v>0</v>
      </c>
      <c r="N219" s="14">
        <v>0</v>
      </c>
      <c r="O219" s="14">
        <v>203</v>
      </c>
      <c r="P219" s="14">
        <v>0</v>
      </c>
      <c r="Q219" s="7">
        <v>0.33</v>
      </c>
      <c r="R219" s="7">
        <v>0.33</v>
      </c>
      <c r="S219" s="7">
        <v>0</v>
      </c>
      <c r="T219" s="7">
        <v>0</v>
      </c>
      <c r="U219" s="7">
        <v>619150</v>
      </c>
      <c r="V219" s="7">
        <v>0</v>
      </c>
      <c r="W219" s="7">
        <v>0</v>
      </c>
      <c r="X219" s="7">
        <v>0</v>
      </c>
      <c r="Y219" s="7">
        <v>5.4253999999999998</v>
      </c>
      <c r="Z219" s="7">
        <v>5.0821275959999994</v>
      </c>
      <c r="AA219" s="6">
        <v>2831.2826999999997</v>
      </c>
      <c r="AB219" s="6">
        <v>2021.6105735484603</v>
      </c>
      <c r="AC219" s="6">
        <v>2295.8330180967573</v>
      </c>
      <c r="AD219" s="6">
        <v>4579.4296647105666</v>
      </c>
      <c r="AE219" s="6">
        <v>1883.0852423872479</v>
      </c>
      <c r="AF219" s="6">
        <v>1</v>
      </c>
      <c r="AG219" s="5"/>
      <c r="AH219" s="5"/>
    </row>
    <row r="220" spans="1:34" ht="19.5" customHeight="1" x14ac:dyDescent="0.2">
      <c r="A220" s="21"/>
      <c r="B220" s="6" t="s">
        <v>263</v>
      </c>
      <c r="C220" s="6">
        <v>0</v>
      </c>
      <c r="D220" s="7">
        <v>1006</v>
      </c>
      <c r="E220" s="7">
        <v>3050</v>
      </c>
      <c r="F220" s="7">
        <v>203</v>
      </c>
      <c r="G220" s="7">
        <v>34.06</v>
      </c>
      <c r="H220" s="18">
        <v>6.7000000000000002E-3</v>
      </c>
      <c r="I220" s="14">
        <v>542.54</v>
      </c>
      <c r="J220">
        <v>6.7000000000000002E-3</v>
      </c>
      <c r="K220" s="14">
        <v>508.21275959999991</v>
      </c>
      <c r="L220" s="12">
        <v>0</v>
      </c>
      <c r="M220">
        <v>0</v>
      </c>
      <c r="N220" s="14">
        <v>0</v>
      </c>
      <c r="O220" s="14">
        <v>203</v>
      </c>
      <c r="P220" s="14">
        <v>0</v>
      </c>
      <c r="Q220" s="7">
        <v>0.33</v>
      </c>
      <c r="R220" s="7">
        <v>0.33</v>
      </c>
      <c r="S220" s="7">
        <v>0</v>
      </c>
      <c r="T220" s="7">
        <v>0</v>
      </c>
      <c r="U220" s="7">
        <v>619150</v>
      </c>
      <c r="V220" s="7">
        <v>0</v>
      </c>
      <c r="W220" s="7">
        <v>0</v>
      </c>
      <c r="X220" s="7">
        <v>0</v>
      </c>
      <c r="Y220" s="7">
        <v>3.6350180000000001</v>
      </c>
      <c r="Z220" s="7">
        <v>3.4050254893199994</v>
      </c>
      <c r="AA220" s="6">
        <v>2184.1050999999998</v>
      </c>
      <c r="AB220" s="6">
        <v>1339.2281133182883</v>
      </c>
      <c r="AC220" s="6">
        <v>1763.347982134072</v>
      </c>
      <c r="AD220" s="6">
        <v>4078.6570724219846</v>
      </c>
      <c r="AE220" s="6">
        <v>1555.9955835024473</v>
      </c>
      <c r="AF220" s="6">
        <v>1</v>
      </c>
      <c r="AG220" s="5"/>
      <c r="AH220" s="5"/>
    </row>
    <row r="221" spans="1:34" ht="19.5" customHeight="1" x14ac:dyDescent="0.2">
      <c r="A221" s="21"/>
      <c r="B221" s="6" t="s">
        <v>264</v>
      </c>
      <c r="C221" s="6">
        <v>0</v>
      </c>
      <c r="D221" s="7">
        <v>1006</v>
      </c>
      <c r="E221" s="7">
        <v>3050</v>
      </c>
      <c r="F221" s="7">
        <v>203</v>
      </c>
      <c r="G221" s="7">
        <v>34.06</v>
      </c>
      <c r="H221" s="18">
        <v>3.3E-3</v>
      </c>
      <c r="I221" s="14">
        <v>542.54</v>
      </c>
      <c r="J221">
        <v>3.3E-3</v>
      </c>
      <c r="K221" s="14">
        <v>540.48149999999998</v>
      </c>
      <c r="L221" s="12">
        <v>0</v>
      </c>
      <c r="M221">
        <v>0</v>
      </c>
      <c r="N221" s="14">
        <v>0</v>
      </c>
      <c r="O221" s="14">
        <v>203</v>
      </c>
      <c r="P221" s="14">
        <v>0</v>
      </c>
      <c r="Q221" s="7">
        <v>0.33</v>
      </c>
      <c r="R221" s="7">
        <v>0.33</v>
      </c>
      <c r="S221" s="7">
        <v>0</v>
      </c>
      <c r="T221" s="7">
        <v>0</v>
      </c>
      <c r="U221" s="7">
        <v>619150</v>
      </c>
      <c r="V221" s="7">
        <v>0</v>
      </c>
      <c r="W221" s="7">
        <v>0</v>
      </c>
      <c r="X221" s="7">
        <v>0</v>
      </c>
      <c r="Y221" s="7">
        <v>1.7903819999999999</v>
      </c>
      <c r="Z221" s="7">
        <v>1.78358895</v>
      </c>
      <c r="AA221" s="6">
        <v>1323.3256999999999</v>
      </c>
      <c r="AB221" s="6">
        <v>754.73324230766684</v>
      </c>
      <c r="AC221" s="6">
        <v>1266.1864756424516</v>
      </c>
      <c r="AD221" s="6">
        <v>2433.3336045913807</v>
      </c>
      <c r="AE221" s="6">
        <v>1356.1749447192938</v>
      </c>
      <c r="AF221" s="6">
        <v>1</v>
      </c>
      <c r="AG221" s="5"/>
      <c r="AH221" s="5"/>
    </row>
    <row r="222" spans="1:34" ht="19.5" customHeight="1" x14ac:dyDescent="0.2">
      <c r="A222" s="21"/>
      <c r="B222" s="6" t="s">
        <v>265</v>
      </c>
      <c r="C222" s="6">
        <v>0</v>
      </c>
      <c r="D222" s="7">
        <v>1647</v>
      </c>
      <c r="E222" s="7">
        <v>3050</v>
      </c>
      <c r="F222" s="7">
        <v>203</v>
      </c>
      <c r="G222" s="7">
        <v>31.37</v>
      </c>
      <c r="H222" s="18">
        <v>1.4999999999999999E-2</v>
      </c>
      <c r="I222" s="14">
        <v>542.54</v>
      </c>
      <c r="J222">
        <v>1.4999999999999999E-2</v>
      </c>
      <c r="K222" s="14">
        <v>508.21275959999991</v>
      </c>
      <c r="L222" s="12">
        <v>0</v>
      </c>
      <c r="M222">
        <v>0</v>
      </c>
      <c r="N222" s="14">
        <v>0</v>
      </c>
      <c r="O222" s="14">
        <v>203</v>
      </c>
      <c r="P222" s="14">
        <v>0</v>
      </c>
      <c r="Q222" s="7">
        <v>0.54</v>
      </c>
      <c r="R222" s="7">
        <v>0.54</v>
      </c>
      <c r="S222" s="7">
        <v>0</v>
      </c>
      <c r="T222" s="7">
        <v>0</v>
      </c>
      <c r="U222" s="7">
        <v>619150</v>
      </c>
      <c r="V222" s="7">
        <v>0</v>
      </c>
      <c r="W222" s="7">
        <v>0</v>
      </c>
      <c r="X222" s="7">
        <v>0</v>
      </c>
      <c r="Y222" s="7">
        <v>8.1380999999999997</v>
      </c>
      <c r="Z222" s="7">
        <v>7.6231913939999982</v>
      </c>
      <c r="AA222" s="6">
        <v>2599.9585999999999</v>
      </c>
      <c r="AB222" s="6">
        <v>1893.3332960450468</v>
      </c>
      <c r="AC222" s="6">
        <v>2301.9726501454033</v>
      </c>
      <c r="AD222" s="6">
        <v>3496.3043934279085</v>
      </c>
      <c r="AE222" s="6">
        <v>2005.6163166535791</v>
      </c>
      <c r="AF222" s="6">
        <v>1</v>
      </c>
      <c r="AG222" s="5"/>
      <c r="AH222" s="5"/>
    </row>
    <row r="223" spans="1:34" ht="19.5" customHeight="1" x14ac:dyDescent="0.2">
      <c r="A223" s="21"/>
      <c r="B223" s="6" t="s">
        <v>266</v>
      </c>
      <c r="C223" s="6">
        <v>0</v>
      </c>
      <c r="D223" s="7">
        <v>1647</v>
      </c>
      <c r="E223" s="7">
        <v>3050</v>
      </c>
      <c r="F223" s="7">
        <v>203</v>
      </c>
      <c r="G223" s="7">
        <v>38.54</v>
      </c>
      <c r="H223" s="18">
        <v>1.4999999999999999E-2</v>
      </c>
      <c r="I223" s="14">
        <v>542.54</v>
      </c>
      <c r="J223">
        <v>6.7000000000000002E-3</v>
      </c>
      <c r="K223" s="14">
        <v>508.21275959999991</v>
      </c>
      <c r="L223" s="12">
        <v>0</v>
      </c>
      <c r="M223">
        <v>0</v>
      </c>
      <c r="N223" s="14">
        <v>0</v>
      </c>
      <c r="O223" s="14">
        <v>203</v>
      </c>
      <c r="P223" s="14">
        <v>0</v>
      </c>
      <c r="Q223" s="7">
        <v>0.54</v>
      </c>
      <c r="R223" s="7">
        <v>0.54</v>
      </c>
      <c r="S223" s="7">
        <v>0</v>
      </c>
      <c r="T223" s="7">
        <v>0</v>
      </c>
      <c r="U223" s="7">
        <v>619150</v>
      </c>
      <c r="V223" s="7">
        <v>0</v>
      </c>
      <c r="W223" s="7">
        <v>0</v>
      </c>
      <c r="X223" s="7">
        <v>0</v>
      </c>
      <c r="Y223" s="7">
        <v>8.1380999999999997</v>
      </c>
      <c r="Z223" s="7">
        <v>3.4050254893199994</v>
      </c>
      <c r="AA223" s="6">
        <v>2791.2502999999997</v>
      </c>
      <c r="AB223" s="6">
        <v>1660.3820342635584</v>
      </c>
      <c r="AC223" s="6">
        <v>2365.6900937672876</v>
      </c>
      <c r="AD223" s="6">
        <v>4231.0028277992378</v>
      </c>
      <c r="AE223" s="6">
        <v>1965.8074115884172</v>
      </c>
      <c r="AF223" s="6">
        <v>1</v>
      </c>
      <c r="AG223" s="5"/>
      <c r="AH223" s="5"/>
    </row>
    <row r="224" spans="1:34" ht="19.5" customHeight="1" x14ac:dyDescent="0.2">
      <c r="A224" s="21"/>
      <c r="B224" s="6" t="s">
        <v>267</v>
      </c>
      <c r="C224" s="6">
        <v>0</v>
      </c>
      <c r="D224" s="7">
        <v>1647</v>
      </c>
      <c r="E224" s="7">
        <v>3050</v>
      </c>
      <c r="F224" s="7">
        <v>203</v>
      </c>
      <c r="G224" s="7">
        <v>41.23</v>
      </c>
      <c r="H224" s="18">
        <v>1.4999999999999999E-2</v>
      </c>
      <c r="I224" s="14">
        <v>542.54</v>
      </c>
      <c r="J224">
        <v>3.3E-3</v>
      </c>
      <c r="K224" s="14">
        <v>540.48149999999998</v>
      </c>
      <c r="L224" s="12">
        <v>0</v>
      </c>
      <c r="M224">
        <v>0</v>
      </c>
      <c r="N224" s="14">
        <v>0</v>
      </c>
      <c r="O224" s="14">
        <v>203</v>
      </c>
      <c r="P224" s="14">
        <v>0</v>
      </c>
      <c r="Q224" s="7">
        <v>0.54</v>
      </c>
      <c r="R224" s="7">
        <v>0.54</v>
      </c>
      <c r="S224" s="7">
        <v>0</v>
      </c>
      <c r="T224" s="7">
        <v>0</v>
      </c>
      <c r="U224" s="7">
        <v>619150</v>
      </c>
      <c r="V224" s="7">
        <v>0</v>
      </c>
      <c r="W224" s="7">
        <v>0</v>
      </c>
      <c r="X224" s="7">
        <v>0</v>
      </c>
      <c r="Y224" s="7">
        <v>8.1380999999999997</v>
      </c>
      <c r="Z224" s="7">
        <v>1.78358895</v>
      </c>
      <c r="AA224" s="6">
        <v>2275.2248</v>
      </c>
      <c r="AB224" s="6">
        <v>1146.0329390157483</v>
      </c>
      <c r="AC224" s="6">
        <v>2388.0427836677582</v>
      </c>
      <c r="AD224" s="6">
        <v>4505.2266479097643</v>
      </c>
      <c r="AE224" s="6">
        <v>1942.5566916818798</v>
      </c>
      <c r="AF224" s="6">
        <v>1</v>
      </c>
      <c r="AG224" s="5"/>
      <c r="AH224" s="5"/>
    </row>
    <row r="225" spans="1:34" ht="19.5" customHeight="1" x14ac:dyDescent="0.2">
      <c r="A225" s="21"/>
      <c r="B225" s="6" t="s">
        <v>268</v>
      </c>
      <c r="C225" s="6">
        <v>1</v>
      </c>
      <c r="D225" s="7">
        <v>1647</v>
      </c>
      <c r="E225" s="7">
        <v>3050</v>
      </c>
      <c r="F225" s="7">
        <v>203</v>
      </c>
      <c r="G225" s="7">
        <v>44.82</v>
      </c>
      <c r="H225" s="18">
        <v>6.7000000000000002E-3</v>
      </c>
      <c r="I225" s="14">
        <v>542.54</v>
      </c>
      <c r="J225">
        <v>6.7000000000000002E-3</v>
      </c>
      <c r="K225" s="14">
        <v>508.21275959999991</v>
      </c>
      <c r="L225" s="12">
        <v>1.4999999999999999E-2</v>
      </c>
      <c r="M225">
        <v>542.54</v>
      </c>
      <c r="N225" s="14">
        <v>0</v>
      </c>
      <c r="O225" s="14">
        <v>203</v>
      </c>
      <c r="P225" s="14">
        <v>394</v>
      </c>
      <c r="Q225" s="7">
        <v>0.54</v>
      </c>
      <c r="R225" s="7">
        <v>0.54</v>
      </c>
      <c r="S225" s="7">
        <v>0</v>
      </c>
      <c r="T225" s="7">
        <v>79982</v>
      </c>
      <c r="U225" s="7">
        <v>619150</v>
      </c>
      <c r="V225" s="7">
        <v>0.12918032786885245</v>
      </c>
      <c r="W225" s="7">
        <v>8.1380999999999997</v>
      </c>
      <c r="X225" s="7">
        <v>8.1380999999999997</v>
      </c>
      <c r="Y225" s="7">
        <v>3.6350180000000001</v>
      </c>
      <c r="Z225" s="7">
        <v>3.4050254893199994</v>
      </c>
      <c r="AA225" s="6">
        <v>1850.4328</v>
      </c>
      <c r="AB225" s="6">
        <v>1517.8379503073754</v>
      </c>
      <c r="AC225" s="6">
        <v>1624.7269964255147</v>
      </c>
      <c r="AD225" s="6">
        <v>4220.1176960487464</v>
      </c>
      <c r="AE225" s="6">
        <v>2110.8077906022772</v>
      </c>
      <c r="AF225" s="6">
        <v>1</v>
      </c>
      <c r="AG225" s="5"/>
      <c r="AH225" s="5"/>
    </row>
    <row r="226" spans="1:34" ht="19.5" customHeight="1" x14ac:dyDescent="0.2">
      <c r="A226" s="20"/>
      <c r="B226" s="6" t="s">
        <v>269</v>
      </c>
      <c r="C226" s="6">
        <v>0</v>
      </c>
      <c r="D226" s="7">
        <v>1647</v>
      </c>
      <c r="E226" s="7">
        <v>3050</v>
      </c>
      <c r="F226" s="7">
        <v>203</v>
      </c>
      <c r="G226" s="7">
        <v>44.82</v>
      </c>
      <c r="H226" s="18">
        <v>3.3E-3</v>
      </c>
      <c r="I226" s="14">
        <v>542.54</v>
      </c>
      <c r="J226">
        <v>3.3E-3</v>
      </c>
      <c r="K226" s="14">
        <v>508.21275959999991</v>
      </c>
      <c r="L226" s="12">
        <v>0.02</v>
      </c>
      <c r="M226">
        <v>542.54</v>
      </c>
      <c r="N226" s="14">
        <v>0</v>
      </c>
      <c r="O226" s="14">
        <v>203</v>
      </c>
      <c r="P226" s="14">
        <v>295</v>
      </c>
      <c r="Q226" s="7">
        <v>0.54</v>
      </c>
      <c r="R226" s="7">
        <v>0.54</v>
      </c>
      <c r="S226" s="7">
        <v>0</v>
      </c>
      <c r="T226" s="7">
        <v>59885</v>
      </c>
      <c r="U226" s="7">
        <v>619150</v>
      </c>
      <c r="V226" s="7">
        <v>9.6721311475409841E-2</v>
      </c>
      <c r="W226" s="7">
        <v>10.8508</v>
      </c>
      <c r="X226" s="7">
        <v>10.8508</v>
      </c>
      <c r="Y226" s="7">
        <v>1.7903819999999999</v>
      </c>
      <c r="Z226" s="7">
        <v>1.6771021066799996</v>
      </c>
      <c r="AA226" s="6">
        <v>1737.0255999999999</v>
      </c>
      <c r="AB226" s="6">
        <v>825.04559446001008</v>
      </c>
      <c r="AC226" s="6">
        <v>1360.4438654874825</v>
      </c>
      <c r="AD226" s="6">
        <v>4377.4187698096002</v>
      </c>
      <c r="AE226" s="6">
        <v>1966.0275645195122</v>
      </c>
      <c r="AF226" s="6">
        <v>1</v>
      </c>
      <c r="AG226" s="5"/>
      <c r="AH226" s="5"/>
    </row>
    <row r="227" spans="1:34" ht="19.5" customHeight="1" x14ac:dyDescent="0.2">
      <c r="A227" s="22" t="s">
        <v>270</v>
      </c>
      <c r="B227" s="7" t="s">
        <v>271</v>
      </c>
      <c r="C227" s="7">
        <v>0</v>
      </c>
      <c r="D227" s="7">
        <v>2550</v>
      </c>
      <c r="E227" s="7">
        <v>1100</v>
      </c>
      <c r="F227" s="7">
        <v>140</v>
      </c>
      <c r="G227" s="7">
        <v>44.741</v>
      </c>
      <c r="H227" s="18">
        <v>5.9809523809523811E-3</v>
      </c>
      <c r="I227" s="14">
        <v>440</v>
      </c>
      <c r="J227">
        <v>7.1771428571428576E-3</v>
      </c>
      <c r="K227" s="14">
        <v>440</v>
      </c>
      <c r="L227" s="12">
        <v>2.0185714285714286E-2</v>
      </c>
      <c r="M227">
        <v>354</v>
      </c>
      <c r="N227" s="14">
        <v>1750</v>
      </c>
      <c r="O227" s="14">
        <v>140</v>
      </c>
      <c r="P227" s="14">
        <v>240</v>
      </c>
      <c r="Q227" s="7">
        <v>2.4300000000000002</v>
      </c>
      <c r="R227" s="7">
        <f t="shared" ref="R227:R238" si="20">D227/E227</f>
        <v>2.3181818181818183</v>
      </c>
      <c r="S227" s="7">
        <v>0.316</v>
      </c>
      <c r="T227" s="7">
        <v>33600</v>
      </c>
      <c r="U227" s="7">
        <v>154000</v>
      </c>
      <c r="V227" s="7">
        <v>0.21818181818181817</v>
      </c>
      <c r="W227" s="7">
        <v>7.1457428571428574</v>
      </c>
      <c r="X227" s="7">
        <v>3.1579428571428569</v>
      </c>
      <c r="Y227" s="7">
        <v>2.6316190476190475</v>
      </c>
      <c r="Z227" s="7">
        <v>3.1579428571428574</v>
      </c>
      <c r="AA227" s="6">
        <v>427.15</v>
      </c>
      <c r="AB227" s="6">
        <v>606.8307651955115</v>
      </c>
      <c r="AC227" s="6" t="s">
        <v>598</v>
      </c>
      <c r="AD227" s="6" t="s">
        <v>598</v>
      </c>
      <c r="AE227" s="6"/>
      <c r="AF227" s="6">
        <v>3</v>
      </c>
      <c r="AG227" s="5"/>
      <c r="AH227" s="5"/>
    </row>
    <row r="228" spans="1:34" ht="19.5" customHeight="1" x14ac:dyDescent="0.2">
      <c r="A228" s="21"/>
      <c r="B228" s="7" t="s">
        <v>272</v>
      </c>
      <c r="C228" s="7">
        <v>0</v>
      </c>
      <c r="D228" s="7">
        <v>2550</v>
      </c>
      <c r="E228" s="7">
        <v>1100</v>
      </c>
      <c r="F228" s="7">
        <v>140</v>
      </c>
      <c r="G228" s="7">
        <v>44.741</v>
      </c>
      <c r="H228" s="18">
        <v>5.9809523809523811E-3</v>
      </c>
      <c r="I228" s="15">
        <v>440</v>
      </c>
      <c r="J228">
        <v>7.1771428571428576E-3</v>
      </c>
      <c r="K228" s="15">
        <v>440</v>
      </c>
      <c r="L228" s="12">
        <v>1.8924107142857142E-2</v>
      </c>
      <c r="M228">
        <v>440</v>
      </c>
      <c r="N228" s="15">
        <v>1750</v>
      </c>
      <c r="O228" s="15">
        <v>140</v>
      </c>
      <c r="P228" s="15">
        <v>240</v>
      </c>
      <c r="Q228" s="7">
        <v>2.4300000000000002</v>
      </c>
      <c r="R228" s="7">
        <f t="shared" si="20"/>
        <v>2.3181818181818183</v>
      </c>
      <c r="S228" s="7">
        <v>0.316</v>
      </c>
      <c r="T228" s="7">
        <v>33600</v>
      </c>
      <c r="U228" s="7">
        <v>154000</v>
      </c>
      <c r="V228" s="7">
        <v>0.21818181818181817</v>
      </c>
      <c r="W228" s="7">
        <v>8.3266071428571422</v>
      </c>
      <c r="X228" s="7">
        <v>6.3158857142857139</v>
      </c>
      <c r="Y228" s="7">
        <v>2.6316190476190475</v>
      </c>
      <c r="Z228" s="7">
        <v>3.1579428571428574</v>
      </c>
      <c r="AA228" s="6">
        <v>529.37950000000001</v>
      </c>
      <c r="AB228" s="6">
        <v>595.85645814044972</v>
      </c>
      <c r="AC228" s="6" t="s">
        <v>598</v>
      </c>
      <c r="AD228" s="6" t="s">
        <v>598</v>
      </c>
      <c r="AE228" s="6"/>
      <c r="AF228" s="6">
        <v>3</v>
      </c>
      <c r="AG228" s="5"/>
      <c r="AH228" s="5"/>
    </row>
    <row r="229" spans="1:34" ht="19.5" customHeight="1" x14ac:dyDescent="0.2">
      <c r="A229" s="21"/>
      <c r="B229" s="7" t="s">
        <v>273</v>
      </c>
      <c r="C229" s="7">
        <v>0</v>
      </c>
      <c r="D229" s="7">
        <v>2550</v>
      </c>
      <c r="E229" s="7">
        <v>1100</v>
      </c>
      <c r="F229" s="7">
        <v>140</v>
      </c>
      <c r="G229" s="7">
        <v>44.741</v>
      </c>
      <c r="H229" s="18">
        <v>5.9809523809523811E-3</v>
      </c>
      <c r="I229" s="15">
        <v>440</v>
      </c>
      <c r="J229">
        <v>7.1771428571428576E-3</v>
      </c>
      <c r="K229" s="15">
        <v>440</v>
      </c>
      <c r="L229" s="12">
        <v>1.8924107142857142E-2</v>
      </c>
      <c r="M229">
        <v>440</v>
      </c>
      <c r="N229" s="15">
        <v>1750</v>
      </c>
      <c r="O229" s="15">
        <v>140</v>
      </c>
      <c r="P229" s="15">
        <v>240</v>
      </c>
      <c r="Q229" s="7">
        <v>2.4300000000000002</v>
      </c>
      <c r="R229" s="7">
        <f t="shared" si="20"/>
        <v>2.3181818181818183</v>
      </c>
      <c r="S229" s="7">
        <v>0.316</v>
      </c>
      <c r="T229" s="7">
        <v>33600</v>
      </c>
      <c r="U229" s="7">
        <v>154000</v>
      </c>
      <c r="V229" s="7">
        <v>0.21818181818181817</v>
      </c>
      <c r="W229" s="7">
        <v>8.3266071428571422</v>
      </c>
      <c r="X229" s="7">
        <v>6.3158857142857139</v>
      </c>
      <c r="Y229" s="7">
        <v>2.6316190476190475</v>
      </c>
      <c r="Z229" s="7">
        <v>3.1579428571428574</v>
      </c>
      <c r="AA229" s="6">
        <v>534.4</v>
      </c>
      <c r="AB229" s="6">
        <v>595.85645814044972</v>
      </c>
      <c r="AC229" s="6" t="s">
        <v>598</v>
      </c>
      <c r="AD229" s="6" t="s">
        <v>598</v>
      </c>
      <c r="AE229" s="6"/>
      <c r="AF229" s="6">
        <v>3</v>
      </c>
      <c r="AG229" s="5"/>
      <c r="AH229" s="5"/>
    </row>
    <row r="230" spans="1:34" ht="19.5" customHeight="1" x14ac:dyDescent="0.2">
      <c r="A230" s="20"/>
      <c r="B230" s="7" t="s">
        <v>274</v>
      </c>
      <c r="C230" s="7">
        <v>0</v>
      </c>
      <c r="D230" s="7">
        <v>2550</v>
      </c>
      <c r="E230" s="7">
        <v>1100</v>
      </c>
      <c r="F230" s="7">
        <v>140</v>
      </c>
      <c r="G230" s="7">
        <v>44.741</v>
      </c>
      <c r="H230" s="18">
        <v>5.9809523809523811E-3</v>
      </c>
      <c r="I230" s="15">
        <v>440</v>
      </c>
      <c r="J230">
        <v>7.1771428571428576E-3</v>
      </c>
      <c r="K230" s="15">
        <v>440</v>
      </c>
      <c r="L230" s="12">
        <v>1.8924107142857142E-2</v>
      </c>
      <c r="M230">
        <v>440</v>
      </c>
      <c r="N230" s="15">
        <v>1750</v>
      </c>
      <c r="O230" s="15">
        <v>140</v>
      </c>
      <c r="P230" s="15">
        <v>240</v>
      </c>
      <c r="Q230" s="7">
        <v>2.4300000000000002</v>
      </c>
      <c r="R230" s="7">
        <f t="shared" si="20"/>
        <v>2.3181818181818183</v>
      </c>
      <c r="S230" s="7">
        <v>0.316</v>
      </c>
      <c r="T230" s="7">
        <v>33600</v>
      </c>
      <c r="U230" s="7">
        <v>154000</v>
      </c>
      <c r="V230" s="7">
        <v>0.21818181818181817</v>
      </c>
      <c r="W230" s="7">
        <v>8.3266071428571422</v>
      </c>
      <c r="X230" s="7">
        <v>12.25385</v>
      </c>
      <c r="Y230" s="7">
        <v>2.6316190476190475</v>
      </c>
      <c r="Z230" s="7">
        <v>3.1579428571428574</v>
      </c>
      <c r="AA230" s="6">
        <v>529.58150000000001</v>
      </c>
      <c r="AB230" s="6">
        <v>575.84222767326355</v>
      </c>
      <c r="AC230" s="6" t="s">
        <v>598</v>
      </c>
      <c r="AD230" s="6" t="s">
        <v>598</v>
      </c>
      <c r="AE230" s="6"/>
      <c r="AF230" s="6">
        <v>3</v>
      </c>
      <c r="AG230" s="5"/>
      <c r="AH230" s="5"/>
    </row>
    <row r="231" spans="1:34" ht="19.5" customHeight="1" x14ac:dyDescent="0.2">
      <c r="A231" s="19" t="s">
        <v>275</v>
      </c>
      <c r="B231" s="6" t="s">
        <v>276</v>
      </c>
      <c r="C231" s="6">
        <v>0</v>
      </c>
      <c r="D231" s="7">
        <v>1000</v>
      </c>
      <c r="E231" s="7">
        <v>1500</v>
      </c>
      <c r="F231" s="7">
        <v>100</v>
      </c>
      <c r="G231" s="7">
        <v>35.9</v>
      </c>
      <c r="H231" s="18">
        <v>9.7000000000000003E-3</v>
      </c>
      <c r="I231" s="15">
        <v>554</v>
      </c>
      <c r="J231">
        <v>7.0650000000000001E-3</v>
      </c>
      <c r="K231" s="15">
        <v>335</v>
      </c>
      <c r="L231" s="12">
        <v>1.256E-2</v>
      </c>
      <c r="M231">
        <v>554</v>
      </c>
      <c r="N231" s="15">
        <v>74</v>
      </c>
      <c r="O231" s="15">
        <v>1500</v>
      </c>
      <c r="P231" s="15">
        <v>100</v>
      </c>
      <c r="Q231" s="7">
        <v>0.67</v>
      </c>
      <c r="R231" s="7">
        <f t="shared" si="20"/>
        <v>0.66666666666666663</v>
      </c>
      <c r="S231" s="7">
        <v>4.7936775280171019E-3</v>
      </c>
      <c r="T231" s="7">
        <v>150000</v>
      </c>
      <c r="U231" s="7">
        <v>430000</v>
      </c>
      <c r="V231" s="7">
        <v>0.34883720930232559</v>
      </c>
      <c r="W231" s="7">
        <v>6.95824</v>
      </c>
      <c r="X231" s="7">
        <v>2.3784999999999998</v>
      </c>
      <c r="Y231" s="7">
        <v>5.3738000000000001</v>
      </c>
      <c r="Z231" s="7">
        <v>2.3667750000000001</v>
      </c>
      <c r="AA231" s="6">
        <v>863.46849999999995</v>
      </c>
      <c r="AB231" s="6">
        <v>407.39812321019662</v>
      </c>
      <c r="AC231" s="6">
        <v>746.27479582515309</v>
      </c>
      <c r="AD231" s="6">
        <v>807.39800500022329</v>
      </c>
      <c r="AE231" s="6">
        <v>3142.3367011445512</v>
      </c>
      <c r="AF231" s="6">
        <v>1</v>
      </c>
      <c r="AG231" s="5"/>
      <c r="AH231" s="5"/>
    </row>
    <row r="232" spans="1:34" ht="19.5" customHeight="1" x14ac:dyDescent="0.2">
      <c r="A232" s="20"/>
      <c r="B232" s="6" t="s">
        <v>277</v>
      </c>
      <c r="C232" s="6">
        <v>0</v>
      </c>
      <c r="D232" s="7">
        <v>1000</v>
      </c>
      <c r="E232" s="7">
        <v>1500</v>
      </c>
      <c r="F232" s="7">
        <v>100</v>
      </c>
      <c r="G232" s="7">
        <v>35.9</v>
      </c>
      <c r="H232" s="18">
        <v>9.7000000000000003E-3</v>
      </c>
      <c r="I232" s="15">
        <v>554</v>
      </c>
      <c r="J232">
        <v>7.0650000000000001E-3</v>
      </c>
      <c r="K232" s="15">
        <v>335</v>
      </c>
      <c r="L232" s="12">
        <v>1.256E-2</v>
      </c>
      <c r="M232">
        <v>554</v>
      </c>
      <c r="N232" s="15">
        <v>774</v>
      </c>
      <c r="O232" s="15">
        <v>1500</v>
      </c>
      <c r="P232" s="15">
        <v>100</v>
      </c>
      <c r="Q232" s="7">
        <v>0.67</v>
      </c>
      <c r="R232" s="7">
        <f t="shared" si="20"/>
        <v>0.66666666666666663</v>
      </c>
      <c r="S232" s="7">
        <v>5.0139275766016712E-2</v>
      </c>
      <c r="T232" s="7">
        <v>150000</v>
      </c>
      <c r="U232" s="7">
        <v>430000</v>
      </c>
      <c r="V232" s="7">
        <v>0.34883720930232559</v>
      </c>
      <c r="W232" s="7">
        <v>6.95824</v>
      </c>
      <c r="X232" s="7">
        <v>2.3784999999999998</v>
      </c>
      <c r="Y232" s="7">
        <v>5.3738000000000001</v>
      </c>
      <c r="Z232" s="7">
        <v>2.3667750000000001</v>
      </c>
      <c r="AA232" s="6">
        <v>1000.6153846153841</v>
      </c>
      <c r="AB232" s="6">
        <v>706.85759700272945</v>
      </c>
      <c r="AC232" s="6">
        <v>746.27479582515309</v>
      </c>
      <c r="AD232" s="6">
        <v>804.2364936162021</v>
      </c>
      <c r="AE232" s="6">
        <v>3220.5177184732274</v>
      </c>
      <c r="AF232" s="6">
        <v>1</v>
      </c>
      <c r="AG232" s="5"/>
      <c r="AH232" s="5"/>
    </row>
    <row r="233" spans="1:34" ht="19.5" customHeight="1" x14ac:dyDescent="0.2">
      <c r="A233" s="22" t="s">
        <v>278</v>
      </c>
      <c r="B233" s="7" t="s">
        <v>279</v>
      </c>
      <c r="C233" s="7">
        <v>0</v>
      </c>
      <c r="D233" s="7">
        <v>1220</v>
      </c>
      <c r="E233" s="7">
        <v>1370</v>
      </c>
      <c r="F233" s="7">
        <v>152</v>
      </c>
      <c r="G233" s="7">
        <v>29.9</v>
      </c>
      <c r="H233" s="18">
        <v>2.6448365231259967E-3</v>
      </c>
      <c r="I233" s="15">
        <v>424</v>
      </c>
      <c r="J233">
        <v>2.8616264020707503E-3</v>
      </c>
      <c r="K233" s="15">
        <v>424</v>
      </c>
      <c r="L233" s="12">
        <v>1.363743832236842E-2</v>
      </c>
      <c r="M233">
        <v>424</v>
      </c>
      <c r="N233" s="15">
        <v>0</v>
      </c>
      <c r="O233" s="15">
        <v>152</v>
      </c>
      <c r="P233" s="15">
        <v>128</v>
      </c>
      <c r="Q233" s="7">
        <v>0.44</v>
      </c>
      <c r="R233" s="7">
        <f t="shared" si="20"/>
        <v>0.89051094890510951</v>
      </c>
      <c r="S233" s="7">
        <v>0</v>
      </c>
      <c r="T233" s="7">
        <v>19456</v>
      </c>
      <c r="U233" s="7">
        <v>208240</v>
      </c>
      <c r="V233" s="7">
        <v>9.3430656934306563E-2</v>
      </c>
      <c r="W233" s="7">
        <v>5.78227384868421</v>
      </c>
      <c r="X233" s="7">
        <v>0</v>
      </c>
      <c r="Y233" s="7">
        <v>1.1214106858054227</v>
      </c>
      <c r="Z233" s="7">
        <v>1.213329594477998</v>
      </c>
      <c r="AA233" s="6">
        <v>404.32</v>
      </c>
      <c r="AB233" s="6">
        <v>205.47314243048766</v>
      </c>
      <c r="AC233" s="6">
        <v>248.28204403406687</v>
      </c>
      <c r="AD233" s="6">
        <v>877.03333863266414</v>
      </c>
      <c r="AE233" s="6">
        <v>484.02825742436693</v>
      </c>
      <c r="AF233" s="6">
        <v>1</v>
      </c>
      <c r="AG233" s="5"/>
      <c r="AH233" s="5"/>
    </row>
    <row r="234" spans="1:34" ht="19.5" customHeight="1" x14ac:dyDescent="0.2">
      <c r="A234" s="21"/>
      <c r="B234" s="7" t="s">
        <v>280</v>
      </c>
      <c r="C234" s="7">
        <v>0</v>
      </c>
      <c r="D234" s="7">
        <v>1220</v>
      </c>
      <c r="E234" s="7">
        <v>1370</v>
      </c>
      <c r="F234" s="7">
        <v>152</v>
      </c>
      <c r="G234" s="7">
        <v>31</v>
      </c>
      <c r="H234" s="18">
        <v>2.6448365231259967E-3</v>
      </c>
      <c r="I234" s="15">
        <v>424</v>
      </c>
      <c r="J234">
        <v>2.8616264020707503E-3</v>
      </c>
      <c r="K234" s="15">
        <v>424</v>
      </c>
      <c r="L234" s="12">
        <v>1.363743832236842E-2</v>
      </c>
      <c r="M234">
        <v>424</v>
      </c>
      <c r="N234" s="15">
        <v>0</v>
      </c>
      <c r="O234" s="15">
        <v>152</v>
      </c>
      <c r="P234" s="15">
        <v>128</v>
      </c>
      <c r="Q234" s="7">
        <v>0.44</v>
      </c>
      <c r="R234" s="7">
        <f t="shared" si="20"/>
        <v>0.89051094890510951</v>
      </c>
      <c r="S234" s="7">
        <v>0</v>
      </c>
      <c r="T234" s="7">
        <v>19456</v>
      </c>
      <c r="U234" s="7">
        <v>208240</v>
      </c>
      <c r="V234" s="7">
        <v>9.3430656934306563E-2</v>
      </c>
      <c r="W234" s="7">
        <v>5.78227384868421</v>
      </c>
      <c r="X234" s="7">
        <v>0</v>
      </c>
      <c r="Y234" s="7">
        <v>1.1214106858054227</v>
      </c>
      <c r="Z234" s="7">
        <v>1.213329594477998</v>
      </c>
      <c r="AA234" s="6">
        <v>323.065</v>
      </c>
      <c r="AB234" s="6">
        <v>206.23550216854164</v>
      </c>
      <c r="AC234" s="6">
        <v>251.02161672035155</v>
      </c>
      <c r="AD234" s="6">
        <v>877.95938046415972</v>
      </c>
      <c r="AE234" s="6">
        <v>498.37911707276112</v>
      </c>
      <c r="AF234" s="6">
        <v>1</v>
      </c>
      <c r="AG234" s="5"/>
      <c r="AH234" s="5"/>
    </row>
    <row r="235" spans="1:34" ht="19.5" customHeight="1" x14ac:dyDescent="0.2">
      <c r="A235" s="21"/>
      <c r="B235" s="7" t="s">
        <v>281</v>
      </c>
      <c r="C235" s="7">
        <v>0</v>
      </c>
      <c r="D235" s="7">
        <v>1220</v>
      </c>
      <c r="E235" s="7">
        <v>1370</v>
      </c>
      <c r="F235" s="7">
        <v>152</v>
      </c>
      <c r="G235" s="7">
        <v>32</v>
      </c>
      <c r="H235" s="18">
        <v>2.6448365231259967E-3</v>
      </c>
      <c r="I235" s="15">
        <v>424</v>
      </c>
      <c r="J235">
        <v>2.8616264020707503E-3</v>
      </c>
      <c r="K235" s="15">
        <v>424</v>
      </c>
      <c r="L235" s="12">
        <v>1.363743832236842E-2</v>
      </c>
      <c r="M235">
        <v>424</v>
      </c>
      <c r="N235" s="15">
        <v>333.2</v>
      </c>
      <c r="O235" s="15">
        <v>152</v>
      </c>
      <c r="P235" s="15">
        <v>128</v>
      </c>
      <c r="Q235" s="7">
        <v>0.44</v>
      </c>
      <c r="R235" s="7">
        <f t="shared" si="20"/>
        <v>0.89051094890510951</v>
      </c>
      <c r="S235" s="7">
        <v>0.05</v>
      </c>
      <c r="T235" s="7">
        <v>19456</v>
      </c>
      <c r="U235" s="7">
        <v>208240</v>
      </c>
      <c r="V235" s="7">
        <v>9.3430656934306563E-2</v>
      </c>
      <c r="W235" s="7">
        <v>5.78227384868421</v>
      </c>
      <c r="X235" s="7">
        <v>0</v>
      </c>
      <c r="Y235" s="7">
        <v>1.1214106858054227</v>
      </c>
      <c r="Z235" s="7">
        <v>1.213329594477998</v>
      </c>
      <c r="AA235" s="6">
        <v>682.5</v>
      </c>
      <c r="AB235" s="6">
        <v>457.44712581033633</v>
      </c>
      <c r="AC235" s="6">
        <v>394.70623561083289</v>
      </c>
      <c r="AD235" s="6">
        <v>761.61860752393636</v>
      </c>
      <c r="AE235" s="6">
        <v>620.59708177034508</v>
      </c>
      <c r="AF235" s="6">
        <v>1</v>
      </c>
      <c r="AG235" s="5"/>
      <c r="AH235" s="5"/>
    </row>
    <row r="236" spans="1:34" ht="19.5" customHeight="1" x14ac:dyDescent="0.2">
      <c r="A236" s="21"/>
      <c r="B236" s="7" t="s">
        <v>282</v>
      </c>
      <c r="C236" s="7">
        <v>0</v>
      </c>
      <c r="D236" s="7">
        <v>1220</v>
      </c>
      <c r="E236" s="7">
        <v>1370</v>
      </c>
      <c r="F236" s="7">
        <v>152</v>
      </c>
      <c r="G236" s="7">
        <v>28.3</v>
      </c>
      <c r="H236" s="18">
        <v>2.6448365231259967E-3</v>
      </c>
      <c r="I236" s="15">
        <v>424</v>
      </c>
      <c r="J236">
        <v>2.8616264020707503E-3</v>
      </c>
      <c r="K236" s="15">
        <v>424</v>
      </c>
      <c r="L236" s="12">
        <v>1.363743832236842E-2</v>
      </c>
      <c r="M236">
        <v>424</v>
      </c>
      <c r="N236" s="15">
        <v>294.66000000000003</v>
      </c>
      <c r="O236" s="15">
        <v>152</v>
      </c>
      <c r="P236" s="15">
        <v>128</v>
      </c>
      <c r="Q236" s="7">
        <v>0.44</v>
      </c>
      <c r="R236" s="7">
        <f t="shared" si="20"/>
        <v>0.89051094890510951</v>
      </c>
      <c r="S236" s="7">
        <v>0.1</v>
      </c>
      <c r="T236" s="7">
        <v>19456</v>
      </c>
      <c r="U236" s="7">
        <v>208240</v>
      </c>
      <c r="V236" s="7">
        <v>9.3430656934306563E-2</v>
      </c>
      <c r="W236" s="7">
        <v>5.78227384868421</v>
      </c>
      <c r="X236" s="7">
        <v>0</v>
      </c>
      <c r="Y236" s="7">
        <v>1.1214106858054227</v>
      </c>
      <c r="Z236" s="7">
        <v>1.213329594477998</v>
      </c>
      <c r="AA236" s="6">
        <v>751.75</v>
      </c>
      <c r="AB236" s="6">
        <v>426.14407342680136</v>
      </c>
      <c r="AC236" s="6">
        <v>369.10535104987258</v>
      </c>
      <c r="AD236" s="6">
        <v>685.45859910416766</v>
      </c>
      <c r="AE236" s="6">
        <v>561.20906388004516</v>
      </c>
      <c r="AF236" s="6">
        <v>1</v>
      </c>
      <c r="AG236" s="5"/>
      <c r="AH236" s="5"/>
    </row>
    <row r="237" spans="1:34" ht="19.5" customHeight="1" x14ac:dyDescent="0.2">
      <c r="A237" s="20"/>
      <c r="B237" s="7" t="s">
        <v>283</v>
      </c>
      <c r="C237" s="7">
        <v>0</v>
      </c>
      <c r="D237" s="7">
        <v>1220</v>
      </c>
      <c r="E237" s="7">
        <v>1370</v>
      </c>
      <c r="F237" s="7">
        <v>152</v>
      </c>
      <c r="G237" s="7">
        <v>31.4</v>
      </c>
      <c r="H237" s="18">
        <v>2.6448365231259967E-3</v>
      </c>
      <c r="I237" s="15">
        <v>424</v>
      </c>
      <c r="J237">
        <v>2.8616264020707503E-3</v>
      </c>
      <c r="K237" s="15">
        <v>424</v>
      </c>
      <c r="L237" s="12">
        <v>1.363743832236842E-2</v>
      </c>
      <c r="M237">
        <v>424</v>
      </c>
      <c r="N237" s="15">
        <v>326.94</v>
      </c>
      <c r="O237" s="15">
        <v>152</v>
      </c>
      <c r="P237" s="15">
        <v>128</v>
      </c>
      <c r="Q237" s="7">
        <v>0.44</v>
      </c>
      <c r="R237" s="7">
        <f t="shared" si="20"/>
        <v>0.89051094890510951</v>
      </c>
      <c r="S237" s="7">
        <v>0.1</v>
      </c>
      <c r="T237" s="7">
        <v>19456</v>
      </c>
      <c r="U237" s="7">
        <v>208240</v>
      </c>
      <c r="V237" s="7">
        <v>9.3430656934306563E-2</v>
      </c>
      <c r="W237" s="7">
        <v>5.78227384868421</v>
      </c>
      <c r="X237" s="7">
        <v>0</v>
      </c>
      <c r="Y237" s="7">
        <v>1.1214106858054227</v>
      </c>
      <c r="Z237" s="7">
        <v>1.213329594477998</v>
      </c>
      <c r="AA237" s="6">
        <v>818</v>
      </c>
      <c r="AB237" s="6">
        <v>452.37442497561835</v>
      </c>
      <c r="AC237" s="6">
        <v>390.58825175527272</v>
      </c>
      <c r="AD237" s="6">
        <v>749.3205579615535</v>
      </c>
      <c r="AE237" s="6">
        <v>611.13155206734166</v>
      </c>
      <c r="AF237" s="6">
        <v>1</v>
      </c>
      <c r="AG237" s="5"/>
      <c r="AH237" s="5"/>
    </row>
    <row r="238" spans="1:34" ht="19.5" customHeight="1" x14ac:dyDescent="0.2">
      <c r="A238" s="6" t="s">
        <v>284</v>
      </c>
      <c r="B238" s="6" t="s">
        <v>110</v>
      </c>
      <c r="C238" s="6">
        <v>0</v>
      </c>
      <c r="D238" s="7">
        <v>2650</v>
      </c>
      <c r="E238" s="7">
        <v>900</v>
      </c>
      <c r="F238" s="7">
        <v>150</v>
      </c>
      <c r="G238" s="7">
        <v>33</v>
      </c>
      <c r="H238" s="18">
        <v>3.3493333333333335E-3</v>
      </c>
      <c r="I238" s="15">
        <v>494</v>
      </c>
      <c r="J238">
        <v>3.3493333333333335E-3</v>
      </c>
      <c r="K238" s="15">
        <v>494</v>
      </c>
      <c r="L238" s="12">
        <v>4.1222564102564106E-2</v>
      </c>
      <c r="M238">
        <v>497</v>
      </c>
      <c r="N238" s="15">
        <v>362</v>
      </c>
      <c r="O238" s="15">
        <v>150</v>
      </c>
      <c r="P238" s="15">
        <v>130</v>
      </c>
      <c r="Q238" s="7">
        <v>2.94</v>
      </c>
      <c r="R238" s="7">
        <f t="shared" si="20"/>
        <v>2.9444444444444446</v>
      </c>
      <c r="S238" s="7">
        <v>8.1257014590347926E-2</v>
      </c>
      <c r="T238" s="7">
        <v>19500</v>
      </c>
      <c r="U238" s="7">
        <v>135000</v>
      </c>
      <c r="V238" s="7">
        <v>0.14444444444444443</v>
      </c>
      <c r="W238" s="7">
        <v>20.487614358974362</v>
      </c>
      <c r="X238" s="7">
        <v>1.7634239999999997</v>
      </c>
      <c r="Y238" s="7">
        <v>1.6545706666666669</v>
      </c>
      <c r="Z238" s="7">
        <v>1.6545706666666669</v>
      </c>
      <c r="AA238" s="6">
        <v>205.93020000000001</v>
      </c>
      <c r="AB238" s="6">
        <v>262.59572893505094</v>
      </c>
      <c r="AC238" s="6" t="s">
        <v>598</v>
      </c>
      <c r="AD238" s="6" t="s">
        <v>598</v>
      </c>
      <c r="AE238" s="6"/>
      <c r="AF238" s="6">
        <v>3</v>
      </c>
      <c r="AG238" s="5"/>
      <c r="AH238" s="5"/>
    </row>
    <row r="239" spans="1:34" ht="19.5" customHeight="1" x14ac:dyDescent="0.2">
      <c r="A239" s="19" t="s">
        <v>285</v>
      </c>
      <c r="B239" s="6" t="s">
        <v>286</v>
      </c>
      <c r="C239" s="6">
        <v>0</v>
      </c>
      <c r="D239" s="7">
        <v>500</v>
      </c>
      <c r="E239" s="7">
        <v>880</v>
      </c>
      <c r="F239" s="7">
        <v>70</v>
      </c>
      <c r="G239" s="7">
        <v>30.2</v>
      </c>
      <c r="H239" s="18">
        <v>5.1999999999999998E-3</v>
      </c>
      <c r="I239" s="15">
        <v>443.2</v>
      </c>
      <c r="J239">
        <v>8.1435130569240712E-3</v>
      </c>
      <c r="K239" s="15">
        <v>443.2</v>
      </c>
      <c r="L239" s="12">
        <v>2.1000000000000001E-2</v>
      </c>
      <c r="M239">
        <v>443.2</v>
      </c>
      <c r="N239" s="15">
        <v>0</v>
      </c>
      <c r="O239" s="15">
        <v>170</v>
      </c>
      <c r="P239" s="15">
        <v>80</v>
      </c>
      <c r="Q239" s="7">
        <f>D239/E239</f>
        <v>0.56818181818181823</v>
      </c>
      <c r="R239" s="7">
        <f t="shared" ref="R239:R241" si="21">Q239</f>
        <v>0.56818181818181823</v>
      </c>
      <c r="S239" s="7">
        <v>0</v>
      </c>
      <c r="T239" s="7">
        <v>13600</v>
      </c>
      <c r="U239" s="7">
        <v>77600</v>
      </c>
      <c r="V239" s="7">
        <v>0.17525773195876287</v>
      </c>
      <c r="W239" s="7">
        <v>9.3071999999999999</v>
      </c>
      <c r="X239" s="7">
        <v>7.8951359086878865</v>
      </c>
      <c r="Y239" s="7">
        <v>2.30464</v>
      </c>
      <c r="Z239" s="7">
        <v>3.6092049868287481</v>
      </c>
      <c r="AA239" s="6">
        <v>200</v>
      </c>
      <c r="AB239" s="6">
        <v>156.33273137651364</v>
      </c>
      <c r="AC239" s="6">
        <v>161.62979574003248</v>
      </c>
      <c r="AD239" s="6">
        <v>302.64524028365611</v>
      </c>
      <c r="AE239" s="6">
        <v>533.05890856452254</v>
      </c>
      <c r="AF239" s="6">
        <v>1</v>
      </c>
      <c r="AG239" s="5"/>
      <c r="AH239" s="5"/>
    </row>
    <row r="240" spans="1:34" ht="19.5" customHeight="1" x14ac:dyDescent="0.2">
      <c r="A240" s="21"/>
      <c r="B240" s="6" t="s">
        <v>287</v>
      </c>
      <c r="C240" s="6">
        <v>0</v>
      </c>
      <c r="D240" s="7">
        <v>500</v>
      </c>
      <c r="E240" s="7">
        <v>880</v>
      </c>
      <c r="F240" s="7">
        <v>70</v>
      </c>
      <c r="G240" s="7">
        <v>39.299999999999997</v>
      </c>
      <c r="H240" s="18">
        <v>5.1999999999999998E-3</v>
      </c>
      <c r="I240" s="15">
        <v>443.2</v>
      </c>
      <c r="J240">
        <v>8.1435130569240712E-3</v>
      </c>
      <c r="K240" s="15">
        <v>443.2</v>
      </c>
      <c r="L240" s="12">
        <v>2.1000000000000001E-2</v>
      </c>
      <c r="M240">
        <v>443.2</v>
      </c>
      <c r="N240" s="15">
        <v>0</v>
      </c>
      <c r="O240" s="15">
        <v>170</v>
      </c>
      <c r="P240" s="15">
        <v>80</v>
      </c>
      <c r="Q240" s="7">
        <f>D240/E240</f>
        <v>0.56818181818181823</v>
      </c>
      <c r="R240" s="7">
        <f t="shared" si="21"/>
        <v>0.56818181818181823</v>
      </c>
      <c r="S240" s="7">
        <v>0</v>
      </c>
      <c r="T240" s="7">
        <v>13600</v>
      </c>
      <c r="U240" s="7">
        <v>77600</v>
      </c>
      <c r="V240" s="7">
        <v>0.17525773195876287</v>
      </c>
      <c r="W240" s="7">
        <v>9.3071999999999999</v>
      </c>
      <c r="X240" s="7">
        <v>7.8951359086878865</v>
      </c>
      <c r="Y240" s="7">
        <v>2.30464</v>
      </c>
      <c r="Z240" s="7">
        <v>3.6092049868287481</v>
      </c>
      <c r="AA240" s="6">
        <v>204.9315</v>
      </c>
      <c r="AB240" s="6">
        <v>162.01027287551483</v>
      </c>
      <c r="AC240" s="6">
        <v>169.50314151113309</v>
      </c>
      <c r="AD240" s="6">
        <v>386.15060509333529</v>
      </c>
      <c r="AE240" s="6">
        <v>608.09020712391009</v>
      </c>
      <c r="AF240" s="6">
        <v>1</v>
      </c>
      <c r="AG240" s="5"/>
      <c r="AH240" s="5"/>
    </row>
    <row r="241" spans="1:34" ht="19.5" customHeight="1" x14ac:dyDescent="0.2">
      <c r="A241" s="20"/>
      <c r="B241" s="6" t="s">
        <v>288</v>
      </c>
      <c r="C241" s="6">
        <v>0</v>
      </c>
      <c r="D241" s="7">
        <v>500</v>
      </c>
      <c r="E241" s="7">
        <v>880</v>
      </c>
      <c r="F241" s="7">
        <v>70</v>
      </c>
      <c r="G241" s="7">
        <v>31</v>
      </c>
      <c r="H241" s="18">
        <v>6.5000000000000006E-3</v>
      </c>
      <c r="I241" s="15">
        <v>443.2</v>
      </c>
      <c r="J241">
        <v>8.1435130569240712E-3</v>
      </c>
      <c r="K241" s="15">
        <v>443.2</v>
      </c>
      <c r="L241" s="12">
        <v>2.1000000000000001E-2</v>
      </c>
      <c r="M241">
        <v>443.2</v>
      </c>
      <c r="N241" s="15">
        <v>0</v>
      </c>
      <c r="O241" s="15">
        <v>170</v>
      </c>
      <c r="P241" s="15">
        <v>80</v>
      </c>
      <c r="Q241" s="7">
        <f>D241/E241</f>
        <v>0.56818181818181823</v>
      </c>
      <c r="R241" s="7">
        <f t="shared" si="21"/>
        <v>0.56818181818181823</v>
      </c>
      <c r="S241" s="7">
        <v>0</v>
      </c>
      <c r="T241" s="7">
        <v>13600</v>
      </c>
      <c r="U241" s="7">
        <v>77600</v>
      </c>
      <c r="V241" s="7">
        <v>0.17525773195876287</v>
      </c>
      <c r="W241" s="7">
        <v>9.3071999999999999</v>
      </c>
      <c r="X241" s="7">
        <v>7.8951359086878865</v>
      </c>
      <c r="Y241" s="7">
        <v>2.8808000000000002</v>
      </c>
      <c r="Z241" s="7">
        <v>3.6092049868287481</v>
      </c>
      <c r="AA241" s="6">
        <v>207</v>
      </c>
      <c r="AB241" s="6">
        <v>161.09305562755588</v>
      </c>
      <c r="AC241" s="6">
        <v>171.99679746827212</v>
      </c>
      <c r="AD241" s="6">
        <v>310.02392851264523</v>
      </c>
      <c r="AE241" s="6">
        <v>540.07314319451211</v>
      </c>
      <c r="AF241" s="6">
        <v>1</v>
      </c>
      <c r="AG241" s="5"/>
      <c r="AH241" s="5"/>
    </row>
    <row r="242" spans="1:34" ht="19.5" customHeight="1" x14ac:dyDescent="0.2">
      <c r="A242" s="7" t="s">
        <v>289</v>
      </c>
      <c r="B242" s="7" t="s">
        <v>290</v>
      </c>
      <c r="C242" s="7">
        <v>0</v>
      </c>
      <c r="D242" s="7">
        <v>3500</v>
      </c>
      <c r="E242" s="7">
        <v>1500</v>
      </c>
      <c r="F242" s="7">
        <v>200</v>
      </c>
      <c r="G242" s="7">
        <v>39.200000000000003</v>
      </c>
      <c r="H242" s="18">
        <v>2.0933333333333333E-3</v>
      </c>
      <c r="I242" s="15">
        <v>468</v>
      </c>
      <c r="J242">
        <v>6.28E-3</v>
      </c>
      <c r="K242" s="15">
        <v>468</v>
      </c>
      <c r="L242" s="12">
        <v>5.0239999999999998E-3</v>
      </c>
      <c r="M242">
        <v>468</v>
      </c>
      <c r="N242" s="15">
        <v>823.2</v>
      </c>
      <c r="O242" s="15">
        <v>200</v>
      </c>
      <c r="P242" s="15">
        <v>200</v>
      </c>
      <c r="Q242" s="7">
        <v>2.3330000000000002</v>
      </c>
      <c r="R242" s="7">
        <f t="shared" ref="R242:R255" si="22">D242/E242</f>
        <v>2.3333333333333335</v>
      </c>
      <c r="S242" s="7">
        <v>7.0000000000000007E-2</v>
      </c>
      <c r="T242" s="7">
        <v>40000</v>
      </c>
      <c r="U242" s="7">
        <v>300000</v>
      </c>
      <c r="V242" s="7">
        <v>0.13333333333333333</v>
      </c>
      <c r="W242" s="7">
        <v>2.351232</v>
      </c>
      <c r="X242" s="7">
        <v>2.9390399999999999</v>
      </c>
      <c r="Y242" s="7">
        <v>0.97968</v>
      </c>
      <c r="Z242" s="7">
        <v>2.9390399999999999</v>
      </c>
      <c r="AA242" s="6">
        <v>443.16504999999995</v>
      </c>
      <c r="AB242" s="6">
        <v>658.16728896747543</v>
      </c>
      <c r="AC242" s="6" t="s">
        <v>598</v>
      </c>
      <c r="AD242" s="6" t="s">
        <v>598</v>
      </c>
      <c r="AE242" s="6"/>
      <c r="AF242" s="6">
        <v>2</v>
      </c>
      <c r="AG242" s="5"/>
      <c r="AH242" s="5"/>
    </row>
    <row r="243" spans="1:34" ht="19.5" customHeight="1" x14ac:dyDescent="0.2">
      <c r="A243" s="22" t="s">
        <v>291</v>
      </c>
      <c r="B243" s="7" t="s">
        <v>292</v>
      </c>
      <c r="C243" s="7">
        <v>0</v>
      </c>
      <c r="D243" s="7">
        <v>4572</v>
      </c>
      <c r="E243" s="7">
        <v>1905</v>
      </c>
      <c r="F243" s="7">
        <v>101.6</v>
      </c>
      <c r="G243" s="7">
        <v>44.75</v>
      </c>
      <c r="H243" s="18">
        <v>2.4186922286888054E-3</v>
      </c>
      <c r="I243" s="15">
        <v>521.95000000000005</v>
      </c>
      <c r="J243">
        <v>2.7376929753859507E-3</v>
      </c>
      <c r="K243" s="15">
        <v>521.95000000000005</v>
      </c>
      <c r="L243" s="12">
        <v>1.4622549019607842E-2</v>
      </c>
      <c r="M243">
        <v>511.6</v>
      </c>
      <c r="N243" s="15">
        <v>0</v>
      </c>
      <c r="O243" s="15">
        <v>102</v>
      </c>
      <c r="P243" s="15">
        <v>190</v>
      </c>
      <c r="Q243" s="7">
        <v>2.39</v>
      </c>
      <c r="R243" s="7">
        <f t="shared" si="22"/>
        <v>2.4</v>
      </c>
      <c r="S243" s="7">
        <v>0</v>
      </c>
      <c r="T243" s="7">
        <v>19380</v>
      </c>
      <c r="U243" s="7">
        <v>193700</v>
      </c>
      <c r="V243" s="7">
        <v>0.10005162622612288</v>
      </c>
      <c r="W243" s="7">
        <v>7.4808960784313721</v>
      </c>
      <c r="X243" s="7">
        <v>1.723550399490505</v>
      </c>
      <c r="Y243" s="7">
        <v>1.262436408764122</v>
      </c>
      <c r="Z243" s="7">
        <v>1.428938848502697</v>
      </c>
      <c r="AA243" s="6">
        <v>117.2979</v>
      </c>
      <c r="AB243" s="6">
        <v>202.82479317230533</v>
      </c>
      <c r="AC243" s="6" t="s">
        <v>598</v>
      </c>
      <c r="AD243" s="6" t="s">
        <v>598</v>
      </c>
      <c r="AE243" s="6"/>
      <c r="AF243" s="6">
        <v>2</v>
      </c>
      <c r="AG243" s="5"/>
      <c r="AH243" s="5"/>
    </row>
    <row r="244" spans="1:34" ht="19.5" customHeight="1" x14ac:dyDescent="0.2">
      <c r="A244" s="21"/>
      <c r="B244" s="7" t="s">
        <v>293</v>
      </c>
      <c r="C244" s="7">
        <v>0</v>
      </c>
      <c r="D244" s="7">
        <v>4572</v>
      </c>
      <c r="E244" s="7">
        <v>1905</v>
      </c>
      <c r="F244" s="7">
        <v>101.6</v>
      </c>
      <c r="G244" s="7">
        <v>46.47</v>
      </c>
      <c r="H244" s="18">
        <v>2.4186922286888054E-3</v>
      </c>
      <c r="I244" s="15">
        <v>535.04999999999995</v>
      </c>
      <c r="J244">
        <v>2.7376929753859507E-3</v>
      </c>
      <c r="K244" s="15">
        <v>535.04999999999995</v>
      </c>
      <c r="L244" s="12">
        <v>3.9198962848297214E-2</v>
      </c>
      <c r="M244">
        <v>450.2</v>
      </c>
      <c r="N244" s="15">
        <v>0</v>
      </c>
      <c r="O244" s="15">
        <v>102</v>
      </c>
      <c r="P244" s="15">
        <v>190</v>
      </c>
      <c r="Q244" s="7">
        <v>2.39</v>
      </c>
      <c r="R244" s="7">
        <f t="shared" si="22"/>
        <v>2.4</v>
      </c>
      <c r="S244" s="7">
        <v>0</v>
      </c>
      <c r="T244" s="7">
        <v>19380</v>
      </c>
      <c r="U244" s="7">
        <v>193700</v>
      </c>
      <c r="V244" s="7">
        <v>0.10005162622612288</v>
      </c>
      <c r="W244" s="7">
        <v>17.647373074303406</v>
      </c>
      <c r="X244" s="7">
        <v>8.7200190311418666</v>
      </c>
      <c r="Y244" s="7">
        <v>1.2941212769599453</v>
      </c>
      <c r="Z244" s="7">
        <v>1.4648026264802527</v>
      </c>
      <c r="AA244" s="6">
        <v>216.5205</v>
      </c>
      <c r="AB244" s="6">
        <v>261.19305957994396</v>
      </c>
      <c r="AC244" s="6" t="s">
        <v>598</v>
      </c>
      <c r="AD244" s="6" t="s">
        <v>598</v>
      </c>
      <c r="AE244" s="6"/>
      <c r="AF244" s="6">
        <v>2</v>
      </c>
      <c r="AG244" s="5"/>
      <c r="AH244" s="5"/>
    </row>
    <row r="245" spans="1:34" ht="19.5" customHeight="1" x14ac:dyDescent="0.2">
      <c r="A245" s="21"/>
      <c r="B245" s="7" t="s">
        <v>294</v>
      </c>
      <c r="C245" s="7">
        <v>0</v>
      </c>
      <c r="D245" s="7">
        <v>4572</v>
      </c>
      <c r="E245" s="7">
        <v>1905</v>
      </c>
      <c r="F245" s="7">
        <v>101.6</v>
      </c>
      <c r="G245" s="7">
        <v>53.02</v>
      </c>
      <c r="H245" s="18">
        <v>2.4186922286888054E-3</v>
      </c>
      <c r="I245" s="15">
        <v>520.57000000000005</v>
      </c>
      <c r="J245">
        <v>2.7376929753859507E-3</v>
      </c>
      <c r="K245" s="15">
        <v>520.57000000000005</v>
      </c>
      <c r="L245" s="12">
        <v>1.0888483740929857E-2</v>
      </c>
      <c r="M245">
        <v>449.6</v>
      </c>
      <c r="N245" s="15">
        <v>0</v>
      </c>
      <c r="O245" s="15">
        <v>305</v>
      </c>
      <c r="P245" s="15">
        <v>305</v>
      </c>
      <c r="Q245" s="7">
        <v>2.39</v>
      </c>
      <c r="R245" s="7">
        <f t="shared" si="22"/>
        <v>2.4</v>
      </c>
      <c r="S245" s="7">
        <v>0</v>
      </c>
      <c r="T245" s="7">
        <v>93025</v>
      </c>
      <c r="U245" s="7">
        <v>317622</v>
      </c>
      <c r="V245" s="7">
        <v>0.29287958642663292</v>
      </c>
      <c r="W245" s="7">
        <v>4.8954622899220634</v>
      </c>
      <c r="X245" s="7">
        <v>0.44998868513618179</v>
      </c>
      <c r="Y245" s="7">
        <v>1.2590986134885316</v>
      </c>
      <c r="Z245" s="7">
        <v>1.4251608321966645</v>
      </c>
      <c r="AA245" s="6">
        <v>269.6825</v>
      </c>
      <c r="AB245" s="6">
        <v>264.53527649983442</v>
      </c>
      <c r="AC245" s="6" t="s">
        <v>598</v>
      </c>
      <c r="AD245" s="6" t="s">
        <v>598</v>
      </c>
      <c r="AE245" s="6"/>
      <c r="AF245" s="6">
        <v>2</v>
      </c>
      <c r="AG245" s="5"/>
      <c r="AH245" s="5"/>
    </row>
    <row r="246" spans="1:34" ht="19.5" customHeight="1" x14ac:dyDescent="0.2">
      <c r="A246" s="21"/>
      <c r="B246" s="7" t="s">
        <v>295</v>
      </c>
      <c r="C246" s="7">
        <v>0</v>
      </c>
      <c r="D246" s="7">
        <v>4572</v>
      </c>
      <c r="E246" s="7">
        <v>1905</v>
      </c>
      <c r="F246" s="7">
        <v>101.6</v>
      </c>
      <c r="G246" s="7">
        <v>53.64</v>
      </c>
      <c r="H246" s="18">
        <v>2.4186922286888054E-3</v>
      </c>
      <c r="I246" s="15">
        <v>532.29</v>
      </c>
      <c r="J246">
        <v>5.4753859507719015E-3</v>
      </c>
      <c r="K246" s="15">
        <v>532.29</v>
      </c>
      <c r="L246" s="12">
        <v>3.6748632625638267E-2</v>
      </c>
      <c r="M246">
        <v>410.3</v>
      </c>
      <c r="N246" s="15">
        <v>0</v>
      </c>
      <c r="O246" s="15">
        <v>305</v>
      </c>
      <c r="P246" s="15">
        <v>305</v>
      </c>
      <c r="Q246" s="7">
        <v>2.39</v>
      </c>
      <c r="R246" s="7">
        <f t="shared" si="22"/>
        <v>2.4</v>
      </c>
      <c r="S246" s="7">
        <v>0</v>
      </c>
      <c r="T246" s="7">
        <v>93025</v>
      </c>
      <c r="U246" s="7">
        <v>317622</v>
      </c>
      <c r="V246" s="7">
        <v>0.29287958642663292</v>
      </c>
      <c r="W246" s="7">
        <v>15.077963966299381</v>
      </c>
      <c r="X246" s="7">
        <v>0.5860014360397573</v>
      </c>
      <c r="Y246" s="7">
        <v>1.2874456864087642</v>
      </c>
      <c r="Z246" s="7">
        <v>2.9144931877363751</v>
      </c>
      <c r="AA246" s="6">
        <v>676.08670000000006</v>
      </c>
      <c r="AB246" s="6">
        <v>644.84219409390664</v>
      </c>
      <c r="AC246" s="6" t="s">
        <v>598</v>
      </c>
      <c r="AD246" s="6" t="s">
        <v>598</v>
      </c>
      <c r="AE246" s="6"/>
      <c r="AF246" s="6">
        <v>2</v>
      </c>
      <c r="AG246" s="5"/>
      <c r="AH246" s="5"/>
    </row>
    <row r="247" spans="1:34" ht="19.5" customHeight="1" x14ac:dyDescent="0.2">
      <c r="A247" s="21"/>
      <c r="B247" s="7" t="s">
        <v>296</v>
      </c>
      <c r="C247" s="7">
        <v>0</v>
      </c>
      <c r="D247" s="7">
        <v>4572</v>
      </c>
      <c r="E247" s="7">
        <v>1905</v>
      </c>
      <c r="F247" s="7">
        <v>101.6</v>
      </c>
      <c r="G247" s="7">
        <v>47.3</v>
      </c>
      <c r="H247" s="18">
        <v>2.4186922286888054E-3</v>
      </c>
      <c r="I247" s="15">
        <v>478.51</v>
      </c>
      <c r="J247">
        <v>2.7376929753859507E-3</v>
      </c>
      <c r="K247" s="15">
        <v>478.51</v>
      </c>
      <c r="L247" s="12">
        <v>1.0888483740929857E-2</v>
      </c>
      <c r="M247">
        <v>437.8</v>
      </c>
      <c r="N247" s="15">
        <v>0</v>
      </c>
      <c r="O247" s="15">
        <v>305</v>
      </c>
      <c r="P247" s="15">
        <v>305</v>
      </c>
      <c r="Q247" s="7">
        <v>2.39</v>
      </c>
      <c r="R247" s="7">
        <f t="shared" si="22"/>
        <v>2.4</v>
      </c>
      <c r="S247" s="7">
        <v>0</v>
      </c>
      <c r="T247" s="7">
        <v>93025</v>
      </c>
      <c r="U247" s="7">
        <v>317622</v>
      </c>
      <c r="V247" s="7">
        <v>0.29287958642663292</v>
      </c>
      <c r="W247" s="7">
        <v>4.7669781817790913</v>
      </c>
      <c r="X247" s="7">
        <v>3.9120615043394409</v>
      </c>
      <c r="Y247" s="7">
        <v>1.1573684183498802</v>
      </c>
      <c r="Z247" s="7">
        <v>1.3100134656519313</v>
      </c>
      <c r="AA247" s="6">
        <v>274.34800000000001</v>
      </c>
      <c r="AB247" s="6">
        <v>238.98501116384222</v>
      </c>
      <c r="AC247" s="6" t="s">
        <v>598</v>
      </c>
      <c r="AD247" s="6" t="s">
        <v>598</v>
      </c>
      <c r="AE247" s="6"/>
      <c r="AF247" s="6">
        <v>2</v>
      </c>
      <c r="AG247" s="5"/>
      <c r="AH247" s="5"/>
    </row>
    <row r="248" spans="1:34" ht="19.5" customHeight="1" x14ac:dyDescent="0.2">
      <c r="A248" s="21"/>
      <c r="B248" s="7" t="s">
        <v>297</v>
      </c>
      <c r="C248" s="7">
        <v>0</v>
      </c>
      <c r="D248" s="7">
        <v>4572</v>
      </c>
      <c r="E248" s="7">
        <v>1905</v>
      </c>
      <c r="F248" s="7">
        <v>101.6</v>
      </c>
      <c r="G248" s="7">
        <v>45.3</v>
      </c>
      <c r="H248" s="18">
        <v>2.4186922286888054E-3</v>
      </c>
      <c r="I248" s="11">
        <v>501.96</v>
      </c>
      <c r="J248">
        <v>5.4753859507719015E-3</v>
      </c>
      <c r="K248" s="11">
        <v>501.96</v>
      </c>
      <c r="L248" s="12">
        <v>3.6748632625638267E-2</v>
      </c>
      <c r="M248">
        <v>444</v>
      </c>
      <c r="N248" s="11">
        <v>0</v>
      </c>
      <c r="O248" s="11">
        <v>305</v>
      </c>
      <c r="P248" s="11">
        <v>305</v>
      </c>
      <c r="Q248" s="7">
        <v>2.39</v>
      </c>
      <c r="R248" s="7">
        <f t="shared" si="22"/>
        <v>2.4</v>
      </c>
      <c r="S248" s="7">
        <v>0</v>
      </c>
      <c r="T248" s="7">
        <v>93025</v>
      </c>
      <c r="U248" s="7">
        <v>317622</v>
      </c>
      <c r="V248" s="7">
        <v>0.29287958642663292</v>
      </c>
      <c r="W248" s="7">
        <v>16.31639288578339</v>
      </c>
      <c r="X248" s="7">
        <v>5.4717028351012535</v>
      </c>
      <c r="Y248" s="7">
        <v>1.2140867511126328</v>
      </c>
      <c r="Z248" s="7">
        <v>2.7484247318494637</v>
      </c>
      <c r="AA248" s="6">
        <v>752.94119999999998</v>
      </c>
      <c r="AB248" s="6">
        <v>594.3739459773841</v>
      </c>
      <c r="AC248" s="6" t="s">
        <v>598</v>
      </c>
      <c r="AD248" s="6" t="s">
        <v>598</v>
      </c>
      <c r="AE248" s="6"/>
      <c r="AF248" s="6">
        <v>2</v>
      </c>
      <c r="AG248" s="5"/>
      <c r="AH248" s="5"/>
    </row>
    <row r="249" spans="1:34" ht="19.5" customHeight="1" x14ac:dyDescent="0.2">
      <c r="A249" s="21"/>
      <c r="B249" s="7" t="s">
        <v>298</v>
      </c>
      <c r="C249" s="7">
        <v>0</v>
      </c>
      <c r="D249" s="7">
        <v>4572</v>
      </c>
      <c r="E249" s="7">
        <v>1905</v>
      </c>
      <c r="F249" s="7">
        <v>101.6</v>
      </c>
      <c r="G249" s="7">
        <v>21.86</v>
      </c>
      <c r="H249" s="18">
        <v>2.4186922286888054E-3</v>
      </c>
      <c r="I249" s="11">
        <v>511.6</v>
      </c>
      <c r="J249">
        <v>5.4753859507719015E-3</v>
      </c>
      <c r="K249" s="11">
        <v>511.6</v>
      </c>
      <c r="L249" s="12">
        <v>3.6748632625638267E-2</v>
      </c>
      <c r="M249">
        <v>440.6</v>
      </c>
      <c r="N249" s="11">
        <v>905.54</v>
      </c>
      <c r="O249" s="11">
        <v>305</v>
      </c>
      <c r="P249" s="11">
        <v>305</v>
      </c>
      <c r="Q249" s="7">
        <v>2.39</v>
      </c>
      <c r="R249" s="7">
        <f t="shared" si="22"/>
        <v>2.4</v>
      </c>
      <c r="S249" s="7">
        <v>0.13</v>
      </c>
      <c r="T249" s="7">
        <v>93025</v>
      </c>
      <c r="U249" s="7">
        <v>317622</v>
      </c>
      <c r="V249" s="7">
        <v>0.29287958642663292</v>
      </c>
      <c r="W249" s="7">
        <v>16.19144753485622</v>
      </c>
      <c r="X249" s="7">
        <v>3.6903326904532303</v>
      </c>
      <c r="Y249" s="7">
        <v>1.237402944197193</v>
      </c>
      <c r="Z249" s="7">
        <v>2.8012074524149049</v>
      </c>
      <c r="AA249" s="6">
        <v>823.74199999999996</v>
      </c>
      <c r="AB249" s="6">
        <v>602.81979484419355</v>
      </c>
      <c r="AC249" s="6" t="s">
        <v>598</v>
      </c>
      <c r="AD249" s="6" t="s">
        <v>598</v>
      </c>
      <c r="AE249" s="6"/>
      <c r="AF249" s="6">
        <v>2</v>
      </c>
      <c r="AG249" s="5"/>
      <c r="AH249" s="5"/>
    </row>
    <row r="250" spans="1:34" ht="19.5" customHeight="1" x14ac:dyDescent="0.2">
      <c r="A250" s="21"/>
      <c r="B250" s="7" t="s">
        <v>299</v>
      </c>
      <c r="C250" s="7">
        <v>0</v>
      </c>
      <c r="D250" s="7">
        <v>4572</v>
      </c>
      <c r="E250" s="7">
        <v>1905</v>
      </c>
      <c r="F250" s="7">
        <v>101.6</v>
      </c>
      <c r="G250" s="7">
        <v>49.37</v>
      </c>
      <c r="H250" s="18">
        <v>2.4186922286888054E-3</v>
      </c>
      <c r="I250" s="11">
        <v>489</v>
      </c>
      <c r="J250">
        <v>5.4753859507719015E-3</v>
      </c>
      <c r="K250" s="11">
        <v>489</v>
      </c>
      <c r="L250" s="12">
        <v>3.6748632625638267E-2</v>
      </c>
      <c r="M250">
        <v>457.8</v>
      </c>
      <c r="N250" s="11">
        <v>1258.54</v>
      </c>
      <c r="O250" s="11">
        <v>305</v>
      </c>
      <c r="P250" s="11">
        <v>305</v>
      </c>
      <c r="Q250" s="7">
        <v>2.39</v>
      </c>
      <c r="R250" s="7">
        <f t="shared" si="22"/>
        <v>2.4</v>
      </c>
      <c r="S250" s="7">
        <v>0.08</v>
      </c>
      <c r="T250" s="7">
        <v>93025</v>
      </c>
      <c r="U250" s="7">
        <v>317622</v>
      </c>
      <c r="V250" s="7">
        <v>0.29287958642663292</v>
      </c>
      <c r="W250" s="7">
        <v>16.823524016017199</v>
      </c>
      <c r="X250" s="7">
        <v>5.3358804243008677</v>
      </c>
      <c r="Y250" s="7">
        <v>1.1827404998288258</v>
      </c>
      <c r="Z250" s="7">
        <v>2.6774637299274597</v>
      </c>
      <c r="AA250" s="6">
        <v>975.49459999999999</v>
      </c>
      <c r="AB250" s="6">
        <v>764.42667591508393</v>
      </c>
      <c r="AC250" s="6" t="s">
        <v>598</v>
      </c>
      <c r="AD250" s="6" t="s">
        <v>598</v>
      </c>
      <c r="AE250" s="6"/>
      <c r="AF250" s="6">
        <v>2</v>
      </c>
      <c r="AG250" s="5"/>
      <c r="AH250" s="5"/>
    </row>
    <row r="251" spans="1:34" ht="19.5" customHeight="1" x14ac:dyDescent="0.2">
      <c r="A251" s="21"/>
      <c r="B251" s="7" t="s">
        <v>300</v>
      </c>
      <c r="C251" s="7">
        <v>0</v>
      </c>
      <c r="D251" s="7">
        <v>4572</v>
      </c>
      <c r="E251" s="7">
        <v>1905</v>
      </c>
      <c r="F251" s="7">
        <v>101.6</v>
      </c>
      <c r="G251" s="7">
        <v>41.99</v>
      </c>
      <c r="H251" s="18">
        <v>2.4186922286888054E-3</v>
      </c>
      <c r="I251" s="11">
        <v>482</v>
      </c>
      <c r="J251">
        <v>1.3726488390476781E-2</v>
      </c>
      <c r="K251" s="11">
        <v>482</v>
      </c>
      <c r="L251" s="12">
        <v>3.6748632625638267E-2</v>
      </c>
      <c r="M251">
        <v>447.5</v>
      </c>
      <c r="N251" s="11">
        <v>1204.21</v>
      </c>
      <c r="O251" s="11">
        <v>305</v>
      </c>
      <c r="P251" s="11">
        <v>305</v>
      </c>
      <c r="Q251" s="7">
        <v>2.39</v>
      </c>
      <c r="R251" s="7">
        <f t="shared" si="22"/>
        <v>2.4</v>
      </c>
      <c r="S251" s="7">
        <v>0.09</v>
      </c>
      <c r="T251" s="7">
        <v>93025</v>
      </c>
      <c r="U251" s="7">
        <v>317622</v>
      </c>
      <c r="V251" s="7">
        <v>0.29287958642663292</v>
      </c>
      <c r="W251" s="7">
        <v>16.445013099973124</v>
      </c>
      <c r="X251" s="7">
        <v>4.9456362584378013</v>
      </c>
      <c r="Y251" s="7">
        <v>1.1658096542280041</v>
      </c>
      <c r="Z251" s="7">
        <v>6.6161674042098086</v>
      </c>
      <c r="AA251" s="6">
        <v>977.0619999999999</v>
      </c>
      <c r="AB251" s="6">
        <v>820.44680041331628</v>
      </c>
      <c r="AC251" s="6" t="s">
        <v>598</v>
      </c>
      <c r="AD251" s="6" t="s">
        <v>598</v>
      </c>
      <c r="AE251" s="6"/>
      <c r="AF251" s="6">
        <v>2</v>
      </c>
      <c r="AG251" s="5"/>
      <c r="AH251" s="5"/>
    </row>
    <row r="252" spans="1:34" ht="19.5" customHeight="1" x14ac:dyDescent="0.2">
      <c r="A252" s="21"/>
      <c r="B252" s="7" t="s">
        <v>301</v>
      </c>
      <c r="C252" s="7">
        <v>0</v>
      </c>
      <c r="D252" s="7">
        <v>4572</v>
      </c>
      <c r="E252" s="7">
        <v>1905</v>
      </c>
      <c r="F252" s="7">
        <v>101.6</v>
      </c>
      <c r="G252" s="7">
        <v>44.13</v>
      </c>
      <c r="H252" s="18">
        <v>2.4186922286888054E-3</v>
      </c>
      <c r="I252" s="11">
        <v>461.3</v>
      </c>
      <c r="J252">
        <v>5.4753859507719015E-3</v>
      </c>
      <c r="K252" s="11">
        <v>461.3</v>
      </c>
      <c r="L252" s="12">
        <v>3.6748632625638267E-2</v>
      </c>
      <c r="M252">
        <v>429.6</v>
      </c>
      <c r="N252" s="11">
        <v>1265.58</v>
      </c>
      <c r="O252" s="11">
        <v>305</v>
      </c>
      <c r="P252" s="11">
        <v>305</v>
      </c>
      <c r="Q252" s="7">
        <v>2.39</v>
      </c>
      <c r="R252" s="7">
        <f t="shared" si="22"/>
        <v>2.4</v>
      </c>
      <c r="S252" s="7">
        <v>0.09</v>
      </c>
      <c r="T252" s="7">
        <v>93025</v>
      </c>
      <c r="U252" s="7">
        <v>317622</v>
      </c>
      <c r="V252" s="7">
        <v>0.29287958642663292</v>
      </c>
      <c r="W252" s="7">
        <v>15.7872125759742</v>
      </c>
      <c r="X252" s="7">
        <v>5.0284813886210227</v>
      </c>
      <c r="Y252" s="7">
        <v>1.1157427250941458</v>
      </c>
      <c r="Z252" s="7">
        <v>2.525795539091078</v>
      </c>
      <c r="AA252" s="6">
        <v>982.34799999999996</v>
      </c>
      <c r="AB252" s="6">
        <v>730.75289666633796</v>
      </c>
      <c r="AC252" s="6" t="s">
        <v>598</v>
      </c>
      <c r="AD252" s="6" t="s">
        <v>598</v>
      </c>
      <c r="AE252" s="6"/>
      <c r="AF252" s="6">
        <v>2</v>
      </c>
      <c r="AG252" s="5"/>
      <c r="AH252" s="5"/>
    </row>
    <row r="253" spans="1:34" ht="19.5" customHeight="1" x14ac:dyDescent="0.2">
      <c r="A253" s="21"/>
      <c r="B253" s="7" t="s">
        <v>302</v>
      </c>
      <c r="C253" s="7">
        <v>0</v>
      </c>
      <c r="D253" s="7">
        <v>4572</v>
      </c>
      <c r="E253" s="7">
        <v>1905</v>
      </c>
      <c r="F253" s="7">
        <v>101.6</v>
      </c>
      <c r="G253" s="7">
        <v>45.64</v>
      </c>
      <c r="H253" s="18">
        <v>2.4186922286888054E-3</v>
      </c>
      <c r="I253" s="11">
        <v>475.1</v>
      </c>
      <c r="J253">
        <v>5.4753859507719015E-3</v>
      </c>
      <c r="K253" s="11">
        <v>475.1</v>
      </c>
      <c r="L253" s="12">
        <v>2.5600324643912931E-2</v>
      </c>
      <c r="M253">
        <v>447.5</v>
      </c>
      <c r="N253" s="11">
        <v>1163.45</v>
      </c>
      <c r="O253" s="11">
        <v>305</v>
      </c>
      <c r="P253" s="11">
        <v>305</v>
      </c>
      <c r="Q253" s="7">
        <v>2.39</v>
      </c>
      <c r="R253" s="7">
        <f t="shared" si="22"/>
        <v>2.4</v>
      </c>
      <c r="S253" s="7">
        <v>0.08</v>
      </c>
      <c r="T253" s="7">
        <v>93025</v>
      </c>
      <c r="U253" s="7">
        <v>317622</v>
      </c>
      <c r="V253" s="7">
        <v>0.29287958642663292</v>
      </c>
      <c r="W253" s="7">
        <v>11.456145278151036</v>
      </c>
      <c r="X253" s="7">
        <v>5.1789107039537132</v>
      </c>
      <c r="Y253" s="7">
        <v>1.1491206778500516</v>
      </c>
      <c r="Z253" s="7">
        <v>2.6013558652117306</v>
      </c>
      <c r="AA253" s="6">
        <v>682.89599999999996</v>
      </c>
      <c r="AB253" s="6">
        <v>651.2875491765833</v>
      </c>
      <c r="AC253" s="6" t="s">
        <v>598</v>
      </c>
      <c r="AD253" s="6" t="s">
        <v>598</v>
      </c>
      <c r="AE253" s="6"/>
      <c r="AF253" s="6">
        <v>2</v>
      </c>
      <c r="AG253" s="5"/>
      <c r="AH253" s="5"/>
    </row>
    <row r="254" spans="1:34" ht="19.5" customHeight="1" x14ac:dyDescent="0.2">
      <c r="A254" s="21"/>
      <c r="B254" s="7" t="s">
        <v>303</v>
      </c>
      <c r="C254" s="7">
        <v>0</v>
      </c>
      <c r="D254" s="7">
        <v>4572</v>
      </c>
      <c r="E254" s="7">
        <v>1905</v>
      </c>
      <c r="F254" s="7">
        <v>101.6</v>
      </c>
      <c r="G254" s="7">
        <v>38.47</v>
      </c>
      <c r="H254" s="18">
        <v>2.4186922286888054E-3</v>
      </c>
      <c r="I254" s="11">
        <v>525.4</v>
      </c>
      <c r="J254">
        <v>6.2505529505441039E-3</v>
      </c>
      <c r="K254" s="11">
        <v>525.4</v>
      </c>
      <c r="L254" s="12">
        <v>3.8193861236802414E-2</v>
      </c>
      <c r="M254">
        <v>444.73</v>
      </c>
      <c r="N254" s="11">
        <v>0</v>
      </c>
      <c r="O254" s="11">
        <v>910</v>
      </c>
      <c r="P254" s="11">
        <v>102</v>
      </c>
      <c r="Q254" s="7">
        <v>2.39</v>
      </c>
      <c r="R254" s="7">
        <f t="shared" si="22"/>
        <v>2.4</v>
      </c>
      <c r="S254" s="7">
        <v>0</v>
      </c>
      <c r="T254" s="7">
        <v>92820</v>
      </c>
      <c r="U254" s="7">
        <v>358461.6</v>
      </c>
      <c r="V254" s="7">
        <v>0.25893986970989363</v>
      </c>
      <c r="W254" s="7">
        <v>16.985955907843138</v>
      </c>
      <c r="X254" s="7">
        <v>1.099973132485492</v>
      </c>
      <c r="Y254" s="7">
        <v>1.2707808969530983</v>
      </c>
      <c r="Z254" s="7">
        <v>3.2840405202158722</v>
      </c>
      <c r="AA254" s="6">
        <v>807.70749999999998</v>
      </c>
      <c r="AB254" s="6">
        <v>550.62457290557256</v>
      </c>
      <c r="AC254" s="6" t="s">
        <v>598</v>
      </c>
      <c r="AD254" s="6" t="s">
        <v>598</v>
      </c>
      <c r="AE254" s="6"/>
      <c r="AF254" s="6">
        <v>2</v>
      </c>
      <c r="AG254" s="5"/>
      <c r="AH254" s="5"/>
    </row>
    <row r="255" spans="1:34" ht="19.5" customHeight="1" x14ac:dyDescent="0.2">
      <c r="A255" s="20"/>
      <c r="B255" s="7" t="s">
        <v>304</v>
      </c>
      <c r="C255" s="7">
        <v>0</v>
      </c>
      <c r="D255" s="7">
        <v>4572</v>
      </c>
      <c r="E255" s="7">
        <v>1905</v>
      </c>
      <c r="F255" s="7">
        <v>101.6</v>
      </c>
      <c r="G255" s="7">
        <v>45.58</v>
      </c>
      <c r="H255" s="18">
        <v>2.0603674540682414E-3</v>
      </c>
      <c r="I255" s="11">
        <v>464.03</v>
      </c>
      <c r="J255">
        <v>5.4753859507719015E-3</v>
      </c>
      <c r="K255" s="11">
        <v>464.03</v>
      </c>
      <c r="L255" s="12">
        <v>0.02</v>
      </c>
      <c r="M255">
        <v>430.25</v>
      </c>
      <c r="N255" s="11">
        <v>1190.3</v>
      </c>
      <c r="O255" s="11">
        <v>910</v>
      </c>
      <c r="P255" s="11">
        <v>102</v>
      </c>
      <c r="Q255" s="7">
        <v>2.39</v>
      </c>
      <c r="R255" s="7">
        <f t="shared" si="22"/>
        <v>2.4</v>
      </c>
      <c r="S255" s="7">
        <v>7.0000000000000007E-2</v>
      </c>
      <c r="T255" s="7">
        <v>92820</v>
      </c>
      <c r="U255" s="7">
        <v>358461.6</v>
      </c>
      <c r="V255" s="7">
        <v>0.25893986970989363</v>
      </c>
      <c r="W255" s="7">
        <v>8.6050000000000004</v>
      </c>
      <c r="X255" s="7">
        <v>2.5428844000000002</v>
      </c>
      <c r="Y255" s="7">
        <v>0.95607230971128598</v>
      </c>
      <c r="Z255" s="7">
        <v>2.5407433427366852</v>
      </c>
      <c r="AA255" s="6">
        <v>876.10750000000007</v>
      </c>
      <c r="AB255" s="6">
        <v>553.56883771673881</v>
      </c>
      <c r="AC255" s="6" t="s">
        <v>598</v>
      </c>
      <c r="AD255" s="6" t="s">
        <v>598</v>
      </c>
      <c r="AE255" s="6"/>
      <c r="AF255" s="6">
        <v>2</v>
      </c>
      <c r="AG255" s="5"/>
      <c r="AH255" s="5"/>
    </row>
    <row r="256" spans="1:34" ht="19.5" customHeight="1" x14ac:dyDescent="0.2">
      <c r="A256" s="19" t="s">
        <v>305</v>
      </c>
      <c r="B256" s="6" t="s">
        <v>306</v>
      </c>
      <c r="C256" s="6">
        <v>0</v>
      </c>
      <c r="D256" s="7">
        <v>2250</v>
      </c>
      <c r="E256" s="7">
        <v>1500</v>
      </c>
      <c r="F256" s="7">
        <v>200</v>
      </c>
      <c r="G256" s="7">
        <v>27.6</v>
      </c>
      <c r="H256" s="18">
        <v>3.568181818181818E-3</v>
      </c>
      <c r="I256" s="11">
        <v>342</v>
      </c>
      <c r="J256">
        <v>3.14E-3</v>
      </c>
      <c r="K256" s="11">
        <v>342</v>
      </c>
      <c r="L256" s="12">
        <v>1.7688666666666665E-2</v>
      </c>
      <c r="M256">
        <v>449</v>
      </c>
      <c r="N256" s="11">
        <v>828</v>
      </c>
      <c r="O256" s="11">
        <v>200</v>
      </c>
      <c r="P256" s="11">
        <v>150</v>
      </c>
      <c r="Q256" s="7">
        <v>1.5</v>
      </c>
      <c r="R256" s="7">
        <v>1.5</v>
      </c>
      <c r="S256" s="7">
        <v>0.1</v>
      </c>
      <c r="T256" s="7">
        <v>30000</v>
      </c>
      <c r="U256" s="7">
        <v>300000</v>
      </c>
      <c r="V256" s="7">
        <v>0.1</v>
      </c>
      <c r="W256" s="7">
        <v>7.9422113333333328</v>
      </c>
      <c r="X256" s="7">
        <v>0</v>
      </c>
      <c r="Y256" s="7">
        <v>1.2203181818181819</v>
      </c>
      <c r="Z256" s="7">
        <v>1.0738799999999999</v>
      </c>
      <c r="AA256" s="6">
        <v>414.5</v>
      </c>
      <c r="AB256" s="6">
        <v>459.74716872083235</v>
      </c>
      <c r="AC256" s="6">
        <v>568.30514504891448</v>
      </c>
      <c r="AD256" s="6">
        <v>1089.426973859257</v>
      </c>
      <c r="AE256" s="6">
        <v>736.77700204096266</v>
      </c>
      <c r="AF256" s="6">
        <v>3</v>
      </c>
      <c r="AG256" s="5"/>
      <c r="AH256" s="5"/>
    </row>
    <row r="257" spans="1:34" ht="19.5" customHeight="1" x14ac:dyDescent="0.2">
      <c r="A257" s="21"/>
      <c r="B257" s="6" t="s">
        <v>307</v>
      </c>
      <c r="C257" s="6">
        <v>0</v>
      </c>
      <c r="D257" s="7">
        <v>2250</v>
      </c>
      <c r="E257" s="7">
        <v>1500</v>
      </c>
      <c r="F257" s="7">
        <v>200</v>
      </c>
      <c r="G257" s="7">
        <v>27.6</v>
      </c>
      <c r="H257" s="18">
        <v>3.568181818181818E-3</v>
      </c>
      <c r="I257" s="11">
        <v>342</v>
      </c>
      <c r="J257">
        <v>3.14E-3</v>
      </c>
      <c r="K257" s="11">
        <v>342</v>
      </c>
      <c r="L257" s="12">
        <v>1.7688666666666665E-2</v>
      </c>
      <c r="M257">
        <v>449</v>
      </c>
      <c r="N257" s="11">
        <v>828</v>
      </c>
      <c r="O257" s="11">
        <v>200</v>
      </c>
      <c r="P257" s="11">
        <v>150</v>
      </c>
      <c r="Q257" s="7">
        <v>1.5</v>
      </c>
      <c r="R257" s="7">
        <v>1.5</v>
      </c>
      <c r="S257" s="7">
        <v>0.1</v>
      </c>
      <c r="T257" s="7">
        <v>30000</v>
      </c>
      <c r="U257" s="7">
        <v>300000</v>
      </c>
      <c r="V257" s="7">
        <v>0.1</v>
      </c>
      <c r="W257" s="7">
        <v>7.9422113333333328</v>
      </c>
      <c r="X257" s="7">
        <v>0</v>
      </c>
      <c r="Y257" s="7">
        <v>1.2203181818181819</v>
      </c>
      <c r="Z257" s="7">
        <v>1.0738799999999999</v>
      </c>
      <c r="AA257" s="6">
        <v>397</v>
      </c>
      <c r="AB257" s="6">
        <v>459.74716872083235</v>
      </c>
      <c r="AC257" s="6">
        <v>568.30514504891448</v>
      </c>
      <c r="AD257" s="6">
        <v>1089.426973859257</v>
      </c>
      <c r="AE257" s="6">
        <v>736.77700204096266</v>
      </c>
      <c r="AF257" s="6">
        <v>3</v>
      </c>
      <c r="AG257" s="5"/>
      <c r="AH257" s="5"/>
    </row>
    <row r="258" spans="1:34" ht="19.5" customHeight="1" x14ac:dyDescent="0.2">
      <c r="A258" s="21"/>
      <c r="B258" s="6" t="s">
        <v>308</v>
      </c>
      <c r="C258" s="6">
        <v>0</v>
      </c>
      <c r="D258" s="7">
        <v>2250</v>
      </c>
      <c r="E258" s="7">
        <v>1500</v>
      </c>
      <c r="F258" s="7">
        <v>200</v>
      </c>
      <c r="G258" s="7">
        <v>27.6</v>
      </c>
      <c r="H258" s="18">
        <v>3.568181818181818E-3</v>
      </c>
      <c r="I258" s="11">
        <v>342</v>
      </c>
      <c r="J258">
        <v>3.14E-3</v>
      </c>
      <c r="K258" s="11">
        <v>342</v>
      </c>
      <c r="L258" s="12">
        <v>1.7688666666666665E-2</v>
      </c>
      <c r="M258">
        <v>449</v>
      </c>
      <c r="N258" s="11">
        <v>828</v>
      </c>
      <c r="O258" s="11">
        <v>200</v>
      </c>
      <c r="P258" s="11">
        <v>150</v>
      </c>
      <c r="Q258" s="7">
        <v>1.5</v>
      </c>
      <c r="R258" s="7">
        <v>1.5</v>
      </c>
      <c r="S258" s="7">
        <v>0.1</v>
      </c>
      <c r="T258" s="7">
        <v>30000</v>
      </c>
      <c r="U258" s="7">
        <v>300000</v>
      </c>
      <c r="V258" s="7">
        <v>0.1</v>
      </c>
      <c r="W258" s="7">
        <v>7.9422113333333328</v>
      </c>
      <c r="X258" s="7">
        <v>0</v>
      </c>
      <c r="Y258" s="7">
        <v>1.2203181818181819</v>
      </c>
      <c r="Z258" s="7">
        <v>1.0738799999999999</v>
      </c>
      <c r="AA258" s="6">
        <v>393.95000000000005</v>
      </c>
      <c r="AB258" s="6">
        <v>459.74716872083235</v>
      </c>
      <c r="AC258" s="6">
        <v>568.30514504891448</v>
      </c>
      <c r="AD258" s="6">
        <v>1089.426973859257</v>
      </c>
      <c r="AE258" s="6">
        <v>736.77700204096266</v>
      </c>
      <c r="AF258" s="6">
        <v>3</v>
      </c>
      <c r="AG258" s="5"/>
      <c r="AH258" s="5"/>
    </row>
    <row r="259" spans="1:34" ht="19.5" customHeight="1" x14ac:dyDescent="0.2">
      <c r="A259" s="20"/>
      <c r="B259" s="6" t="s">
        <v>309</v>
      </c>
      <c r="C259" s="6">
        <v>0</v>
      </c>
      <c r="D259" s="7">
        <v>2250</v>
      </c>
      <c r="E259" s="7">
        <v>1500</v>
      </c>
      <c r="F259" s="7">
        <v>125</v>
      </c>
      <c r="G259" s="7">
        <v>27.6</v>
      </c>
      <c r="H259" s="18">
        <v>3.9250000000000005E-3</v>
      </c>
      <c r="I259" s="11">
        <v>342</v>
      </c>
      <c r="J259">
        <v>3.14E-3</v>
      </c>
      <c r="K259" s="11">
        <v>342</v>
      </c>
      <c r="L259" s="12">
        <v>1.0902777777777777E-2</v>
      </c>
      <c r="M259">
        <v>342</v>
      </c>
      <c r="N259" s="11">
        <v>669.85</v>
      </c>
      <c r="O259" s="11">
        <v>240</v>
      </c>
      <c r="P259" s="11">
        <v>240</v>
      </c>
      <c r="Q259" s="7">
        <v>1.5</v>
      </c>
      <c r="R259" s="7">
        <v>1.5</v>
      </c>
      <c r="S259" s="7">
        <v>7.6266996291718167E-2</v>
      </c>
      <c r="T259" s="7">
        <v>57600</v>
      </c>
      <c r="U259" s="7">
        <v>242700</v>
      </c>
      <c r="V259" s="7">
        <v>0.2373300370828183</v>
      </c>
      <c r="W259" s="7">
        <v>3.7287499999999998</v>
      </c>
      <c r="X259" s="7">
        <v>0</v>
      </c>
      <c r="Y259" s="7">
        <v>1.3423500000000002</v>
      </c>
      <c r="Z259" s="7">
        <v>1.0738799999999999</v>
      </c>
      <c r="AA259" s="6">
        <v>323.89999999999998</v>
      </c>
      <c r="AB259" s="6">
        <v>347.05726716637713</v>
      </c>
      <c r="AC259" s="6">
        <v>424.02896221709727</v>
      </c>
      <c r="AD259" s="6">
        <v>649.61399870027071</v>
      </c>
      <c r="AE259" s="6">
        <v>1219.2870834120845</v>
      </c>
      <c r="AF259" s="6">
        <v>3</v>
      </c>
      <c r="AG259" s="5"/>
      <c r="AH259" s="5"/>
    </row>
    <row r="260" spans="1:34" ht="19.5" customHeight="1" x14ac:dyDescent="0.2">
      <c r="A260" s="6" t="s">
        <v>310</v>
      </c>
      <c r="B260" s="6" t="s">
        <v>311</v>
      </c>
      <c r="C260" s="6">
        <v>0</v>
      </c>
      <c r="D260" s="7">
        <v>2250</v>
      </c>
      <c r="E260" s="7">
        <v>1500</v>
      </c>
      <c r="F260" s="7">
        <v>200</v>
      </c>
      <c r="G260" s="7">
        <v>27.6</v>
      </c>
      <c r="H260" s="18">
        <v>2.3787878787878787E-3</v>
      </c>
      <c r="I260" s="11">
        <v>342</v>
      </c>
      <c r="J260">
        <v>3.14E-3</v>
      </c>
      <c r="K260" s="11">
        <v>342</v>
      </c>
      <c r="L260" s="12">
        <v>9.9498750000000004E-3</v>
      </c>
      <c r="M260">
        <v>449</v>
      </c>
      <c r="N260" s="11">
        <v>1159.25</v>
      </c>
      <c r="O260" s="11">
        <v>800</v>
      </c>
      <c r="P260" s="11">
        <v>200</v>
      </c>
      <c r="Q260" s="7">
        <v>1.5</v>
      </c>
      <c r="R260" s="7">
        <f t="shared" ref="R260:R271" si="23">D260/E260</f>
        <v>1.5</v>
      </c>
      <c r="S260" s="7">
        <v>0.1000043133195307</v>
      </c>
      <c r="T260" s="7">
        <v>160000</v>
      </c>
      <c r="U260" s="7">
        <v>540000</v>
      </c>
      <c r="V260" s="7">
        <v>0.38095238095238093</v>
      </c>
      <c r="W260" s="7">
        <v>4.4674938750000006</v>
      </c>
      <c r="X260" s="7">
        <v>0.33558750000000004</v>
      </c>
      <c r="Y260" s="7">
        <v>0.81354545454545446</v>
      </c>
      <c r="Z260" s="7">
        <v>1.0738799999999999</v>
      </c>
      <c r="AA260" s="6">
        <v>508.95</v>
      </c>
      <c r="AB260" s="6">
        <v>557.76240476471071</v>
      </c>
      <c r="AC260" s="6">
        <v>808.87686571767074</v>
      </c>
      <c r="AD260" s="6">
        <v>1081.3232254997256</v>
      </c>
      <c r="AE260" s="6">
        <v>2733.988521636858</v>
      </c>
      <c r="AF260" s="6">
        <v>3</v>
      </c>
      <c r="AG260" s="5"/>
      <c r="AH260" s="5"/>
    </row>
    <row r="261" spans="1:34" ht="19.5" customHeight="1" x14ac:dyDescent="0.2">
      <c r="A261" s="19" t="s">
        <v>312</v>
      </c>
      <c r="B261" s="6" t="s">
        <v>313</v>
      </c>
      <c r="C261" s="6">
        <v>0</v>
      </c>
      <c r="D261" s="7">
        <v>3250</v>
      </c>
      <c r="E261" s="7">
        <v>1200</v>
      </c>
      <c r="F261" s="7">
        <v>300</v>
      </c>
      <c r="G261" s="7">
        <v>25.9</v>
      </c>
      <c r="H261" s="18">
        <v>1.4952380952380953E-3</v>
      </c>
      <c r="I261" s="11">
        <v>453</v>
      </c>
      <c r="J261">
        <v>1.4952380952380953E-3</v>
      </c>
      <c r="K261" s="11">
        <v>320</v>
      </c>
      <c r="L261" s="12">
        <v>4.4311679999999992E-2</v>
      </c>
      <c r="M261">
        <v>423</v>
      </c>
      <c r="N261" s="11">
        <v>669.85</v>
      </c>
      <c r="O261" s="11">
        <v>300</v>
      </c>
      <c r="P261" s="11">
        <v>75</v>
      </c>
      <c r="Q261" s="7">
        <v>1</v>
      </c>
      <c r="R261" s="7">
        <f t="shared" si="23"/>
        <v>2.7083333333333335</v>
      </c>
      <c r="S261" s="7">
        <v>7.1841484341484338E-2</v>
      </c>
      <c r="T261" s="7">
        <v>22500</v>
      </c>
      <c r="U261" s="7">
        <v>360000</v>
      </c>
      <c r="V261" s="7">
        <v>6.25E-2</v>
      </c>
      <c r="W261" s="7">
        <v>18.743840639999998</v>
      </c>
      <c r="X261" s="7">
        <v>0</v>
      </c>
      <c r="Y261" s="7">
        <v>0.67734285714285714</v>
      </c>
      <c r="Z261" s="7">
        <v>0.4784761904761905</v>
      </c>
      <c r="AA261" s="6">
        <v>186.65</v>
      </c>
      <c r="AB261" s="6">
        <v>450.92293857952137</v>
      </c>
      <c r="AC261" s="6" t="s">
        <v>598</v>
      </c>
      <c r="AD261" s="6" t="s">
        <v>598</v>
      </c>
      <c r="AE261" s="6"/>
      <c r="AF261" s="6">
        <v>1</v>
      </c>
      <c r="AG261" s="5"/>
      <c r="AH261" s="5"/>
    </row>
    <row r="262" spans="1:34" ht="19.5" customHeight="1" x14ac:dyDescent="0.2">
      <c r="A262" s="20"/>
      <c r="B262" s="6" t="s">
        <v>314</v>
      </c>
      <c r="C262" s="6">
        <v>0</v>
      </c>
      <c r="D262" s="7">
        <v>3750</v>
      </c>
      <c r="E262" s="7">
        <v>1200</v>
      </c>
      <c r="F262" s="7">
        <v>300</v>
      </c>
      <c r="G262" s="7">
        <v>33.4</v>
      </c>
      <c r="H262" s="18">
        <v>1.4952380952380953E-3</v>
      </c>
      <c r="I262" s="11">
        <v>453</v>
      </c>
      <c r="J262">
        <v>1.4952380952380953E-3</v>
      </c>
      <c r="K262" s="11">
        <v>320</v>
      </c>
      <c r="L262" s="12">
        <v>4.4311679999999992E-2</v>
      </c>
      <c r="M262">
        <v>393</v>
      </c>
      <c r="N262" s="11">
        <v>1159.2</v>
      </c>
      <c r="O262" s="11">
        <v>300</v>
      </c>
      <c r="P262" s="11">
        <v>75</v>
      </c>
      <c r="Q262" s="7">
        <v>1</v>
      </c>
      <c r="R262" s="7">
        <f t="shared" si="23"/>
        <v>3.125</v>
      </c>
      <c r="S262" s="7">
        <v>9.6407185628742509E-2</v>
      </c>
      <c r="T262" s="7">
        <v>22500</v>
      </c>
      <c r="U262" s="7">
        <v>360000</v>
      </c>
      <c r="V262" s="7">
        <v>6.25E-2</v>
      </c>
      <c r="W262" s="7">
        <v>17.414490239999996</v>
      </c>
      <c r="X262" s="7">
        <v>0</v>
      </c>
      <c r="Y262" s="7">
        <v>0.67734285714285714</v>
      </c>
      <c r="Z262" s="7">
        <v>0.4784761904761905</v>
      </c>
      <c r="AA262" s="6">
        <v>188</v>
      </c>
      <c r="AB262" s="6">
        <v>627.77064260198085</v>
      </c>
      <c r="AC262" s="6" t="s">
        <v>598</v>
      </c>
      <c r="AD262" s="6" t="s">
        <v>598</v>
      </c>
      <c r="AE262" s="6"/>
      <c r="AF262" s="6">
        <v>1</v>
      </c>
      <c r="AG262" s="5"/>
      <c r="AH262" s="5"/>
    </row>
    <row r="263" spans="1:34" ht="19.5" customHeight="1" x14ac:dyDescent="0.2">
      <c r="A263" s="19" t="s">
        <v>315</v>
      </c>
      <c r="B263" s="6" t="s">
        <v>31</v>
      </c>
      <c r="C263" s="6">
        <v>0</v>
      </c>
      <c r="D263" s="7">
        <v>1500</v>
      </c>
      <c r="E263" s="7">
        <v>1500</v>
      </c>
      <c r="F263" s="7">
        <v>200</v>
      </c>
      <c r="G263" s="7">
        <v>46</v>
      </c>
      <c r="H263" s="18">
        <v>6.6E-3</v>
      </c>
      <c r="I263" s="11">
        <v>653</v>
      </c>
      <c r="J263">
        <v>5.0645059999999999E-3</v>
      </c>
      <c r="K263" s="11">
        <v>667</v>
      </c>
      <c r="L263" s="12">
        <v>9.6162500000000012E-2</v>
      </c>
      <c r="M263">
        <v>617</v>
      </c>
      <c r="N263" s="11">
        <v>970</v>
      </c>
      <c r="O263" s="11">
        <v>200</v>
      </c>
      <c r="P263" s="11">
        <v>300</v>
      </c>
      <c r="Q263" s="7">
        <v>1</v>
      </c>
      <c r="R263" s="7">
        <f t="shared" si="23"/>
        <v>1</v>
      </c>
      <c r="S263" s="7">
        <v>7.0289855072463769E-2</v>
      </c>
      <c r="T263" s="7">
        <v>60000</v>
      </c>
      <c r="U263" s="7">
        <v>300000</v>
      </c>
      <c r="V263" s="7">
        <v>0.2</v>
      </c>
      <c r="W263" s="7">
        <v>59.332262500000006</v>
      </c>
      <c r="X263" s="7">
        <v>0</v>
      </c>
      <c r="Y263" s="7">
        <v>4.3098000000000001</v>
      </c>
      <c r="Z263" s="7">
        <v>3.3780255019999998</v>
      </c>
      <c r="AA263" s="6">
        <v>2158</v>
      </c>
      <c r="AB263" s="6">
        <v>2007.1606120356394</v>
      </c>
      <c r="AC263" s="6">
        <v>1689.508812952065</v>
      </c>
      <c r="AD263" s="6">
        <v>1565.8974680714996</v>
      </c>
      <c r="AE263" s="6">
        <v>1309.8297644977972</v>
      </c>
      <c r="AF263" s="6">
        <v>1</v>
      </c>
      <c r="AG263" s="5"/>
      <c r="AH263" s="5"/>
    </row>
    <row r="264" spans="1:34" ht="19.5" customHeight="1" x14ac:dyDescent="0.2">
      <c r="A264" s="21"/>
      <c r="B264" s="6" t="s">
        <v>316</v>
      </c>
      <c r="C264" s="6">
        <v>0</v>
      </c>
      <c r="D264" s="7">
        <v>1500</v>
      </c>
      <c r="E264" s="7">
        <v>1500</v>
      </c>
      <c r="F264" s="7">
        <v>200</v>
      </c>
      <c r="G264" s="7">
        <v>46</v>
      </c>
      <c r="H264" s="18">
        <v>6.6E-3</v>
      </c>
      <c r="I264" s="11">
        <v>653</v>
      </c>
      <c r="J264">
        <v>7.0340361111111104E-3</v>
      </c>
      <c r="K264" s="11">
        <v>477</v>
      </c>
      <c r="L264" s="12">
        <v>9.6162500000000012E-2</v>
      </c>
      <c r="M264">
        <v>617</v>
      </c>
      <c r="N264" s="11">
        <v>970</v>
      </c>
      <c r="O264" s="11">
        <v>200</v>
      </c>
      <c r="P264" s="11">
        <v>300</v>
      </c>
      <c r="Q264" s="7">
        <v>1</v>
      </c>
      <c r="R264" s="7">
        <f t="shared" si="23"/>
        <v>1</v>
      </c>
      <c r="S264" s="7">
        <v>7.0289855072463769E-2</v>
      </c>
      <c r="T264" s="7">
        <v>60000</v>
      </c>
      <c r="U264" s="7">
        <v>300000</v>
      </c>
      <c r="V264" s="7">
        <v>0.2</v>
      </c>
      <c r="W264" s="7">
        <v>59.332262500000006</v>
      </c>
      <c r="X264" s="7">
        <v>0</v>
      </c>
      <c r="Y264" s="7">
        <v>4.3098000000000001</v>
      </c>
      <c r="Z264" s="7">
        <v>3.3552352249999995</v>
      </c>
      <c r="AA264" s="6">
        <v>2290.8000000000002</v>
      </c>
      <c r="AB264" s="6">
        <v>2002.6339285775289</v>
      </c>
      <c r="AC264" s="6">
        <v>1689.508812952065</v>
      </c>
      <c r="AD264" s="6">
        <v>1565.8974680714996</v>
      </c>
      <c r="AE264" s="6">
        <v>1309.4474994658704</v>
      </c>
      <c r="AF264" s="6">
        <v>1</v>
      </c>
      <c r="AG264" s="5"/>
      <c r="AH264" s="5"/>
    </row>
    <row r="265" spans="1:34" ht="19.5" customHeight="1" x14ac:dyDescent="0.2">
      <c r="A265" s="21"/>
      <c r="B265" s="6" t="s">
        <v>317</v>
      </c>
      <c r="C265" s="6">
        <v>0</v>
      </c>
      <c r="D265" s="7">
        <v>1500</v>
      </c>
      <c r="E265" s="7">
        <v>1500</v>
      </c>
      <c r="F265" s="7">
        <v>200</v>
      </c>
      <c r="G265" s="7">
        <v>70</v>
      </c>
      <c r="H265" s="18">
        <v>6.6E-3</v>
      </c>
      <c r="I265" s="11">
        <v>653</v>
      </c>
      <c r="J265">
        <v>5.0645059999999999E-3</v>
      </c>
      <c r="K265" s="11">
        <v>667</v>
      </c>
      <c r="L265" s="12">
        <v>9.6162500000000012E-2</v>
      </c>
      <c r="M265">
        <v>617</v>
      </c>
      <c r="N265" s="11">
        <v>1470</v>
      </c>
      <c r="O265" s="11">
        <v>200</v>
      </c>
      <c r="P265" s="11">
        <v>300</v>
      </c>
      <c r="Q265" s="7">
        <v>1</v>
      </c>
      <c r="R265" s="7">
        <f t="shared" si="23"/>
        <v>1</v>
      </c>
      <c r="S265" s="7">
        <v>7.0000000000000007E-2</v>
      </c>
      <c r="T265" s="7">
        <v>60000</v>
      </c>
      <c r="U265" s="7">
        <v>300000</v>
      </c>
      <c r="V265" s="7">
        <v>0.2</v>
      </c>
      <c r="W265" s="7">
        <v>59.332262500000006</v>
      </c>
      <c r="X265" s="7">
        <v>0</v>
      </c>
      <c r="Y265" s="7">
        <v>4.3098000000000001</v>
      </c>
      <c r="Z265" s="7">
        <v>3.3780255019999998</v>
      </c>
      <c r="AA265" s="6">
        <v>2104.6999999999998</v>
      </c>
      <c r="AB265" s="6">
        <v>2388.2726116739341</v>
      </c>
      <c r="AC265" s="6">
        <v>2084.1576446309587</v>
      </c>
      <c r="AD265" s="6">
        <v>2254.6675718442502</v>
      </c>
      <c r="AE265" s="6">
        <v>1704.6103281323863</v>
      </c>
      <c r="AF265" s="6">
        <v>1</v>
      </c>
      <c r="AG265" s="5"/>
      <c r="AH265" s="5"/>
    </row>
    <row r="266" spans="1:34" ht="19.5" customHeight="1" x14ac:dyDescent="0.2">
      <c r="A266" s="21"/>
      <c r="B266" s="6" t="s">
        <v>32</v>
      </c>
      <c r="C266" s="6">
        <v>1</v>
      </c>
      <c r="D266" s="7">
        <v>1500</v>
      </c>
      <c r="E266" s="7">
        <v>1500</v>
      </c>
      <c r="F266" s="7">
        <v>200</v>
      </c>
      <c r="G266" s="7">
        <v>46</v>
      </c>
      <c r="H266" s="18">
        <v>5.1999999999999998E-3</v>
      </c>
      <c r="I266" s="11">
        <v>653</v>
      </c>
      <c r="J266">
        <v>5.0645059999999999E-3</v>
      </c>
      <c r="K266" s="11">
        <v>667</v>
      </c>
      <c r="L266" s="12">
        <v>9.6162500000000012E-2</v>
      </c>
      <c r="M266">
        <v>617</v>
      </c>
      <c r="N266" s="11">
        <v>1150</v>
      </c>
      <c r="O266" s="11">
        <v>300</v>
      </c>
      <c r="P266" s="11">
        <v>200</v>
      </c>
      <c r="Q266" s="7">
        <v>1</v>
      </c>
      <c r="R266" s="7">
        <f t="shared" si="23"/>
        <v>1</v>
      </c>
      <c r="S266" s="7">
        <v>7.3529411764705885E-2</v>
      </c>
      <c r="T266" s="7">
        <v>60000</v>
      </c>
      <c r="U266" s="7">
        <v>340000</v>
      </c>
      <c r="V266" s="7">
        <v>0.17647058823529413</v>
      </c>
      <c r="W266" s="7">
        <v>59.332262500000006</v>
      </c>
      <c r="X266" s="7">
        <v>15.354661372727271</v>
      </c>
      <c r="Y266" s="7">
        <v>3.3956</v>
      </c>
      <c r="Z266" s="7">
        <v>3.3780255019999998</v>
      </c>
      <c r="AA266" s="6">
        <v>2518.85</v>
      </c>
      <c r="AB266" s="6">
        <v>1733.4175928815807</v>
      </c>
      <c r="AC266" s="6">
        <v>1689.508812952065</v>
      </c>
      <c r="AD266" s="6">
        <v>1707.7602316784323</v>
      </c>
      <c r="AE266" s="6">
        <v>2882.4902428282394</v>
      </c>
      <c r="AF266" s="6">
        <v>1</v>
      </c>
      <c r="AG266" s="5"/>
      <c r="AH266" s="5"/>
    </row>
    <row r="267" spans="1:34" ht="19.5" customHeight="1" x14ac:dyDescent="0.2">
      <c r="A267" s="21"/>
      <c r="B267" s="6" t="s">
        <v>318</v>
      </c>
      <c r="C267" s="6">
        <v>0</v>
      </c>
      <c r="D267" s="7">
        <v>1500</v>
      </c>
      <c r="E267" s="7">
        <v>1500</v>
      </c>
      <c r="F267" s="7">
        <v>200</v>
      </c>
      <c r="G267" s="7">
        <v>46</v>
      </c>
      <c r="H267" s="18">
        <v>3.610118357972889E-3</v>
      </c>
      <c r="I267" s="11">
        <v>653</v>
      </c>
      <c r="J267">
        <v>2.5322529999999999E-3</v>
      </c>
      <c r="K267" s="11">
        <v>667</v>
      </c>
      <c r="L267" s="12">
        <v>9.6162500000000012E-2</v>
      </c>
      <c r="M267">
        <v>617</v>
      </c>
      <c r="N267" s="11">
        <v>970</v>
      </c>
      <c r="O267" s="11">
        <v>200</v>
      </c>
      <c r="P267" s="11">
        <v>200</v>
      </c>
      <c r="Q267" s="7">
        <v>1</v>
      </c>
      <c r="R267" s="7">
        <f t="shared" si="23"/>
        <v>1</v>
      </c>
      <c r="S267" s="7">
        <v>7.0289855072463769E-2</v>
      </c>
      <c r="T267" s="7">
        <v>40000</v>
      </c>
      <c r="U267" s="7">
        <v>300000</v>
      </c>
      <c r="V267" s="7">
        <v>0.13333333333333333</v>
      </c>
      <c r="W267" s="7">
        <v>59.332262500000006</v>
      </c>
      <c r="X267" s="7">
        <v>0</v>
      </c>
      <c r="Y267" s="7">
        <v>2.3574072877562964</v>
      </c>
      <c r="Z267" s="7">
        <v>1.6890127509999999</v>
      </c>
      <c r="AA267" s="6">
        <v>1482.3150000000001</v>
      </c>
      <c r="AB267" s="6">
        <v>1260.8667946428213</v>
      </c>
      <c r="AC267" s="6">
        <v>1689.508812952065</v>
      </c>
      <c r="AD267" s="6">
        <v>1696.3889237441247</v>
      </c>
      <c r="AE267" s="6">
        <v>1256.2976097831458</v>
      </c>
      <c r="AF267" s="6">
        <v>1</v>
      </c>
      <c r="AG267" s="5"/>
      <c r="AH267" s="5"/>
    </row>
    <row r="268" spans="1:34" ht="19.5" customHeight="1" x14ac:dyDescent="0.2">
      <c r="A268" s="21"/>
      <c r="B268" s="6" t="s">
        <v>33</v>
      </c>
      <c r="C268" s="6">
        <v>0</v>
      </c>
      <c r="D268" s="7">
        <v>1500</v>
      </c>
      <c r="E268" s="7">
        <v>1500</v>
      </c>
      <c r="F268" s="7">
        <v>200</v>
      </c>
      <c r="G268" s="7">
        <v>70</v>
      </c>
      <c r="H268" s="18">
        <v>3.610118357972889E-3</v>
      </c>
      <c r="I268" s="11">
        <v>653</v>
      </c>
      <c r="J268">
        <v>2.5322529999999999E-3</v>
      </c>
      <c r="K268" s="11">
        <v>667</v>
      </c>
      <c r="L268" s="12">
        <v>9.6162500000000012E-2</v>
      </c>
      <c r="M268">
        <v>617</v>
      </c>
      <c r="N268" s="11">
        <v>1470</v>
      </c>
      <c r="O268" s="11">
        <v>200</v>
      </c>
      <c r="P268" s="11">
        <v>200</v>
      </c>
      <c r="Q268" s="7">
        <v>1</v>
      </c>
      <c r="R268" s="7">
        <f t="shared" si="23"/>
        <v>1</v>
      </c>
      <c r="S268" s="7">
        <v>7.0000000000000007E-2</v>
      </c>
      <c r="T268" s="7">
        <v>40000</v>
      </c>
      <c r="U268" s="7">
        <v>300000</v>
      </c>
      <c r="V268" s="7">
        <v>0.13333333333333333</v>
      </c>
      <c r="W268" s="7">
        <v>59.332262500000006</v>
      </c>
      <c r="X268" s="7">
        <v>0</v>
      </c>
      <c r="Y268" s="7">
        <v>2.3574072877562964</v>
      </c>
      <c r="Z268" s="7">
        <v>1.6890127509999999</v>
      </c>
      <c r="AA268" s="6">
        <v>1876</v>
      </c>
      <c r="AB268" s="6">
        <v>1549.1797189221627</v>
      </c>
      <c r="AC268" s="6">
        <v>1979.5972475212402</v>
      </c>
      <c r="AD268" s="6">
        <v>2442.5565361646045</v>
      </c>
      <c r="AE268" s="6">
        <v>1651.0770537038684</v>
      </c>
      <c r="AF268" s="6">
        <v>1</v>
      </c>
      <c r="AG268" s="5"/>
      <c r="AH268" s="5"/>
    </row>
    <row r="269" spans="1:34" ht="19.5" customHeight="1" x14ac:dyDescent="0.2">
      <c r="A269" s="21"/>
      <c r="B269" s="6" t="s">
        <v>319</v>
      </c>
      <c r="C269" s="6">
        <v>0</v>
      </c>
      <c r="D269" s="7">
        <v>1500</v>
      </c>
      <c r="E269" s="7">
        <v>1500</v>
      </c>
      <c r="F269" s="7">
        <v>200</v>
      </c>
      <c r="G269" s="7">
        <v>46</v>
      </c>
      <c r="H269" s="18">
        <v>3.610118357972889E-3</v>
      </c>
      <c r="I269" s="11">
        <v>653</v>
      </c>
      <c r="J269">
        <v>2.5322529999999999E-3</v>
      </c>
      <c r="K269" s="11">
        <v>667</v>
      </c>
      <c r="L269" s="12">
        <v>9.6162500000000012E-2</v>
      </c>
      <c r="M269">
        <v>617</v>
      </c>
      <c r="N269" s="11">
        <v>970</v>
      </c>
      <c r="O269" s="11">
        <v>200</v>
      </c>
      <c r="P269" s="11">
        <v>200</v>
      </c>
      <c r="Q269" s="7">
        <v>1</v>
      </c>
      <c r="R269" s="7">
        <f t="shared" si="23"/>
        <v>1</v>
      </c>
      <c r="S269" s="7">
        <v>7.0289855072463769E-2</v>
      </c>
      <c r="T269" s="7">
        <v>40000</v>
      </c>
      <c r="U269" s="7">
        <v>300000</v>
      </c>
      <c r="V269" s="7">
        <v>0.13333333333333333</v>
      </c>
      <c r="W269" s="7">
        <v>59.332262500000006</v>
      </c>
      <c r="X269" s="7">
        <v>15.354661372727271</v>
      </c>
      <c r="Y269" s="7">
        <v>2.3574072877562964</v>
      </c>
      <c r="Z269" s="7">
        <v>1.6890127509999999</v>
      </c>
      <c r="AA269" s="6">
        <v>1905.5</v>
      </c>
      <c r="AB269" s="6">
        <v>1224.1823262664464</v>
      </c>
      <c r="AC269" s="6">
        <v>1689.508812952065</v>
      </c>
      <c r="AD269" s="6">
        <v>1696.3889237441247</v>
      </c>
      <c r="AE269" s="6">
        <v>1256.2976097831458</v>
      </c>
      <c r="AF269" s="6">
        <v>1</v>
      </c>
      <c r="AG269" s="5"/>
      <c r="AH269" s="5"/>
    </row>
    <row r="270" spans="1:34" ht="19.5" customHeight="1" x14ac:dyDescent="0.2">
      <c r="A270" s="20"/>
      <c r="B270" s="6" t="s">
        <v>320</v>
      </c>
      <c r="C270" s="6">
        <v>0</v>
      </c>
      <c r="D270" s="7">
        <v>1500</v>
      </c>
      <c r="E270" s="7">
        <v>1500</v>
      </c>
      <c r="F270" s="7">
        <v>200</v>
      </c>
      <c r="G270" s="7">
        <v>46</v>
      </c>
      <c r="H270" s="18">
        <v>3.610118357972889E-3</v>
      </c>
      <c r="I270" s="11">
        <v>653</v>
      </c>
      <c r="J270">
        <v>2.5322529999999999E-3</v>
      </c>
      <c r="K270" s="11">
        <v>667</v>
      </c>
      <c r="L270" s="12">
        <v>2.0095999999999999E-2</v>
      </c>
      <c r="M270">
        <v>653</v>
      </c>
      <c r="N270" s="11">
        <v>970</v>
      </c>
      <c r="O270" s="11">
        <v>200</v>
      </c>
      <c r="P270" s="11">
        <v>200</v>
      </c>
      <c r="Q270" s="7">
        <v>1</v>
      </c>
      <c r="R270" s="7">
        <f t="shared" si="23"/>
        <v>1</v>
      </c>
      <c r="S270" s="7">
        <v>7.0289855072463769E-2</v>
      </c>
      <c r="T270" s="7">
        <v>40000</v>
      </c>
      <c r="U270" s="7">
        <v>300000</v>
      </c>
      <c r="V270" s="7">
        <v>0.13333333333333333</v>
      </c>
      <c r="W270" s="7">
        <v>13.122688</v>
      </c>
      <c r="X270" s="7">
        <v>15.354661372727271</v>
      </c>
      <c r="Y270" s="7">
        <v>2.3574072877562964</v>
      </c>
      <c r="Z270" s="7">
        <v>1.6890127509999999</v>
      </c>
      <c r="AA270" s="6">
        <v>1112.405</v>
      </c>
      <c r="AB270" s="6">
        <v>749.43875668785779</v>
      </c>
      <c r="AC270" s="6">
        <v>981.04673076940594</v>
      </c>
      <c r="AD270" s="6">
        <v>1696.3889237441247</v>
      </c>
      <c r="AE270" s="6">
        <v>1256.2976097831458</v>
      </c>
      <c r="AF270" s="6">
        <v>3</v>
      </c>
      <c r="AG270" s="5"/>
      <c r="AH270" s="5"/>
    </row>
    <row r="271" spans="1:34" ht="19.5" customHeight="1" x14ac:dyDescent="0.2">
      <c r="A271" s="7" t="s">
        <v>321</v>
      </c>
      <c r="B271" s="7" t="s">
        <v>322</v>
      </c>
      <c r="C271" s="7">
        <v>0</v>
      </c>
      <c r="D271" s="7">
        <v>1500</v>
      </c>
      <c r="E271" s="7">
        <v>3000</v>
      </c>
      <c r="F271" s="7">
        <v>100</v>
      </c>
      <c r="G271" s="7">
        <v>27.2</v>
      </c>
      <c r="H271" s="18">
        <v>8.0742857142857144E-3</v>
      </c>
      <c r="I271" s="11">
        <v>315</v>
      </c>
      <c r="J271">
        <v>1.6746666666666667E-2</v>
      </c>
      <c r="K271" s="11">
        <v>380</v>
      </c>
      <c r="L271" s="12">
        <v>2.2608000000000003E-2</v>
      </c>
      <c r="M271">
        <v>315</v>
      </c>
      <c r="N271" s="11">
        <v>0</v>
      </c>
      <c r="O271" s="11">
        <v>100</v>
      </c>
      <c r="P271" s="11">
        <v>200</v>
      </c>
      <c r="Q271" s="7">
        <v>0.5</v>
      </c>
      <c r="R271" s="7">
        <f t="shared" si="23"/>
        <v>0.5</v>
      </c>
      <c r="S271" s="7">
        <v>0</v>
      </c>
      <c r="T271" s="7">
        <v>20000</v>
      </c>
      <c r="U271" s="7">
        <v>300000</v>
      </c>
      <c r="V271" s="7">
        <v>6.6666666666666666E-2</v>
      </c>
      <c r="W271" s="7">
        <v>7.1215200000000012</v>
      </c>
      <c r="X271" s="7">
        <v>4.2955200000000007</v>
      </c>
      <c r="Y271" s="7">
        <v>2.5434000000000001</v>
      </c>
      <c r="Z271" s="7">
        <v>6.3637333333333332</v>
      </c>
      <c r="AA271" s="6">
        <v>769.95640830549996</v>
      </c>
      <c r="AB271" s="6">
        <v>837.8478931166444</v>
      </c>
      <c r="AC271" s="6">
        <v>589.96558582154955</v>
      </c>
      <c r="AD271" s="6">
        <v>1404.4826876051852</v>
      </c>
      <c r="AE271" s="6">
        <v>817.32182676923082</v>
      </c>
      <c r="AF271" s="6">
        <v>1</v>
      </c>
      <c r="AG271" s="5"/>
      <c r="AH271" s="5"/>
    </row>
    <row r="272" spans="1:34" ht="19.5" customHeight="1" x14ac:dyDescent="0.2">
      <c r="A272" s="6" t="s">
        <v>323</v>
      </c>
      <c r="B272" s="6" t="s">
        <v>58</v>
      </c>
      <c r="C272" s="6">
        <v>1</v>
      </c>
      <c r="D272" s="7">
        <v>2800</v>
      </c>
      <c r="E272" s="7">
        <v>1300</v>
      </c>
      <c r="F272" s="7">
        <v>200</v>
      </c>
      <c r="G272" s="7">
        <v>49.1</v>
      </c>
      <c r="H272" s="18">
        <v>3.5299999999999997E-3</v>
      </c>
      <c r="I272" s="11">
        <v>455.4</v>
      </c>
      <c r="J272">
        <v>4.7123889803846897E-3</v>
      </c>
      <c r="K272" s="11">
        <v>483.2</v>
      </c>
      <c r="L272" s="12">
        <v>1.494E-2</v>
      </c>
      <c r="M272">
        <v>458.3</v>
      </c>
      <c r="N272" s="11">
        <v>650</v>
      </c>
      <c r="O272" s="11">
        <v>200</v>
      </c>
      <c r="P272" s="11">
        <v>200</v>
      </c>
      <c r="Q272" s="7">
        <v>2.15</v>
      </c>
      <c r="R272" s="7">
        <v>2.15</v>
      </c>
      <c r="S272" s="7">
        <v>5.0999999999999997E-2</v>
      </c>
      <c r="T272" s="7">
        <v>41200</v>
      </c>
      <c r="U272" s="7">
        <v>260000</v>
      </c>
      <c r="V272" s="7">
        <v>0.15846153846153846</v>
      </c>
      <c r="W272" s="7">
        <v>6.8470019999999998</v>
      </c>
      <c r="X272" s="7">
        <v>1.2890080321385065</v>
      </c>
      <c r="Y272" s="7">
        <v>1.6075619999999997</v>
      </c>
      <c r="Z272" s="7">
        <v>2.2770263553218819</v>
      </c>
      <c r="AA272" s="6">
        <v>356.5</v>
      </c>
      <c r="AB272" s="6">
        <v>556.63853063949023</v>
      </c>
      <c r="AC272" s="6" t="s">
        <v>598</v>
      </c>
      <c r="AD272" s="6" t="s">
        <v>598</v>
      </c>
      <c r="AE272" s="6"/>
      <c r="AF272" s="6">
        <v>3</v>
      </c>
      <c r="AG272" s="5"/>
      <c r="AH272" s="5"/>
    </row>
    <row r="273" spans="1:34" ht="19.5" customHeight="1" x14ac:dyDescent="0.2">
      <c r="A273" s="22" t="s">
        <v>324</v>
      </c>
      <c r="B273" s="7" t="s">
        <v>325</v>
      </c>
      <c r="C273" s="7">
        <v>0</v>
      </c>
      <c r="D273" s="7">
        <v>1200</v>
      </c>
      <c r="E273" s="7">
        <v>600</v>
      </c>
      <c r="F273" s="7">
        <v>60</v>
      </c>
      <c r="G273" s="7">
        <v>36.9</v>
      </c>
      <c r="H273" s="18">
        <v>5.0000000000000001E-3</v>
      </c>
      <c r="I273" s="11">
        <v>551.6</v>
      </c>
      <c r="J273">
        <v>3.9250000000000005E-3</v>
      </c>
      <c r="K273" s="11">
        <v>551.6</v>
      </c>
      <c r="L273" s="12">
        <v>6.8509090909090908E-2</v>
      </c>
      <c r="M273">
        <v>501.1</v>
      </c>
      <c r="N273" s="11">
        <v>0</v>
      </c>
      <c r="O273" s="11">
        <v>60</v>
      </c>
      <c r="P273" s="11">
        <v>110</v>
      </c>
      <c r="Q273" s="7">
        <v>2</v>
      </c>
      <c r="R273" s="7">
        <f t="shared" ref="R273:R284" si="24">D273/E273</f>
        <v>2</v>
      </c>
      <c r="S273" s="7">
        <v>0</v>
      </c>
      <c r="T273" s="7">
        <v>6600</v>
      </c>
      <c r="U273" s="7">
        <v>36000</v>
      </c>
      <c r="V273" s="7">
        <v>0.18333333333333332</v>
      </c>
      <c r="W273" s="7">
        <v>34.329905454545454</v>
      </c>
      <c r="X273" s="7">
        <v>4.3300599999999996</v>
      </c>
      <c r="Y273" s="7">
        <v>2.758</v>
      </c>
      <c r="Z273" s="7">
        <v>2.1650300000000002</v>
      </c>
      <c r="AA273" s="6">
        <v>104.59465</v>
      </c>
      <c r="AB273" s="6">
        <v>110.40334532995246</v>
      </c>
      <c r="AC273" s="6">
        <v>94.461723013532037</v>
      </c>
      <c r="AD273" s="6">
        <v>148.4869698238945</v>
      </c>
      <c r="AE273" s="6">
        <v>73.309470606369871</v>
      </c>
      <c r="AF273" s="6">
        <v>3</v>
      </c>
      <c r="AG273" s="5"/>
      <c r="AH273" s="5"/>
    </row>
    <row r="274" spans="1:34" ht="19.5" customHeight="1" x14ac:dyDescent="0.2">
      <c r="A274" s="21"/>
      <c r="B274" s="7" t="s">
        <v>326</v>
      </c>
      <c r="C274" s="7">
        <v>0</v>
      </c>
      <c r="D274" s="7">
        <v>1200</v>
      </c>
      <c r="E274" s="7">
        <v>600</v>
      </c>
      <c r="F274" s="7">
        <v>60</v>
      </c>
      <c r="G274" s="7">
        <v>31.8</v>
      </c>
      <c r="H274" s="18">
        <v>5.8999999999999999E-3</v>
      </c>
      <c r="I274" s="11">
        <v>551.6</v>
      </c>
      <c r="J274">
        <v>3.488888888888889E-3</v>
      </c>
      <c r="K274" s="11">
        <v>404.6</v>
      </c>
      <c r="L274" s="12">
        <v>0.1273</v>
      </c>
      <c r="M274">
        <v>533.1</v>
      </c>
      <c r="N274" s="11">
        <v>0</v>
      </c>
      <c r="O274" s="11">
        <v>60</v>
      </c>
      <c r="P274" s="11">
        <v>60</v>
      </c>
      <c r="Q274" s="7">
        <v>2</v>
      </c>
      <c r="R274" s="7">
        <f t="shared" si="24"/>
        <v>2</v>
      </c>
      <c r="S274" s="7">
        <v>0</v>
      </c>
      <c r="T274" s="7">
        <v>3600</v>
      </c>
      <c r="U274" s="7">
        <v>36000</v>
      </c>
      <c r="V274" s="7">
        <v>0.1</v>
      </c>
      <c r="W274" s="7">
        <v>67.863630000000001</v>
      </c>
      <c r="X274" s="7">
        <v>1.4116044444444449</v>
      </c>
      <c r="Y274" s="7">
        <v>3.2544400000000002</v>
      </c>
      <c r="Z274" s="7">
        <v>1.4116044444444447</v>
      </c>
      <c r="AA274" s="6">
        <v>113.73904999999999</v>
      </c>
      <c r="AB274" s="6">
        <v>88.258752527500377</v>
      </c>
      <c r="AC274" s="6">
        <v>103.54932945632291</v>
      </c>
      <c r="AD274" s="6">
        <v>143.38733857008177</v>
      </c>
      <c r="AE274" s="6">
        <v>66.564936744164399</v>
      </c>
      <c r="AF274" s="6">
        <v>1</v>
      </c>
      <c r="AG274" s="5"/>
      <c r="AH274" s="5"/>
    </row>
    <row r="275" spans="1:34" ht="19.5" customHeight="1" x14ac:dyDescent="0.2">
      <c r="A275" s="21"/>
      <c r="B275" s="7" t="s">
        <v>327</v>
      </c>
      <c r="C275" s="7">
        <v>0</v>
      </c>
      <c r="D275" s="7">
        <v>1200</v>
      </c>
      <c r="E275" s="7">
        <v>600</v>
      </c>
      <c r="F275" s="7">
        <v>60</v>
      </c>
      <c r="G275" s="7">
        <v>38.6</v>
      </c>
      <c r="H275" s="18">
        <v>5.0000000000000001E-3</v>
      </c>
      <c r="I275" s="11">
        <v>551.6</v>
      </c>
      <c r="J275">
        <v>3.488888888888889E-3</v>
      </c>
      <c r="K275" s="11">
        <v>404.6</v>
      </c>
      <c r="L275" s="12">
        <v>6.8509090909090908E-2</v>
      </c>
      <c r="M275">
        <v>501.1</v>
      </c>
      <c r="N275" s="11">
        <v>0</v>
      </c>
      <c r="O275" s="11">
        <v>60</v>
      </c>
      <c r="P275" s="11">
        <v>110</v>
      </c>
      <c r="Q275" s="7">
        <v>2</v>
      </c>
      <c r="R275" s="7">
        <f t="shared" si="24"/>
        <v>2</v>
      </c>
      <c r="S275" s="7">
        <v>0</v>
      </c>
      <c r="T275" s="7">
        <v>6600</v>
      </c>
      <c r="U275" s="7">
        <v>36000</v>
      </c>
      <c r="V275" s="7">
        <v>0.18333333333333332</v>
      </c>
      <c r="W275" s="7">
        <v>34.329905454545454</v>
      </c>
      <c r="X275" s="7">
        <v>1.4116044444444449</v>
      </c>
      <c r="Y275" s="7">
        <v>2.758</v>
      </c>
      <c r="Z275" s="7">
        <v>1.4116044444444447</v>
      </c>
      <c r="AA275" s="6">
        <v>110.68430000000001</v>
      </c>
      <c r="AB275" s="6">
        <v>93.770686964699735</v>
      </c>
      <c r="AC275" s="6">
        <v>94.900381998213987</v>
      </c>
      <c r="AD275" s="6">
        <v>154.57639598508973</v>
      </c>
      <c r="AE275" s="6">
        <v>74.832460473698632</v>
      </c>
      <c r="AF275" s="6">
        <v>2</v>
      </c>
      <c r="AG275" s="5"/>
      <c r="AH275" s="5"/>
    </row>
    <row r="276" spans="1:34" ht="19.5" customHeight="1" x14ac:dyDescent="0.2">
      <c r="A276" s="21"/>
      <c r="B276" s="7" t="s">
        <v>328</v>
      </c>
      <c r="C276" s="7">
        <v>0</v>
      </c>
      <c r="D276" s="7">
        <v>1200</v>
      </c>
      <c r="E276" s="7">
        <v>600</v>
      </c>
      <c r="F276" s="7">
        <v>60</v>
      </c>
      <c r="G276" s="7">
        <v>32</v>
      </c>
      <c r="H276" s="18">
        <v>5.8999999999999999E-3</v>
      </c>
      <c r="I276" s="11">
        <v>551.6</v>
      </c>
      <c r="J276">
        <v>3.9250000000000005E-3</v>
      </c>
      <c r="K276" s="11">
        <v>551.6</v>
      </c>
      <c r="L276" s="12">
        <v>0.1273</v>
      </c>
      <c r="M276">
        <v>533.1</v>
      </c>
      <c r="N276" s="11">
        <v>0</v>
      </c>
      <c r="O276" s="11">
        <v>60</v>
      </c>
      <c r="P276" s="11">
        <v>60</v>
      </c>
      <c r="Q276" s="7">
        <v>2</v>
      </c>
      <c r="R276" s="7">
        <f t="shared" si="24"/>
        <v>2</v>
      </c>
      <c r="S276" s="7">
        <v>0</v>
      </c>
      <c r="T276" s="7">
        <v>3600</v>
      </c>
      <c r="U276" s="7">
        <v>36000</v>
      </c>
      <c r="V276" s="7">
        <v>0.1</v>
      </c>
      <c r="W276" s="7">
        <v>67.863630000000001</v>
      </c>
      <c r="X276" s="7">
        <v>4.3300599999999996</v>
      </c>
      <c r="Y276" s="7">
        <v>3.2544400000000002</v>
      </c>
      <c r="Z276" s="7">
        <v>2.1650300000000002</v>
      </c>
      <c r="AA276" s="6">
        <v>125.85668255225499</v>
      </c>
      <c r="AB276" s="6">
        <v>105.84493161004369</v>
      </c>
      <c r="AC276" s="6">
        <v>103.60546581583885</v>
      </c>
      <c r="AD276" s="6">
        <v>144.18520436957431</v>
      </c>
      <c r="AE276" s="6">
        <v>67.684849496013697</v>
      </c>
      <c r="AF276" s="6">
        <v>1</v>
      </c>
      <c r="AG276" s="5"/>
      <c r="AH276" s="5"/>
    </row>
    <row r="277" spans="1:34" ht="19.5" customHeight="1" x14ac:dyDescent="0.2">
      <c r="A277" s="21"/>
      <c r="B277" s="7" t="s">
        <v>329</v>
      </c>
      <c r="C277" s="7">
        <v>0</v>
      </c>
      <c r="D277" s="7">
        <v>1200</v>
      </c>
      <c r="E277" s="7">
        <v>600</v>
      </c>
      <c r="F277" s="7">
        <v>60</v>
      </c>
      <c r="G277" s="7">
        <v>45.8</v>
      </c>
      <c r="H277" s="18">
        <v>5.0000000000000001E-3</v>
      </c>
      <c r="I277" s="11">
        <v>551.6</v>
      </c>
      <c r="J277">
        <v>4.1866666666666667E-3</v>
      </c>
      <c r="K277" s="11">
        <v>404.6</v>
      </c>
      <c r="L277" s="12">
        <v>7.1363636363636365E-2</v>
      </c>
      <c r="M277">
        <v>533.1</v>
      </c>
      <c r="N277" s="11">
        <v>0</v>
      </c>
      <c r="O277" s="11">
        <v>60</v>
      </c>
      <c r="P277" s="11">
        <v>110</v>
      </c>
      <c r="Q277" s="7">
        <v>2</v>
      </c>
      <c r="R277" s="7">
        <f t="shared" si="24"/>
        <v>2</v>
      </c>
      <c r="S277" s="7">
        <v>0</v>
      </c>
      <c r="T277" s="7">
        <v>6600</v>
      </c>
      <c r="U277" s="7">
        <v>36000</v>
      </c>
      <c r="V277" s="7">
        <v>0.18333333333333332</v>
      </c>
      <c r="W277" s="7">
        <v>38.043954545454547</v>
      </c>
      <c r="X277" s="7">
        <v>1.6939253333333335</v>
      </c>
      <c r="Y277" s="7">
        <v>2.758</v>
      </c>
      <c r="Z277" s="7">
        <v>1.6939253333333335</v>
      </c>
      <c r="AA277" s="6">
        <v>94.807124916383998</v>
      </c>
      <c r="AB277" s="6">
        <v>108.07450078356939</v>
      </c>
      <c r="AC277" s="6">
        <v>103.59228570557903</v>
      </c>
      <c r="AD277" s="6">
        <v>179.63758300050512</v>
      </c>
      <c r="AE277" s="6">
        <v>84.534756798575344</v>
      </c>
      <c r="AF277" s="6">
        <v>2</v>
      </c>
      <c r="AG277" s="5"/>
      <c r="AH277" s="5"/>
    </row>
    <row r="278" spans="1:34" ht="19.5" customHeight="1" x14ac:dyDescent="0.2">
      <c r="A278" s="20"/>
      <c r="B278" s="7" t="s">
        <v>330</v>
      </c>
      <c r="C278" s="7">
        <v>0</v>
      </c>
      <c r="D278" s="7">
        <v>1200</v>
      </c>
      <c r="E278" s="7">
        <v>600</v>
      </c>
      <c r="F278" s="7">
        <v>60</v>
      </c>
      <c r="G278" s="7">
        <v>38.9</v>
      </c>
      <c r="H278" s="18">
        <v>5.0000000000000001E-3</v>
      </c>
      <c r="I278" s="11">
        <v>551.6</v>
      </c>
      <c r="J278">
        <v>5.9809523809523811E-3</v>
      </c>
      <c r="K278" s="11">
        <v>404.6</v>
      </c>
      <c r="L278" s="12">
        <v>7.1363636363636365E-2</v>
      </c>
      <c r="M278">
        <v>533.1</v>
      </c>
      <c r="N278" s="11">
        <v>0</v>
      </c>
      <c r="O278" s="11">
        <v>60</v>
      </c>
      <c r="P278" s="11">
        <v>110</v>
      </c>
      <c r="Q278" s="7">
        <v>2</v>
      </c>
      <c r="R278" s="7">
        <f t="shared" si="24"/>
        <v>2</v>
      </c>
      <c r="S278" s="7">
        <v>0</v>
      </c>
      <c r="T278" s="7">
        <v>6600</v>
      </c>
      <c r="U278" s="7">
        <v>36000</v>
      </c>
      <c r="V278" s="7">
        <v>0.18333333333333332</v>
      </c>
      <c r="W278" s="7">
        <v>38.043954545454547</v>
      </c>
      <c r="X278" s="7">
        <v>2.4198933333333335</v>
      </c>
      <c r="Y278" s="7">
        <v>2.758</v>
      </c>
      <c r="Z278" s="7">
        <v>2.4198933333333335</v>
      </c>
      <c r="AA278" s="6">
        <v>97.636761874221008</v>
      </c>
      <c r="AB278" s="6">
        <v>120.32859472239147</v>
      </c>
      <c r="AC278" s="6">
        <v>101.91002768112884</v>
      </c>
      <c r="AD278" s="6">
        <v>155.64930884637002</v>
      </c>
      <c r="AE278" s="6">
        <v>76.344063277808218</v>
      </c>
      <c r="AF278" s="6">
        <v>2</v>
      </c>
      <c r="AG278" s="5"/>
      <c r="AH278" s="5"/>
    </row>
    <row r="279" spans="1:34" ht="19.5" customHeight="1" x14ac:dyDescent="0.2">
      <c r="A279" s="6" t="s">
        <v>331</v>
      </c>
      <c r="B279" s="6" t="s">
        <v>110</v>
      </c>
      <c r="C279" s="6">
        <v>0</v>
      </c>
      <c r="D279" s="7">
        <v>850</v>
      </c>
      <c r="E279" s="7">
        <v>1000</v>
      </c>
      <c r="F279" s="7">
        <v>160</v>
      </c>
      <c r="G279" s="7">
        <v>26.48</v>
      </c>
      <c r="H279" s="18">
        <v>2.5987439230062618E-3</v>
      </c>
      <c r="I279" s="11">
        <v>535.82000000000005</v>
      </c>
      <c r="J279">
        <v>2.5232142857142857E-3</v>
      </c>
      <c r="K279" s="11">
        <v>535.82000000000005</v>
      </c>
      <c r="L279" s="12">
        <v>7.8539816339744835E-3</v>
      </c>
      <c r="M279">
        <v>338.2</v>
      </c>
      <c r="N279" s="11">
        <v>635.52</v>
      </c>
      <c r="O279" s="11">
        <v>160</v>
      </c>
      <c r="P279" s="11">
        <v>160</v>
      </c>
      <c r="Q279" s="7">
        <v>0.85</v>
      </c>
      <c r="R279" s="7">
        <f t="shared" si="24"/>
        <v>0.85</v>
      </c>
      <c r="S279" s="7">
        <v>0.15</v>
      </c>
      <c r="T279" s="7">
        <v>25600</v>
      </c>
      <c r="U279" s="7">
        <v>160000</v>
      </c>
      <c r="V279" s="7">
        <v>0.16</v>
      </c>
      <c r="W279" s="7">
        <v>2.6562165886101701</v>
      </c>
      <c r="X279" s="7">
        <v>0.75853428571428572</v>
      </c>
      <c r="Y279" s="7">
        <v>1.3924589688252154</v>
      </c>
      <c r="Z279" s="7">
        <v>1.3519886785714288</v>
      </c>
      <c r="AA279" s="6">
        <v>336.65</v>
      </c>
      <c r="AB279" s="6">
        <v>410.03616537281454</v>
      </c>
      <c r="AC279" s="6">
        <v>457.54031523154504</v>
      </c>
      <c r="AD279" s="6">
        <v>577.10832419569044</v>
      </c>
      <c r="AE279" s="6">
        <v>580.1135551725074</v>
      </c>
      <c r="AF279" s="6">
        <v>3</v>
      </c>
      <c r="AG279" s="5"/>
      <c r="AH279" s="5"/>
    </row>
    <row r="280" spans="1:34" ht="19.5" customHeight="1" x14ac:dyDescent="0.2">
      <c r="A280" s="7" t="s">
        <v>332</v>
      </c>
      <c r="B280" s="7" t="s">
        <v>333</v>
      </c>
      <c r="C280" s="7">
        <v>0</v>
      </c>
      <c r="D280" s="7">
        <v>2400</v>
      </c>
      <c r="E280" s="7">
        <v>2650</v>
      </c>
      <c r="F280" s="7">
        <v>100</v>
      </c>
      <c r="G280" s="7">
        <v>17.16</v>
      </c>
      <c r="H280" s="18">
        <v>2.8338500000000002E-3</v>
      </c>
      <c r="I280" s="11">
        <v>485</v>
      </c>
      <c r="J280">
        <v>2.8338500000000002E-3</v>
      </c>
      <c r="K280" s="11">
        <v>485</v>
      </c>
      <c r="L280" s="12">
        <v>1.5193518E-2</v>
      </c>
      <c r="M280">
        <v>450</v>
      </c>
      <c r="N280" s="11">
        <v>186</v>
      </c>
      <c r="O280" s="11">
        <v>100</v>
      </c>
      <c r="P280" s="11">
        <v>250</v>
      </c>
      <c r="Q280" s="7">
        <v>0.91</v>
      </c>
      <c r="R280" s="7">
        <f t="shared" si="24"/>
        <v>0.90566037735849059</v>
      </c>
      <c r="S280" s="7">
        <v>0.04</v>
      </c>
      <c r="T280" s="7">
        <v>25000</v>
      </c>
      <c r="U280" s="7">
        <v>265000</v>
      </c>
      <c r="V280" s="7">
        <v>9.4339622641509441E-2</v>
      </c>
      <c r="W280" s="7">
        <v>6.8370831000000001</v>
      </c>
      <c r="X280" s="7">
        <v>0</v>
      </c>
      <c r="Y280" s="7">
        <v>1.37441725</v>
      </c>
      <c r="Z280" s="7">
        <v>1.37441725</v>
      </c>
      <c r="AA280" s="6">
        <v>456.24900000000002</v>
      </c>
      <c r="AB280" s="6">
        <v>332.08740635322278</v>
      </c>
      <c r="AC280" s="6">
        <v>371.32233390399659</v>
      </c>
      <c r="AD280" s="6">
        <v>668.6867000066527</v>
      </c>
      <c r="AE280" s="6">
        <v>456.1112753796366</v>
      </c>
      <c r="AF280" s="6">
        <v>3</v>
      </c>
      <c r="AG280" s="5"/>
      <c r="AH280" s="5"/>
    </row>
    <row r="281" spans="1:34" ht="19.5" customHeight="1" x14ac:dyDescent="0.2">
      <c r="A281" s="6" t="s">
        <v>334</v>
      </c>
      <c r="B281" s="6" t="s">
        <v>335</v>
      </c>
      <c r="C281" s="6">
        <v>0</v>
      </c>
      <c r="D281" s="7">
        <v>1700</v>
      </c>
      <c r="E281" s="7">
        <v>925</v>
      </c>
      <c r="F281" s="7">
        <v>180</v>
      </c>
      <c r="G281" s="7">
        <v>30</v>
      </c>
      <c r="H281" s="18">
        <v>2.2241363919219773E-3</v>
      </c>
      <c r="I281" s="11">
        <v>312</v>
      </c>
      <c r="J281">
        <v>6.28E-3</v>
      </c>
      <c r="K281" s="11">
        <v>312</v>
      </c>
      <c r="L281" s="12">
        <v>3.1415926535897934E-2</v>
      </c>
      <c r="M281">
        <v>402</v>
      </c>
      <c r="N281" s="11">
        <v>1400</v>
      </c>
      <c r="O281" s="11">
        <v>180</v>
      </c>
      <c r="P281" s="11">
        <v>180</v>
      </c>
      <c r="Q281" s="7">
        <v>1.84</v>
      </c>
      <c r="R281" s="7">
        <f t="shared" si="24"/>
        <v>1.8378378378378379</v>
      </c>
      <c r="S281" s="7">
        <v>0.28028028028028029</v>
      </c>
      <c r="T281" s="7">
        <v>32400</v>
      </c>
      <c r="U281" s="7">
        <v>166500</v>
      </c>
      <c r="V281" s="7">
        <v>0.19459459459459461</v>
      </c>
      <c r="W281" s="7">
        <v>12.62920246743097</v>
      </c>
      <c r="X281" s="7">
        <v>0.97968</v>
      </c>
      <c r="Y281" s="7">
        <v>0.69393055427965689</v>
      </c>
      <c r="Z281" s="7">
        <v>1.95936</v>
      </c>
      <c r="AA281" s="6">
        <v>514.5</v>
      </c>
      <c r="AB281" s="6">
        <v>555.58098796864238</v>
      </c>
      <c r="AC281" s="6">
        <v>630.61426404099848</v>
      </c>
      <c r="AD281" s="6">
        <v>656.17622684736443</v>
      </c>
      <c r="AE281" s="6">
        <v>571.63041243512055</v>
      </c>
      <c r="AF281" s="6">
        <v>3</v>
      </c>
      <c r="AG281" s="5"/>
      <c r="AH281" s="5"/>
    </row>
    <row r="282" spans="1:34" ht="19.5" customHeight="1" x14ac:dyDescent="0.2">
      <c r="A282" s="22" t="s">
        <v>336</v>
      </c>
      <c r="B282" s="7" t="s">
        <v>337</v>
      </c>
      <c r="C282" s="7">
        <v>0</v>
      </c>
      <c r="D282" s="7">
        <v>1800</v>
      </c>
      <c r="E282" s="7">
        <v>1200</v>
      </c>
      <c r="F282" s="7">
        <v>100</v>
      </c>
      <c r="G282" s="7">
        <v>26.1</v>
      </c>
      <c r="H282" s="18">
        <v>5.5600000000000007E-3</v>
      </c>
      <c r="I282" s="11">
        <v>575</v>
      </c>
      <c r="J282">
        <v>5.5600000000000007E-3</v>
      </c>
      <c r="K282" s="11">
        <v>575</v>
      </c>
      <c r="L282" s="12">
        <v>1.6746666666666667E-2</v>
      </c>
      <c r="M282">
        <v>585</v>
      </c>
      <c r="N282" s="11">
        <v>0</v>
      </c>
      <c r="O282" s="11">
        <v>100</v>
      </c>
      <c r="P282" s="11">
        <v>240</v>
      </c>
      <c r="Q282" s="7">
        <v>1.5</v>
      </c>
      <c r="R282" s="7">
        <f t="shared" si="24"/>
        <v>1.5</v>
      </c>
      <c r="S282" s="7">
        <v>0</v>
      </c>
      <c r="T282" s="7">
        <v>24000</v>
      </c>
      <c r="U282" s="7">
        <v>120000</v>
      </c>
      <c r="V282" s="7">
        <v>0.2</v>
      </c>
      <c r="W282" s="7">
        <v>9.7967999999999993</v>
      </c>
      <c r="X282" s="7">
        <v>3.7915499999999991</v>
      </c>
      <c r="Y282" s="7">
        <v>3.1970000000000005</v>
      </c>
      <c r="Z282" s="7">
        <v>3.1970000000000005</v>
      </c>
      <c r="AA282" s="6">
        <v>197</v>
      </c>
      <c r="AB282" s="6">
        <v>313.77432763279927</v>
      </c>
      <c r="AC282" s="6">
        <v>186.12285912514176</v>
      </c>
      <c r="AD282" s="6">
        <v>377.74390748422178</v>
      </c>
      <c r="AE282" s="6">
        <v>229.01181839999998</v>
      </c>
      <c r="AF282" s="6">
        <v>3</v>
      </c>
      <c r="AG282" s="5"/>
      <c r="AH282" s="5"/>
    </row>
    <row r="283" spans="1:34" ht="19.5" customHeight="1" x14ac:dyDescent="0.2">
      <c r="A283" s="21"/>
      <c r="B283" s="7" t="s">
        <v>338</v>
      </c>
      <c r="C283" s="7">
        <v>0</v>
      </c>
      <c r="D283" s="7">
        <v>1800</v>
      </c>
      <c r="E283" s="7">
        <v>1200</v>
      </c>
      <c r="F283" s="7">
        <v>100</v>
      </c>
      <c r="G283" s="7">
        <v>26.2</v>
      </c>
      <c r="H283" s="18">
        <v>2.7694800000000004E-3</v>
      </c>
      <c r="I283" s="11">
        <v>575</v>
      </c>
      <c r="J283">
        <v>2.7694800000000004E-3</v>
      </c>
      <c r="K283" s="11">
        <v>575</v>
      </c>
      <c r="L283" s="12">
        <v>1.256E-2</v>
      </c>
      <c r="M283">
        <v>585</v>
      </c>
      <c r="N283" s="11">
        <v>0</v>
      </c>
      <c r="O283" s="11">
        <v>100</v>
      </c>
      <c r="P283" s="11">
        <v>240</v>
      </c>
      <c r="Q283" s="7">
        <v>1.5</v>
      </c>
      <c r="R283" s="7">
        <f t="shared" si="24"/>
        <v>1.5</v>
      </c>
      <c r="S283" s="7">
        <v>0</v>
      </c>
      <c r="T283" s="7">
        <v>24000</v>
      </c>
      <c r="U283" s="7">
        <v>120000</v>
      </c>
      <c r="V283" s="7">
        <v>0.2</v>
      </c>
      <c r="W283" s="7">
        <v>7.3475999999999999</v>
      </c>
      <c r="X283" s="7">
        <v>3.7915499999999991</v>
      </c>
      <c r="Y283" s="7">
        <v>1.5924510000000003</v>
      </c>
      <c r="Z283" s="7">
        <v>1.5924510000000003</v>
      </c>
      <c r="AA283" s="6">
        <v>123.4864753275</v>
      </c>
      <c r="AB283" s="6">
        <v>160.9070888012281</v>
      </c>
      <c r="AC283" s="6">
        <v>143.46249460607413</v>
      </c>
      <c r="AD283" s="6">
        <v>559.9716637765116</v>
      </c>
      <c r="AE283" s="6">
        <v>210.41653618800001</v>
      </c>
      <c r="AF283" s="6">
        <v>3</v>
      </c>
      <c r="AG283" s="5"/>
      <c r="AH283" s="5"/>
    </row>
    <row r="284" spans="1:34" ht="19.5" customHeight="1" x14ac:dyDescent="0.2">
      <c r="A284" s="21"/>
      <c r="B284" s="7" t="s">
        <v>339</v>
      </c>
      <c r="C284" s="7">
        <v>0</v>
      </c>
      <c r="D284" s="7">
        <v>1800</v>
      </c>
      <c r="E284" s="7">
        <v>1200</v>
      </c>
      <c r="F284" s="7">
        <v>100</v>
      </c>
      <c r="G284" s="7">
        <v>24.1</v>
      </c>
      <c r="H284" s="18">
        <v>2.7694800000000004E-3</v>
      </c>
      <c r="I284" s="11">
        <v>575</v>
      </c>
      <c r="J284">
        <v>2.7694800000000004E-3</v>
      </c>
      <c r="K284" s="11">
        <v>575</v>
      </c>
      <c r="L284" s="12">
        <v>1.256E-2</v>
      </c>
      <c r="M284">
        <v>585</v>
      </c>
      <c r="N284" s="11">
        <v>202.44</v>
      </c>
      <c r="O284" s="11">
        <v>100</v>
      </c>
      <c r="P284" s="11">
        <v>240</v>
      </c>
      <c r="Q284" s="7">
        <v>1.5</v>
      </c>
      <c r="R284" s="7">
        <f t="shared" si="24"/>
        <v>1.5</v>
      </c>
      <c r="S284" s="7">
        <v>7.0000000000000007E-2</v>
      </c>
      <c r="T284" s="7">
        <v>24000</v>
      </c>
      <c r="U284" s="7">
        <v>120000</v>
      </c>
      <c r="V284" s="7">
        <v>0.2</v>
      </c>
      <c r="W284" s="7">
        <v>7.3475999999999999</v>
      </c>
      <c r="X284" s="7">
        <v>3.7915499999999991</v>
      </c>
      <c r="Y284" s="7">
        <v>1.5924510000000003</v>
      </c>
      <c r="Z284" s="7">
        <v>1.5924510000000003</v>
      </c>
      <c r="AA284" s="6">
        <v>173.06896024</v>
      </c>
      <c r="AB284" s="6">
        <v>205.0300493432679</v>
      </c>
      <c r="AC284" s="6">
        <v>207.02346715580615</v>
      </c>
      <c r="AD284" s="6">
        <v>338.166597169113</v>
      </c>
      <c r="AE284" s="6">
        <v>246.41302101016214</v>
      </c>
      <c r="AF284" s="6">
        <v>3</v>
      </c>
      <c r="AG284" s="5"/>
      <c r="AH284" s="5"/>
    </row>
    <row r="285" spans="1:34" ht="19.5" customHeight="1" x14ac:dyDescent="0.2">
      <c r="A285" s="21"/>
      <c r="B285" s="7" t="s">
        <v>340</v>
      </c>
      <c r="C285" s="7">
        <v>0</v>
      </c>
      <c r="D285" s="7">
        <v>1800</v>
      </c>
      <c r="E285" s="7">
        <v>1200</v>
      </c>
      <c r="F285" s="7">
        <v>100</v>
      </c>
      <c r="G285" s="7">
        <v>27.5</v>
      </c>
      <c r="H285" s="18">
        <v>5.5600000000000007E-3</v>
      </c>
      <c r="I285" s="11">
        <v>575</v>
      </c>
      <c r="J285">
        <v>5.5600000000000007E-3</v>
      </c>
      <c r="K285" s="11">
        <v>575</v>
      </c>
      <c r="L285" s="12">
        <v>1.6746666666666667E-2</v>
      </c>
      <c r="M285">
        <v>585</v>
      </c>
      <c r="N285" s="11">
        <v>0</v>
      </c>
      <c r="O285" s="11">
        <v>100</v>
      </c>
      <c r="P285" s="11">
        <v>240</v>
      </c>
      <c r="Q285" s="7">
        <v>1.5</v>
      </c>
      <c r="R285" s="7">
        <v>1.5</v>
      </c>
      <c r="S285" s="7">
        <v>0</v>
      </c>
      <c r="T285" s="7">
        <v>24000</v>
      </c>
      <c r="U285" s="7">
        <v>120000</v>
      </c>
      <c r="V285" s="7">
        <v>0.2</v>
      </c>
      <c r="W285" s="7">
        <v>9.7967999999999993</v>
      </c>
      <c r="X285" s="7">
        <v>5.8979666666666679</v>
      </c>
      <c r="Y285" s="7">
        <v>3.1970000000000005</v>
      </c>
      <c r="Z285" s="7">
        <v>3.1970000000000005</v>
      </c>
      <c r="AA285" s="6">
        <v>186.67250000000001</v>
      </c>
      <c r="AB285" s="6">
        <v>314.54312577938583</v>
      </c>
      <c r="AC285" s="6">
        <v>187.77312855502367</v>
      </c>
      <c r="AD285" s="6">
        <v>395.67115908607678</v>
      </c>
      <c r="AE285" s="6">
        <v>237.90963600000009</v>
      </c>
      <c r="AF285" s="6">
        <v>3</v>
      </c>
      <c r="AG285" s="5"/>
      <c r="AH285" s="5"/>
    </row>
    <row r="286" spans="1:34" ht="19.5" customHeight="1" x14ac:dyDescent="0.2">
      <c r="A286" s="21"/>
      <c r="B286" s="6" t="s">
        <v>341</v>
      </c>
      <c r="C286" s="6">
        <v>0</v>
      </c>
      <c r="D286" s="7">
        <v>1200</v>
      </c>
      <c r="E286" s="7">
        <v>1200</v>
      </c>
      <c r="F286" s="7">
        <v>100</v>
      </c>
      <c r="G286" s="7">
        <v>22.2</v>
      </c>
      <c r="H286" s="18">
        <v>5.5600000000000007E-3</v>
      </c>
      <c r="I286" s="11">
        <v>610</v>
      </c>
      <c r="J286">
        <v>5.5600000000000007E-3</v>
      </c>
      <c r="K286" s="11">
        <v>610</v>
      </c>
      <c r="L286" s="12">
        <v>1.6746666666666667E-2</v>
      </c>
      <c r="M286">
        <v>585</v>
      </c>
      <c r="N286" s="11">
        <v>0</v>
      </c>
      <c r="O286" s="11">
        <v>100</v>
      </c>
      <c r="P286" s="11">
        <v>240</v>
      </c>
      <c r="Q286" s="7">
        <v>1</v>
      </c>
      <c r="R286" s="7">
        <v>1</v>
      </c>
      <c r="S286" s="7">
        <v>0</v>
      </c>
      <c r="T286" s="7">
        <v>24000</v>
      </c>
      <c r="U286" s="7">
        <v>120000</v>
      </c>
      <c r="V286" s="7">
        <v>0.2</v>
      </c>
      <c r="W286" s="7">
        <v>9.7967999999999993</v>
      </c>
      <c r="X286" s="7">
        <v>6.2569733333333346</v>
      </c>
      <c r="Y286" s="7">
        <v>3.3916000000000004</v>
      </c>
      <c r="Z286" s="7">
        <v>3.3916000000000004</v>
      </c>
      <c r="AA286" s="6">
        <v>260.40499999999997</v>
      </c>
      <c r="AB286" s="6">
        <v>322.53626119299787</v>
      </c>
      <c r="AC286" s="6">
        <v>225.52023052979516</v>
      </c>
      <c r="AD286" s="6">
        <v>353.71103242762956</v>
      </c>
      <c r="AE286" s="6">
        <v>239.06370672000003</v>
      </c>
      <c r="AF286" s="6">
        <v>2</v>
      </c>
      <c r="AG286" s="5"/>
      <c r="AH286" s="5"/>
    </row>
    <row r="287" spans="1:34" ht="19.5" customHeight="1" x14ac:dyDescent="0.2">
      <c r="A287" s="21"/>
      <c r="B287" s="6" t="s">
        <v>342</v>
      </c>
      <c r="C287" s="6">
        <v>0</v>
      </c>
      <c r="D287" s="7">
        <v>1200</v>
      </c>
      <c r="E287" s="7">
        <v>1200</v>
      </c>
      <c r="F287" s="7">
        <v>100</v>
      </c>
      <c r="G287" s="7">
        <v>21.6</v>
      </c>
      <c r="H287" s="18">
        <v>2.7694800000000004E-3</v>
      </c>
      <c r="I287" s="11">
        <v>610</v>
      </c>
      <c r="J287">
        <v>2.7694800000000004E-3</v>
      </c>
      <c r="K287" s="11">
        <v>610</v>
      </c>
      <c r="L287" s="12">
        <v>1.256E-2</v>
      </c>
      <c r="M287">
        <v>585</v>
      </c>
      <c r="N287" s="11">
        <v>0</v>
      </c>
      <c r="O287" s="11">
        <v>100</v>
      </c>
      <c r="P287" s="11">
        <v>240</v>
      </c>
      <c r="Q287" s="7">
        <v>1</v>
      </c>
      <c r="R287" s="7">
        <v>1</v>
      </c>
      <c r="S287" s="7">
        <v>0</v>
      </c>
      <c r="T287" s="7">
        <v>24000</v>
      </c>
      <c r="U287" s="7">
        <v>120000</v>
      </c>
      <c r="V287" s="7">
        <v>0.2</v>
      </c>
      <c r="W287" s="7">
        <v>7.3475999999999999</v>
      </c>
      <c r="X287" s="7">
        <v>6.2569733333333346</v>
      </c>
      <c r="Y287" s="7">
        <v>1.6893828000000002</v>
      </c>
      <c r="Z287" s="7">
        <v>1.6893828000000002</v>
      </c>
      <c r="AA287" s="6">
        <v>185.91333020000002</v>
      </c>
      <c r="AB287" s="6">
        <v>164.25602225097927</v>
      </c>
      <c r="AC287" s="6">
        <v>170.40983178578256</v>
      </c>
      <c r="AD287" s="6">
        <v>345.16541612219083</v>
      </c>
      <c r="AE287" s="6">
        <v>213.74573135759999</v>
      </c>
      <c r="AF287" s="6">
        <v>2</v>
      </c>
      <c r="AG287" s="5"/>
      <c r="AH287" s="5"/>
    </row>
    <row r="288" spans="1:34" ht="19.5" customHeight="1" x14ac:dyDescent="0.2">
      <c r="A288" s="20"/>
      <c r="B288" s="6" t="s">
        <v>343</v>
      </c>
      <c r="C288" s="6">
        <v>0</v>
      </c>
      <c r="D288" s="7">
        <v>1200</v>
      </c>
      <c r="E288" s="7">
        <v>1200</v>
      </c>
      <c r="F288" s="7">
        <v>100</v>
      </c>
      <c r="G288" s="7">
        <v>23.9</v>
      </c>
      <c r="H288" s="18">
        <v>2.7694800000000004E-3</v>
      </c>
      <c r="I288" s="11">
        <v>610</v>
      </c>
      <c r="J288">
        <v>2.7694800000000004E-3</v>
      </c>
      <c r="K288" s="11">
        <v>610</v>
      </c>
      <c r="L288" s="12">
        <v>1.256E-2</v>
      </c>
      <c r="M288">
        <v>585</v>
      </c>
      <c r="N288" s="11">
        <v>200.76</v>
      </c>
      <c r="O288" s="11">
        <v>100</v>
      </c>
      <c r="P288" s="11">
        <v>240</v>
      </c>
      <c r="Q288" s="7">
        <v>1</v>
      </c>
      <c r="R288" s="7">
        <v>1</v>
      </c>
      <c r="S288" s="7">
        <v>7.0000000000000007E-2</v>
      </c>
      <c r="T288" s="7">
        <v>24000</v>
      </c>
      <c r="U288" s="7">
        <v>120000</v>
      </c>
      <c r="V288" s="7">
        <v>0.2</v>
      </c>
      <c r="W288" s="7">
        <v>7.3475999999999999</v>
      </c>
      <c r="X288" s="7">
        <v>6.2569733333333346</v>
      </c>
      <c r="Y288" s="7">
        <v>1.6893828000000002</v>
      </c>
      <c r="Z288" s="7">
        <v>1.6893828000000002</v>
      </c>
      <c r="AA288" s="6">
        <v>254.09933611</v>
      </c>
      <c r="AB288" s="6">
        <v>233.86275582339277</v>
      </c>
      <c r="AC288" s="6">
        <v>254.31861195507238</v>
      </c>
      <c r="AD288" s="6">
        <v>352.54915220511424</v>
      </c>
      <c r="AE288" s="6">
        <v>297.37494813779631</v>
      </c>
      <c r="AF288" s="6">
        <v>2</v>
      </c>
      <c r="AG288" s="5"/>
      <c r="AH288" s="5"/>
    </row>
    <row r="289" spans="1:34" ht="19.5" customHeight="1" x14ac:dyDescent="0.2">
      <c r="A289" s="19" t="s">
        <v>344</v>
      </c>
      <c r="B289" s="6" t="s">
        <v>345</v>
      </c>
      <c r="C289" s="6">
        <v>0</v>
      </c>
      <c r="D289" s="7">
        <f t="shared" ref="D289:D290" si="25">1400+400/2</f>
        <v>1600</v>
      </c>
      <c r="E289" s="7">
        <f t="shared" ref="E289:E290" si="26">1850+2*150</f>
        <v>2150</v>
      </c>
      <c r="F289" s="7">
        <v>150</v>
      </c>
      <c r="G289" s="7">
        <v>32.4</v>
      </c>
      <c r="H289" s="18">
        <v>1.2E-2</v>
      </c>
      <c r="I289" s="11">
        <v>296</v>
      </c>
      <c r="J289">
        <v>1.2E-2</v>
      </c>
      <c r="K289" s="11">
        <v>296</v>
      </c>
      <c r="L289" s="12">
        <v>1.2E-2</v>
      </c>
      <c r="M289">
        <v>296</v>
      </c>
      <c r="N289" s="11">
        <v>1155</v>
      </c>
      <c r="O289" s="11">
        <v>1000</v>
      </c>
      <c r="P289" s="11">
        <v>150</v>
      </c>
      <c r="Q289" s="7">
        <v>0.8</v>
      </c>
      <c r="R289" s="7">
        <v>0.8</v>
      </c>
      <c r="S289" s="7">
        <v>6.1728395061728399E-2</v>
      </c>
      <c r="T289" s="7">
        <v>150000</v>
      </c>
      <c r="U289" s="7">
        <v>577500</v>
      </c>
      <c r="V289" s="7">
        <v>0.25974025974025972</v>
      </c>
      <c r="W289" s="7">
        <v>3.552</v>
      </c>
      <c r="X289" s="7">
        <v>3.552</v>
      </c>
      <c r="Y289" s="7">
        <v>3.552</v>
      </c>
      <c r="Z289" s="7">
        <v>3.552</v>
      </c>
      <c r="AA289" s="6">
        <v>1843.9880668257751</v>
      </c>
      <c r="AB289" s="6">
        <v>1258.4167671646533</v>
      </c>
      <c r="AC289" s="6">
        <v>1333.2922687899222</v>
      </c>
      <c r="AD289" s="6">
        <v>1518.5096305959833</v>
      </c>
      <c r="AE289" s="6">
        <v>4108.9845346812881</v>
      </c>
      <c r="AF289" s="6">
        <v>1</v>
      </c>
      <c r="AG289" s="5"/>
      <c r="AH289" s="5"/>
    </row>
    <row r="290" spans="1:34" ht="19.5" customHeight="1" x14ac:dyDescent="0.2">
      <c r="A290" s="20"/>
      <c r="B290" s="6" t="s">
        <v>346</v>
      </c>
      <c r="C290" s="6">
        <v>1</v>
      </c>
      <c r="D290" s="7">
        <f t="shared" si="25"/>
        <v>1600</v>
      </c>
      <c r="E290" s="7">
        <f t="shared" si="26"/>
        <v>2150</v>
      </c>
      <c r="F290" s="7">
        <v>150</v>
      </c>
      <c r="G290" s="7">
        <v>32.4</v>
      </c>
      <c r="H290" s="18">
        <v>7.1999999999999998E-3</v>
      </c>
      <c r="I290" s="11">
        <v>528</v>
      </c>
      <c r="J290">
        <v>7.1999999999999998E-3</v>
      </c>
      <c r="K290" s="11">
        <v>528</v>
      </c>
      <c r="L290" s="12">
        <v>7.1999999999999998E-3</v>
      </c>
      <c r="M290">
        <v>528</v>
      </c>
      <c r="N290" s="11">
        <v>1155</v>
      </c>
      <c r="O290" s="11">
        <v>1000</v>
      </c>
      <c r="P290" s="11">
        <v>150</v>
      </c>
      <c r="Q290" s="7">
        <v>0.8</v>
      </c>
      <c r="R290" s="7">
        <v>0.8</v>
      </c>
      <c r="S290" s="7">
        <v>6.1728395061728399E-2</v>
      </c>
      <c r="T290" s="7">
        <v>150000</v>
      </c>
      <c r="U290" s="7">
        <v>577500</v>
      </c>
      <c r="V290" s="7">
        <v>0.25974025974025972</v>
      </c>
      <c r="W290" s="7">
        <v>3.8016000000000001</v>
      </c>
      <c r="X290" s="7">
        <v>6.3360000000000003</v>
      </c>
      <c r="Y290" s="7">
        <v>3.8016000000000001</v>
      </c>
      <c r="Z290" s="7">
        <v>3.8016000000000001</v>
      </c>
      <c r="AA290" s="6">
        <v>1967.9633867276848</v>
      </c>
      <c r="AB290" s="6">
        <v>1249.3971311055327</v>
      </c>
      <c r="AC290" s="6">
        <v>1370.7252298469905</v>
      </c>
      <c r="AD290" s="6">
        <v>1518.5096305959833</v>
      </c>
      <c r="AE290" s="6">
        <v>4108.9845346812881</v>
      </c>
      <c r="AF290" s="6">
        <v>1</v>
      </c>
      <c r="AG290" s="5"/>
      <c r="AH290" s="5"/>
    </row>
    <row r="291" spans="1:34" ht="19.5" customHeight="1" x14ac:dyDescent="0.2">
      <c r="A291" s="6" t="s">
        <v>347</v>
      </c>
      <c r="B291" s="6" t="s">
        <v>348</v>
      </c>
      <c r="C291" s="6">
        <v>0</v>
      </c>
      <c r="D291" s="7">
        <v>2250</v>
      </c>
      <c r="E291" s="7">
        <v>1500</v>
      </c>
      <c r="F291" s="7">
        <v>130</v>
      </c>
      <c r="G291" s="7">
        <v>27.3</v>
      </c>
      <c r="H291" s="18">
        <v>8.0512820512820514E-3</v>
      </c>
      <c r="I291" s="11">
        <v>451.3</v>
      </c>
      <c r="J291">
        <v>8.0512820512820514E-3</v>
      </c>
      <c r="K291" s="11">
        <v>451.3</v>
      </c>
      <c r="L291" s="12">
        <v>2.572288E-2</v>
      </c>
      <c r="M291">
        <v>574.9</v>
      </c>
      <c r="N291" s="11">
        <v>367.87</v>
      </c>
      <c r="O291" s="11">
        <v>250</v>
      </c>
      <c r="P291" s="11">
        <v>250</v>
      </c>
      <c r="Q291" s="7">
        <v>2.25</v>
      </c>
      <c r="R291" s="7">
        <f>D291/E291</f>
        <v>1.5</v>
      </c>
      <c r="S291" s="7">
        <v>5.2843496372908139E-2</v>
      </c>
      <c r="T291" s="7">
        <v>62500</v>
      </c>
      <c r="U291" s="7">
        <v>255000</v>
      </c>
      <c r="V291" s="7">
        <v>0.24509803921568626</v>
      </c>
      <c r="W291" s="7">
        <v>14.788083711999999</v>
      </c>
      <c r="X291" s="7">
        <v>4.7260135999999999</v>
      </c>
      <c r="Y291" s="7">
        <v>3.6335435897435899</v>
      </c>
      <c r="Z291" s="7">
        <v>3.6335435897435899</v>
      </c>
      <c r="AA291" s="6">
        <v>870.29702970296944</v>
      </c>
      <c r="AB291" s="6">
        <v>565.13171145292131</v>
      </c>
      <c r="AC291" s="6">
        <v>622.04136581682087</v>
      </c>
      <c r="AD291" s="6">
        <v>549.79463459668523</v>
      </c>
      <c r="AE291" s="6">
        <v>1429.0361348680001</v>
      </c>
      <c r="AF291" s="6">
        <v>1</v>
      </c>
      <c r="AG291" s="5"/>
      <c r="AH291" s="5"/>
    </row>
    <row r="292" spans="1:34" ht="19.5" customHeight="1" x14ac:dyDescent="0.2">
      <c r="A292" s="6" t="s">
        <v>349</v>
      </c>
      <c r="B292" s="6" t="s">
        <v>350</v>
      </c>
      <c r="C292" s="6">
        <v>0</v>
      </c>
      <c r="D292" s="7">
        <v>1600</v>
      </c>
      <c r="E292" s="7">
        <v>1000</v>
      </c>
      <c r="F292" s="7">
        <v>120</v>
      </c>
      <c r="G292" s="7">
        <v>31</v>
      </c>
      <c r="H292" s="18">
        <v>6.0927857524165682E-3</v>
      </c>
      <c r="I292" s="11">
        <v>235</v>
      </c>
      <c r="J292">
        <v>5.5822222222222219E-3</v>
      </c>
      <c r="K292" s="11">
        <v>235</v>
      </c>
      <c r="L292" s="12">
        <v>1.7453292519943295E-2</v>
      </c>
      <c r="M292">
        <v>335</v>
      </c>
      <c r="N292" s="11">
        <v>325</v>
      </c>
      <c r="O292" s="11">
        <v>120</v>
      </c>
      <c r="P292" s="11">
        <v>225</v>
      </c>
      <c r="Q292" s="7">
        <v>1.6</v>
      </c>
      <c r="R292" s="7">
        <f>D292/E292</f>
        <v>1.6</v>
      </c>
      <c r="S292" s="7">
        <v>8.7365591397849468E-2</v>
      </c>
      <c r="T292" s="7">
        <v>27000</v>
      </c>
      <c r="U292" s="7">
        <v>120000</v>
      </c>
      <c r="V292" s="7">
        <v>0.22500000000000001</v>
      </c>
      <c r="W292" s="7">
        <v>5.8468529941810043</v>
      </c>
      <c r="X292" s="7">
        <v>1.3118222222222224</v>
      </c>
      <c r="Y292" s="7">
        <v>1.4318046518178935</v>
      </c>
      <c r="Z292" s="7">
        <v>1.3118222222222222</v>
      </c>
      <c r="AA292" s="6">
        <v>274.12799999999999</v>
      </c>
      <c r="AB292" s="6">
        <v>248.66957080049943</v>
      </c>
      <c r="AC292" s="6">
        <v>237.1614114540823</v>
      </c>
      <c r="AD292" s="6">
        <v>408.53528537774719</v>
      </c>
      <c r="AE292" s="6">
        <v>302.83894354216523</v>
      </c>
      <c r="AF292" s="6">
        <v>3</v>
      </c>
      <c r="AG292" s="5"/>
      <c r="AH292" s="5"/>
    </row>
    <row r="293" spans="1:34" ht="19.5" customHeight="1" x14ac:dyDescent="0.2">
      <c r="A293" s="7" t="s">
        <v>351</v>
      </c>
      <c r="B293" s="7" t="s">
        <v>352</v>
      </c>
      <c r="C293" s="7">
        <v>0</v>
      </c>
      <c r="D293" s="7">
        <v>5500</v>
      </c>
      <c r="E293" s="7">
        <v>1900</v>
      </c>
      <c r="F293" s="7">
        <v>102</v>
      </c>
      <c r="G293" s="7">
        <v>23.27</v>
      </c>
      <c r="H293" s="18">
        <v>2.4239617106685193E-3</v>
      </c>
      <c r="I293" s="11">
        <v>473</v>
      </c>
      <c r="J293">
        <v>3.635942566002779E-3</v>
      </c>
      <c r="K293" s="11">
        <v>473</v>
      </c>
      <c r="L293" s="12">
        <v>5.4562658909717732E-2</v>
      </c>
      <c r="M293">
        <v>476.44</v>
      </c>
      <c r="N293" s="11">
        <v>0</v>
      </c>
      <c r="O293" s="11">
        <v>102</v>
      </c>
      <c r="P293" s="11">
        <v>273</v>
      </c>
      <c r="Q293" s="7">
        <v>2.89</v>
      </c>
      <c r="R293" s="7">
        <f>D293/E293</f>
        <v>2.8947368421052633</v>
      </c>
      <c r="S293" s="7">
        <v>0</v>
      </c>
      <c r="T293" s="7">
        <v>27846</v>
      </c>
      <c r="U293" s="7">
        <v>193800</v>
      </c>
      <c r="V293" s="7">
        <v>0.1436842105263158</v>
      </c>
      <c r="W293" s="7">
        <v>25.995833210945914</v>
      </c>
      <c r="X293" s="7">
        <v>1.9889971453287196</v>
      </c>
      <c r="Y293" s="7">
        <v>1.1465338891462096</v>
      </c>
      <c r="Z293" s="7">
        <v>1.7198008337193145</v>
      </c>
      <c r="AA293" s="6">
        <v>334.11211573236869</v>
      </c>
      <c r="AB293" s="6">
        <v>337.08696393304137</v>
      </c>
      <c r="AC293" s="6" t="s">
        <v>598</v>
      </c>
      <c r="AD293" s="6" t="s">
        <v>598</v>
      </c>
      <c r="AE293" s="6"/>
      <c r="AF293" s="6">
        <v>2</v>
      </c>
      <c r="AG293" s="5"/>
      <c r="AH293" s="5"/>
    </row>
    <row r="294" spans="1:34" ht="19.5" customHeight="1" x14ac:dyDescent="0.2">
      <c r="A294" s="19" t="s">
        <v>353</v>
      </c>
      <c r="B294" s="6" t="s">
        <v>354</v>
      </c>
      <c r="C294" s="6">
        <v>0</v>
      </c>
      <c r="D294" s="7">
        <v>2150</v>
      </c>
      <c r="E294" s="7">
        <v>1500</v>
      </c>
      <c r="F294" s="7">
        <v>100</v>
      </c>
      <c r="G294" s="7">
        <v>36.6</v>
      </c>
      <c r="H294" s="18">
        <v>3.9250000000000005E-3</v>
      </c>
      <c r="I294" s="11">
        <v>450</v>
      </c>
      <c r="J294">
        <v>5.2333333333333329E-3</v>
      </c>
      <c r="K294" s="11">
        <v>450</v>
      </c>
      <c r="L294" s="12">
        <v>2.29E-2</v>
      </c>
      <c r="M294">
        <v>473</v>
      </c>
      <c r="N294" s="11">
        <v>0</v>
      </c>
      <c r="O294" s="11">
        <v>250</v>
      </c>
      <c r="P294" s="11">
        <v>250</v>
      </c>
      <c r="Q294" s="7">
        <v>1.43</v>
      </c>
      <c r="R294" s="7">
        <f>D294/E294</f>
        <v>1.4333333333333333</v>
      </c>
      <c r="S294" s="7">
        <v>0</v>
      </c>
      <c r="T294" s="7">
        <v>62500</v>
      </c>
      <c r="U294" s="7">
        <v>225000</v>
      </c>
      <c r="V294" s="7">
        <v>0.27777777777777779</v>
      </c>
      <c r="W294" s="7">
        <v>10.8317</v>
      </c>
      <c r="X294" s="7">
        <v>1.0037951999999999</v>
      </c>
      <c r="Y294" s="7">
        <v>1.7662500000000003</v>
      </c>
      <c r="Z294" s="7">
        <v>2.355</v>
      </c>
      <c r="AA294" s="6">
        <v>462.79999999999995</v>
      </c>
      <c r="AB294" s="6">
        <v>366.11705429672696</v>
      </c>
      <c r="AC294" s="6">
        <v>357.47515675830243</v>
      </c>
      <c r="AD294" s="6">
        <v>1042.2269131890382</v>
      </c>
      <c r="AE294" s="6">
        <v>1134.6669209275942</v>
      </c>
      <c r="AF294" s="6">
        <v>1</v>
      </c>
      <c r="AG294" s="5"/>
      <c r="AH294" s="5"/>
    </row>
    <row r="295" spans="1:34" ht="19.5" customHeight="1" x14ac:dyDescent="0.2">
      <c r="A295" s="20"/>
      <c r="B295" s="6" t="s">
        <v>355</v>
      </c>
      <c r="C295" s="6">
        <v>0</v>
      </c>
      <c r="D295" s="7">
        <v>2150</v>
      </c>
      <c r="E295" s="7">
        <v>1500</v>
      </c>
      <c r="F295" s="7">
        <v>100</v>
      </c>
      <c r="G295" s="7">
        <v>35.799999999999997</v>
      </c>
      <c r="H295" s="18">
        <v>5.2333333333333329E-3</v>
      </c>
      <c r="I295" s="11">
        <v>450</v>
      </c>
      <c r="J295">
        <v>7.8500000000000011E-3</v>
      </c>
      <c r="K295" s="11">
        <v>450</v>
      </c>
      <c r="L295" s="12">
        <v>2.29E-2</v>
      </c>
      <c r="M295">
        <v>473</v>
      </c>
      <c r="N295" s="11">
        <v>0</v>
      </c>
      <c r="O295" s="11">
        <v>250</v>
      </c>
      <c r="P295" s="11">
        <v>250</v>
      </c>
      <c r="Q295" s="7">
        <v>1.43</v>
      </c>
      <c r="R295" s="7">
        <f>D295/E295</f>
        <v>1.4333333333333333</v>
      </c>
      <c r="S295" s="7">
        <v>0</v>
      </c>
      <c r="T295" s="7">
        <v>62500</v>
      </c>
      <c r="U295" s="7">
        <v>225000</v>
      </c>
      <c r="V295" s="7">
        <v>0.27777777777777779</v>
      </c>
      <c r="W295" s="7">
        <v>10.8317</v>
      </c>
      <c r="X295" s="7">
        <v>1.0037951999999999</v>
      </c>
      <c r="Y295" s="7">
        <v>2.355</v>
      </c>
      <c r="Z295" s="7">
        <v>3.5325000000000006</v>
      </c>
      <c r="AA295" s="6">
        <v>576.75</v>
      </c>
      <c r="AB295" s="6">
        <v>484.41952315859271</v>
      </c>
      <c r="AC295" s="6">
        <v>368.73178905267582</v>
      </c>
      <c r="AD295" s="6">
        <v>1143.0594212826722</v>
      </c>
      <c r="AE295" s="6">
        <v>1251.8893788528471</v>
      </c>
      <c r="AF295" s="6">
        <v>1</v>
      </c>
      <c r="AG295" s="5"/>
      <c r="AH295" s="5"/>
    </row>
    <row r="296" spans="1:34" ht="19.5" customHeight="1" x14ac:dyDescent="0.2">
      <c r="A296" s="6" t="s">
        <v>356</v>
      </c>
      <c r="B296" s="6" t="s">
        <v>357</v>
      </c>
      <c r="C296" s="6">
        <v>0</v>
      </c>
      <c r="D296" s="7">
        <v>4200</v>
      </c>
      <c r="E296" s="7">
        <v>1500</v>
      </c>
      <c r="F296" s="7">
        <v>150</v>
      </c>
      <c r="G296" s="7">
        <v>28.28</v>
      </c>
      <c r="H296" s="18">
        <v>2.98E-3</v>
      </c>
      <c r="I296" s="11">
        <v>492.37</v>
      </c>
      <c r="J296">
        <v>2.4822460472808242E-3</v>
      </c>
      <c r="K296" s="11">
        <v>489.69999000000001</v>
      </c>
      <c r="L296" s="12">
        <v>6.9799999999999992E-3</v>
      </c>
      <c r="M296">
        <v>489.7</v>
      </c>
      <c r="N296" s="11">
        <v>0</v>
      </c>
      <c r="O296" s="11">
        <v>300</v>
      </c>
      <c r="P296" s="11">
        <v>300</v>
      </c>
      <c r="Q296" s="7">
        <v>2.8</v>
      </c>
      <c r="R296" s="7">
        <v>2.8</v>
      </c>
      <c r="S296" s="7">
        <v>0</v>
      </c>
      <c r="T296" s="7">
        <v>90000</v>
      </c>
      <c r="U296" s="7">
        <v>315000</v>
      </c>
      <c r="V296" s="7">
        <v>0.2857142857142857</v>
      </c>
      <c r="W296" s="7">
        <v>3.4181059999999994</v>
      </c>
      <c r="X296" s="7">
        <v>4.2734386735081165</v>
      </c>
      <c r="Y296" s="7">
        <v>1.4672626</v>
      </c>
      <c r="Z296" s="7">
        <v>1.2155558645309592</v>
      </c>
      <c r="AA296" s="6">
        <v>108</v>
      </c>
      <c r="AB296" s="6">
        <v>226.89089650469242</v>
      </c>
      <c r="AC296" s="6" t="s">
        <v>598</v>
      </c>
      <c r="AD296" s="6" t="s">
        <v>598</v>
      </c>
      <c r="AE296" s="6"/>
      <c r="AF296" s="6">
        <v>3</v>
      </c>
      <c r="AG296" s="5"/>
      <c r="AH296" s="5"/>
    </row>
    <row r="297" spans="1:34" ht="19.5" customHeight="1" x14ac:dyDescent="0.2">
      <c r="A297" s="19" t="s">
        <v>358</v>
      </c>
      <c r="B297" s="7" t="s">
        <v>359</v>
      </c>
      <c r="C297" s="7">
        <v>0</v>
      </c>
      <c r="D297" s="7">
        <v>1640</v>
      </c>
      <c r="E297" s="7">
        <v>400</v>
      </c>
      <c r="F297" s="7">
        <v>80</v>
      </c>
      <c r="G297" s="7">
        <v>50.2</v>
      </c>
      <c r="H297" s="18">
        <v>1.41E-2</v>
      </c>
      <c r="I297" s="11">
        <v>412</v>
      </c>
      <c r="J297">
        <v>3.5619374999999996E-3</v>
      </c>
      <c r="K297" s="11">
        <v>262</v>
      </c>
      <c r="L297" s="12">
        <v>0</v>
      </c>
      <c r="M297">
        <v>0</v>
      </c>
      <c r="N297" s="11">
        <v>401</v>
      </c>
      <c r="O297" s="11">
        <v>80</v>
      </c>
      <c r="P297" s="11">
        <v>0</v>
      </c>
      <c r="Q297" s="7">
        <v>4.0999999999999996</v>
      </c>
      <c r="R297" s="7">
        <f t="shared" ref="R297:R309" si="27">D297/E297</f>
        <v>4.0999999999999996</v>
      </c>
      <c r="S297" s="7">
        <v>0.25</v>
      </c>
      <c r="T297" s="7">
        <v>0</v>
      </c>
      <c r="U297" s="7">
        <v>32000</v>
      </c>
      <c r="V297" s="7">
        <v>0</v>
      </c>
      <c r="W297" s="7">
        <v>0</v>
      </c>
      <c r="X297" s="7">
        <v>0</v>
      </c>
      <c r="Y297" s="7">
        <v>5.8091999999999997</v>
      </c>
      <c r="Z297" s="7">
        <v>0.93322762499999989</v>
      </c>
      <c r="AA297" s="6">
        <v>67.907012195121951</v>
      </c>
      <c r="AB297" s="6">
        <v>62.341835805463923</v>
      </c>
      <c r="AC297" s="6" t="s">
        <v>598</v>
      </c>
      <c r="AD297" s="6" t="s">
        <v>598</v>
      </c>
      <c r="AE297" s="6"/>
      <c r="AF297" s="6">
        <v>3</v>
      </c>
      <c r="AG297" s="5"/>
      <c r="AH297" s="5"/>
    </row>
    <row r="298" spans="1:34" ht="19.5" customHeight="1" x14ac:dyDescent="0.2">
      <c r="A298" s="21"/>
      <c r="B298" s="7" t="s">
        <v>360</v>
      </c>
      <c r="C298" s="7">
        <v>0</v>
      </c>
      <c r="D298" s="7">
        <v>1640</v>
      </c>
      <c r="E298" s="7">
        <v>400</v>
      </c>
      <c r="F298" s="7">
        <v>80</v>
      </c>
      <c r="G298" s="7">
        <v>41.8</v>
      </c>
      <c r="H298" s="18">
        <v>1.41E-2</v>
      </c>
      <c r="I298" s="11">
        <v>412</v>
      </c>
      <c r="J298">
        <v>3.5619374999999996E-3</v>
      </c>
      <c r="K298" s="11">
        <v>262</v>
      </c>
      <c r="L298" s="12">
        <v>0</v>
      </c>
      <c r="M298">
        <v>0</v>
      </c>
      <c r="N298" s="11">
        <v>668</v>
      </c>
      <c r="O298" s="11">
        <v>80</v>
      </c>
      <c r="P298" s="11">
        <v>0</v>
      </c>
      <c r="Q298" s="7">
        <v>4.0999999999999996</v>
      </c>
      <c r="R298" s="7">
        <f t="shared" si="27"/>
        <v>4.0999999999999996</v>
      </c>
      <c r="S298" s="7">
        <v>0.5</v>
      </c>
      <c r="T298" s="7">
        <v>0</v>
      </c>
      <c r="U298" s="7">
        <v>32000</v>
      </c>
      <c r="V298" s="7">
        <v>0</v>
      </c>
      <c r="W298" s="7">
        <v>0</v>
      </c>
      <c r="X298" s="7">
        <v>0</v>
      </c>
      <c r="Y298" s="7">
        <v>5.8091999999999997</v>
      </c>
      <c r="Z298" s="7">
        <v>0.93322762499999989</v>
      </c>
      <c r="AA298" s="6">
        <v>75.869923780487795</v>
      </c>
      <c r="AB298" s="6">
        <v>83.156479210986745</v>
      </c>
      <c r="AC298" s="6" t="s">
        <v>598</v>
      </c>
      <c r="AD298" s="6" t="s">
        <v>598</v>
      </c>
      <c r="AE298" s="6"/>
      <c r="AF298" s="6">
        <v>2</v>
      </c>
      <c r="AG298" s="5"/>
      <c r="AH298" s="5"/>
    </row>
    <row r="299" spans="1:34" ht="19.5" customHeight="1" x14ac:dyDescent="0.2">
      <c r="A299" s="20"/>
      <c r="B299" s="7" t="s">
        <v>361</v>
      </c>
      <c r="C299" s="7">
        <v>0</v>
      </c>
      <c r="D299" s="7">
        <v>1640</v>
      </c>
      <c r="E299" s="7">
        <v>400</v>
      </c>
      <c r="F299" s="7">
        <v>80</v>
      </c>
      <c r="G299" s="7">
        <v>42.9</v>
      </c>
      <c r="H299" s="18">
        <v>1.41E-2</v>
      </c>
      <c r="I299" s="11">
        <v>412</v>
      </c>
      <c r="J299">
        <v>3.5619374999999996E-3</v>
      </c>
      <c r="K299" s="11">
        <v>262</v>
      </c>
      <c r="L299" s="12">
        <v>0</v>
      </c>
      <c r="M299">
        <v>0</v>
      </c>
      <c r="N299" s="11">
        <v>685</v>
      </c>
      <c r="O299" s="11">
        <v>80</v>
      </c>
      <c r="P299" s="11">
        <v>0</v>
      </c>
      <c r="Q299" s="7">
        <v>4.0999999999999996</v>
      </c>
      <c r="R299" s="7">
        <f t="shared" si="27"/>
        <v>4.0999999999999996</v>
      </c>
      <c r="S299" s="7">
        <v>0.5</v>
      </c>
      <c r="T299" s="7">
        <v>0</v>
      </c>
      <c r="U299" s="7">
        <v>32000</v>
      </c>
      <c r="V299" s="7">
        <v>0</v>
      </c>
      <c r="W299" s="7">
        <v>0</v>
      </c>
      <c r="X299" s="7">
        <v>0</v>
      </c>
      <c r="Y299" s="7">
        <v>5.8091999999999997</v>
      </c>
      <c r="Z299" s="7">
        <v>0.93322762499999989</v>
      </c>
      <c r="AA299" s="6">
        <v>78.172256097560961</v>
      </c>
      <c r="AB299" s="6">
        <v>84.65787317839056</v>
      </c>
      <c r="AC299" s="6" t="s">
        <v>598</v>
      </c>
      <c r="AD299" s="6" t="s">
        <v>598</v>
      </c>
      <c r="AE299" s="6"/>
      <c r="AF299" s="6">
        <v>2</v>
      </c>
      <c r="AG299" s="5"/>
      <c r="AH299" s="5"/>
    </row>
    <row r="300" spans="1:34" ht="19.5" customHeight="1" x14ac:dyDescent="0.2">
      <c r="A300" s="19" t="s">
        <v>362</v>
      </c>
      <c r="B300" s="6" t="s">
        <v>363</v>
      </c>
      <c r="C300" s="6">
        <v>1</v>
      </c>
      <c r="D300" s="7">
        <v>1000</v>
      </c>
      <c r="E300" s="7">
        <v>1000</v>
      </c>
      <c r="F300" s="7">
        <v>100</v>
      </c>
      <c r="G300" s="7">
        <v>103.3</v>
      </c>
      <c r="H300" s="18">
        <v>3.6459999999999999E-3</v>
      </c>
      <c r="I300" s="11">
        <v>610</v>
      </c>
      <c r="J300">
        <v>2.7697626000000005E-3</v>
      </c>
      <c r="K300" s="11">
        <v>610</v>
      </c>
      <c r="L300" s="12">
        <v>3.8797588799999998E-2</v>
      </c>
      <c r="M300">
        <v>630</v>
      </c>
      <c r="N300" s="11">
        <v>1013</v>
      </c>
      <c r="O300" s="11">
        <v>500</v>
      </c>
      <c r="P300" s="11">
        <v>120</v>
      </c>
      <c r="Q300" s="7">
        <v>1</v>
      </c>
      <c r="R300" s="7">
        <f t="shared" si="27"/>
        <v>1</v>
      </c>
      <c r="S300" s="7">
        <v>5.0032597743841001E-2</v>
      </c>
      <c r="T300" s="7">
        <v>60000</v>
      </c>
      <c r="U300" s="7">
        <v>196000</v>
      </c>
      <c r="V300" s="7">
        <v>0.30612244897959184</v>
      </c>
      <c r="W300" s="7">
        <v>24.442480944</v>
      </c>
      <c r="X300" s="7">
        <v>3.7823237254400008</v>
      </c>
      <c r="Y300" s="7">
        <v>2.2240600000000001</v>
      </c>
      <c r="Z300" s="7">
        <v>1.6895551860000002</v>
      </c>
      <c r="AA300" s="6">
        <v>892.3</v>
      </c>
      <c r="AB300" s="6">
        <v>672.80663543613002</v>
      </c>
      <c r="AC300" s="6">
        <v>843.93782396862889</v>
      </c>
      <c r="AD300" s="6">
        <v>1180.3848674639539</v>
      </c>
      <c r="AE300" s="6">
        <v>2490.0968856652948</v>
      </c>
      <c r="AF300" s="6">
        <v>1</v>
      </c>
      <c r="AG300" s="5"/>
      <c r="AH300" s="5"/>
    </row>
    <row r="301" spans="1:34" ht="19.5" customHeight="1" x14ac:dyDescent="0.2">
      <c r="A301" s="21"/>
      <c r="B301" s="6" t="s">
        <v>364</v>
      </c>
      <c r="C301" s="6">
        <v>1</v>
      </c>
      <c r="D301" s="7">
        <v>1000</v>
      </c>
      <c r="E301" s="7">
        <v>1000</v>
      </c>
      <c r="F301" s="7">
        <v>100</v>
      </c>
      <c r="G301" s="7">
        <v>96.8</v>
      </c>
      <c r="H301" s="18">
        <v>9.8640000000000012E-3</v>
      </c>
      <c r="I301" s="11">
        <v>617</v>
      </c>
      <c r="J301">
        <v>2.7697626000000005E-3</v>
      </c>
      <c r="K301" s="11">
        <v>610</v>
      </c>
      <c r="L301" s="12">
        <v>3.8797588799999998E-2</v>
      </c>
      <c r="M301">
        <v>630</v>
      </c>
      <c r="N301" s="11">
        <v>950</v>
      </c>
      <c r="O301" s="11">
        <v>500</v>
      </c>
      <c r="P301" s="11">
        <v>120</v>
      </c>
      <c r="Q301" s="7">
        <v>1</v>
      </c>
      <c r="R301" s="7">
        <f t="shared" si="27"/>
        <v>1</v>
      </c>
      <c r="S301" s="7">
        <v>5.0071681565188056E-2</v>
      </c>
      <c r="T301" s="7">
        <v>60000</v>
      </c>
      <c r="U301" s="7">
        <v>196000</v>
      </c>
      <c r="V301" s="7">
        <v>0.30612244897959184</v>
      </c>
      <c r="W301" s="7">
        <v>24.442480944</v>
      </c>
      <c r="X301" s="7">
        <v>3.7823237254400008</v>
      </c>
      <c r="Y301" s="7">
        <v>6.0860880000000011</v>
      </c>
      <c r="Z301" s="7">
        <v>1.6895551860000002</v>
      </c>
      <c r="AA301" s="6">
        <v>1267.7750000000001</v>
      </c>
      <c r="AB301" s="6">
        <v>709.54815166153026</v>
      </c>
      <c r="AC301" s="6">
        <v>816.95468865317036</v>
      </c>
      <c r="AD301" s="6">
        <v>1115.4512350254956</v>
      </c>
      <c r="AE301" s="6">
        <v>2410.481279744773</v>
      </c>
      <c r="AF301" s="6">
        <v>1</v>
      </c>
      <c r="AG301" s="5"/>
      <c r="AH301" s="5"/>
    </row>
    <row r="302" spans="1:34" ht="19.5" customHeight="1" x14ac:dyDescent="0.2">
      <c r="A302" s="21"/>
      <c r="B302" s="6" t="s">
        <v>365</v>
      </c>
      <c r="C302" s="6">
        <v>1</v>
      </c>
      <c r="D302" s="7">
        <v>1000</v>
      </c>
      <c r="E302" s="7">
        <v>1000</v>
      </c>
      <c r="F302" s="7">
        <v>100</v>
      </c>
      <c r="G302" s="7">
        <v>110.7</v>
      </c>
      <c r="H302" s="18">
        <v>3.6459999999999999E-3</v>
      </c>
      <c r="I302" s="11">
        <v>610</v>
      </c>
      <c r="J302">
        <v>7.4930526499999983E-3</v>
      </c>
      <c r="K302" s="11">
        <v>617</v>
      </c>
      <c r="L302" s="12">
        <v>3.8797588799999998E-2</v>
      </c>
      <c r="M302">
        <v>630</v>
      </c>
      <c r="N302" s="11">
        <v>1085</v>
      </c>
      <c r="O302" s="11">
        <v>500</v>
      </c>
      <c r="P302" s="11">
        <v>120</v>
      </c>
      <c r="Q302" s="7">
        <v>1</v>
      </c>
      <c r="R302" s="7">
        <f t="shared" si="27"/>
        <v>1</v>
      </c>
      <c r="S302" s="7">
        <v>5.0006452445476836E-2</v>
      </c>
      <c r="T302" s="7">
        <v>60000</v>
      </c>
      <c r="U302" s="7">
        <v>196000</v>
      </c>
      <c r="V302" s="7">
        <v>0.30612244897959184</v>
      </c>
      <c r="W302" s="7">
        <v>24.442480944</v>
      </c>
      <c r="X302" s="7">
        <v>3.7823237254400008</v>
      </c>
      <c r="Y302" s="7">
        <v>2.2240600000000001</v>
      </c>
      <c r="Z302" s="7">
        <v>4.6232134850499991</v>
      </c>
      <c r="AA302" s="6">
        <v>1430.8049999999998</v>
      </c>
      <c r="AB302" s="6">
        <v>715.67978121516512</v>
      </c>
      <c r="AC302" s="6">
        <v>873.64320093981894</v>
      </c>
      <c r="AD302" s="6">
        <v>1253.6579415236922</v>
      </c>
      <c r="AE302" s="6">
        <v>2577.7446537622773</v>
      </c>
      <c r="AF302" s="6">
        <v>1</v>
      </c>
      <c r="AG302" s="5"/>
      <c r="AH302" s="5"/>
    </row>
    <row r="303" spans="1:34" ht="19.5" customHeight="1" x14ac:dyDescent="0.2">
      <c r="A303" s="21"/>
      <c r="B303" s="6" t="s">
        <v>366</v>
      </c>
      <c r="C303" s="6">
        <v>1</v>
      </c>
      <c r="D303" s="7">
        <v>1000</v>
      </c>
      <c r="E303" s="7">
        <v>1000</v>
      </c>
      <c r="F303" s="7">
        <v>100</v>
      </c>
      <c r="G303" s="7">
        <v>93.5</v>
      </c>
      <c r="H303" s="18">
        <v>3.7790000000000002E-3</v>
      </c>
      <c r="I303" s="11">
        <v>610</v>
      </c>
      <c r="J303">
        <v>2.7697626000000005E-3</v>
      </c>
      <c r="K303" s="11">
        <v>610</v>
      </c>
      <c r="L303" s="12">
        <v>6.9693575625000004E-2</v>
      </c>
      <c r="M303">
        <v>630</v>
      </c>
      <c r="N303" s="11">
        <v>520</v>
      </c>
      <c r="O303" s="11">
        <v>120</v>
      </c>
      <c r="P303" s="11">
        <v>280</v>
      </c>
      <c r="Q303" s="7">
        <v>1</v>
      </c>
      <c r="R303" s="7">
        <f t="shared" si="27"/>
        <v>1</v>
      </c>
      <c r="S303" s="7">
        <v>5.0013465163697916E-2</v>
      </c>
      <c r="T303" s="7">
        <v>33600</v>
      </c>
      <c r="U303" s="7">
        <v>111200</v>
      </c>
      <c r="V303" s="7">
        <v>0.30215827338129497</v>
      </c>
      <c r="W303" s="7">
        <v>43.906952643750003</v>
      </c>
      <c r="X303" s="7">
        <v>15.759682189333336</v>
      </c>
      <c r="Y303" s="7">
        <v>2.3051900000000001</v>
      </c>
      <c r="Z303" s="7">
        <v>1.6895551860000002</v>
      </c>
      <c r="AA303" s="6">
        <v>818.43000000000006</v>
      </c>
      <c r="AB303" s="6">
        <v>769.24135566514542</v>
      </c>
      <c r="AC303" s="6">
        <v>802.90857541329262</v>
      </c>
      <c r="AD303" s="6">
        <v>866.80244050560407</v>
      </c>
      <c r="AE303" s="6">
        <v>1255.1975765172988</v>
      </c>
      <c r="AF303" s="6">
        <v>1</v>
      </c>
      <c r="AG303" s="5"/>
      <c r="AH303" s="5"/>
    </row>
    <row r="304" spans="1:34" ht="19.5" customHeight="1" x14ac:dyDescent="0.2">
      <c r="A304" s="21"/>
      <c r="B304" s="6" t="s">
        <v>367</v>
      </c>
      <c r="C304" s="6">
        <v>1</v>
      </c>
      <c r="D304" s="7">
        <v>2000</v>
      </c>
      <c r="E304" s="7">
        <v>1000</v>
      </c>
      <c r="F304" s="7">
        <v>100</v>
      </c>
      <c r="G304" s="7">
        <v>103.3</v>
      </c>
      <c r="H304" s="18">
        <v>3.6459999999999999E-3</v>
      </c>
      <c r="I304" s="11">
        <v>610</v>
      </c>
      <c r="J304">
        <v>2.7697626000000005E-3</v>
      </c>
      <c r="K304" s="11">
        <v>610</v>
      </c>
      <c r="L304" s="12">
        <v>3.8797588799999998E-2</v>
      </c>
      <c r="M304">
        <v>630</v>
      </c>
      <c r="N304" s="11">
        <v>1013</v>
      </c>
      <c r="O304" s="11">
        <v>500</v>
      </c>
      <c r="P304" s="11">
        <v>120</v>
      </c>
      <c r="Q304" s="7">
        <v>2</v>
      </c>
      <c r="R304" s="7">
        <f t="shared" si="27"/>
        <v>2</v>
      </c>
      <c r="S304" s="7">
        <v>5.0032597743841001E-2</v>
      </c>
      <c r="T304" s="7">
        <v>60000</v>
      </c>
      <c r="U304" s="7">
        <v>196000</v>
      </c>
      <c r="V304" s="7">
        <v>0.30612244897959184</v>
      </c>
      <c r="W304" s="7">
        <v>24.442480944</v>
      </c>
      <c r="X304" s="7">
        <v>3.7823237254400008</v>
      </c>
      <c r="Y304" s="7">
        <v>2.2240600000000001</v>
      </c>
      <c r="Z304" s="7">
        <v>1.6895551860000002</v>
      </c>
      <c r="AA304" s="6">
        <v>575.48260000000005</v>
      </c>
      <c r="AB304" s="6">
        <v>484.90242166757071</v>
      </c>
      <c r="AC304" s="6">
        <v>820.71575830715244</v>
      </c>
      <c r="AD304" s="6">
        <v>1081.8989921206951</v>
      </c>
      <c r="AE304" s="6">
        <v>1716.0681477804305</v>
      </c>
      <c r="AF304" s="6">
        <v>1</v>
      </c>
      <c r="AG304" s="5"/>
      <c r="AH304" s="5"/>
    </row>
    <row r="305" spans="1:34" ht="19.5" customHeight="1" x14ac:dyDescent="0.2">
      <c r="A305" s="21"/>
      <c r="B305" s="6" t="s">
        <v>368</v>
      </c>
      <c r="C305" s="6">
        <v>1</v>
      </c>
      <c r="D305" s="7">
        <v>2000</v>
      </c>
      <c r="E305" s="7">
        <v>1000</v>
      </c>
      <c r="F305" s="7">
        <v>100</v>
      </c>
      <c r="G305" s="7">
        <v>96.8</v>
      </c>
      <c r="H305" s="18">
        <v>9.8640000000000012E-3</v>
      </c>
      <c r="I305" s="11">
        <v>617</v>
      </c>
      <c r="J305">
        <v>2.7697626000000005E-3</v>
      </c>
      <c r="K305" s="11">
        <v>610</v>
      </c>
      <c r="L305" s="12">
        <v>3.8797588799999998E-2</v>
      </c>
      <c r="M305">
        <v>630</v>
      </c>
      <c r="N305" s="11">
        <v>950</v>
      </c>
      <c r="O305" s="11">
        <v>500</v>
      </c>
      <c r="P305" s="11">
        <v>120</v>
      </c>
      <c r="Q305" s="7">
        <v>2</v>
      </c>
      <c r="R305" s="7">
        <f t="shared" si="27"/>
        <v>2</v>
      </c>
      <c r="S305" s="7">
        <v>5.0071681565188056E-2</v>
      </c>
      <c r="T305" s="7">
        <v>60000</v>
      </c>
      <c r="U305" s="7">
        <v>196000</v>
      </c>
      <c r="V305" s="7">
        <v>0.30612244897959184</v>
      </c>
      <c r="W305" s="7">
        <v>24.442480944</v>
      </c>
      <c r="X305" s="7">
        <v>3.7823237254400008</v>
      </c>
      <c r="Y305" s="7">
        <v>6.0860880000000011</v>
      </c>
      <c r="Z305" s="7">
        <v>1.6895551860000002</v>
      </c>
      <c r="AA305" s="6">
        <v>699.26994999999999</v>
      </c>
      <c r="AB305" s="6">
        <v>522.87541838776406</v>
      </c>
      <c r="AC305" s="6">
        <v>816.95468865317036</v>
      </c>
      <c r="AD305" s="6">
        <v>1022.3621252442391</v>
      </c>
      <c r="AE305" s="6">
        <v>1849.6338345021945</v>
      </c>
      <c r="AF305" s="6">
        <v>1</v>
      </c>
      <c r="AG305" s="5"/>
      <c r="AH305" s="5"/>
    </row>
    <row r="306" spans="1:34" ht="19.5" customHeight="1" x14ac:dyDescent="0.2">
      <c r="A306" s="20"/>
      <c r="B306" s="6" t="s">
        <v>369</v>
      </c>
      <c r="C306" s="6">
        <v>1</v>
      </c>
      <c r="D306" s="7">
        <v>2000</v>
      </c>
      <c r="E306" s="7">
        <v>1000</v>
      </c>
      <c r="F306" s="7">
        <v>100</v>
      </c>
      <c r="G306" s="7">
        <v>110.7</v>
      </c>
      <c r="H306" s="18">
        <v>3.6459999999999999E-3</v>
      </c>
      <c r="I306" s="11">
        <v>610</v>
      </c>
      <c r="J306">
        <v>7.4930526499999983E-3</v>
      </c>
      <c r="K306" s="11">
        <v>617</v>
      </c>
      <c r="L306" s="12">
        <v>3.8797588799999998E-2</v>
      </c>
      <c r="M306">
        <v>630</v>
      </c>
      <c r="N306" s="11">
        <v>1085</v>
      </c>
      <c r="O306" s="11">
        <v>500</v>
      </c>
      <c r="P306" s="11">
        <v>120</v>
      </c>
      <c r="Q306" s="7">
        <v>2</v>
      </c>
      <c r="R306" s="7">
        <f t="shared" si="27"/>
        <v>2</v>
      </c>
      <c r="S306" s="7">
        <v>5.0006452445476836E-2</v>
      </c>
      <c r="T306" s="7">
        <v>60000</v>
      </c>
      <c r="U306" s="7">
        <v>196000</v>
      </c>
      <c r="V306" s="7">
        <v>0.30612244897959184</v>
      </c>
      <c r="W306" s="7">
        <v>24.442480944</v>
      </c>
      <c r="X306" s="7">
        <v>3.7823237254400008</v>
      </c>
      <c r="Y306" s="7">
        <v>2.2240600000000001</v>
      </c>
      <c r="Z306" s="7">
        <v>4.6232134850499991</v>
      </c>
      <c r="AA306" s="6">
        <v>876.30690000000004</v>
      </c>
      <c r="AB306" s="6">
        <v>595.97998992781015</v>
      </c>
      <c r="AC306" s="6">
        <v>844.23116462942983</v>
      </c>
      <c r="AD306" s="6">
        <v>1149.118815742567</v>
      </c>
      <c r="AE306" s="6">
        <v>1893.6211988120303</v>
      </c>
      <c r="AF306" s="6">
        <v>1</v>
      </c>
      <c r="AG306" s="5"/>
      <c r="AH306" s="5"/>
    </row>
    <row r="307" spans="1:34" ht="19.5" customHeight="1" x14ac:dyDescent="0.2">
      <c r="A307" s="19" t="s">
        <v>370</v>
      </c>
      <c r="B307" s="6" t="s">
        <v>371</v>
      </c>
      <c r="C307" s="6">
        <v>0</v>
      </c>
      <c r="D307" s="7">
        <v>990</v>
      </c>
      <c r="E307" s="7">
        <v>850</v>
      </c>
      <c r="F307" s="7">
        <v>28</v>
      </c>
      <c r="G307" s="7">
        <v>85.8</v>
      </c>
      <c r="H307" s="18">
        <v>1.1214285714285715E-2</v>
      </c>
      <c r="I307" s="11">
        <v>423.5</v>
      </c>
      <c r="J307">
        <v>2.242857142857143E-2</v>
      </c>
      <c r="K307" s="11">
        <v>423.5</v>
      </c>
      <c r="L307" s="12">
        <v>2.2508915555555554E-2</v>
      </c>
      <c r="M307">
        <v>814</v>
      </c>
      <c r="N307" s="11">
        <v>0</v>
      </c>
      <c r="O307" s="11">
        <v>150</v>
      </c>
      <c r="P307" s="11">
        <v>150</v>
      </c>
      <c r="Q307" s="7">
        <v>1.1599999999999999</v>
      </c>
      <c r="R307" s="7">
        <f t="shared" si="27"/>
        <v>1.1647058823529413</v>
      </c>
      <c r="S307" s="7">
        <v>0</v>
      </c>
      <c r="T307" s="7">
        <v>22500</v>
      </c>
      <c r="U307" s="7">
        <v>60400</v>
      </c>
      <c r="V307" s="7">
        <v>0.37251655629139074</v>
      </c>
      <c r="W307" s="7">
        <v>18.32225726222222</v>
      </c>
      <c r="X307" s="7">
        <v>1.7730533333333334</v>
      </c>
      <c r="Y307" s="7">
        <v>4.74925</v>
      </c>
      <c r="Z307" s="7">
        <v>9.4984999999999999</v>
      </c>
      <c r="AA307" s="6">
        <v>326.09828115000005</v>
      </c>
      <c r="AB307" s="6">
        <v>156.30530203219908</v>
      </c>
      <c r="AC307" s="6">
        <v>183.05470332990828</v>
      </c>
      <c r="AD307" s="6">
        <v>232.0680550914052</v>
      </c>
      <c r="AE307" s="6">
        <v>699.34358508532841</v>
      </c>
      <c r="AF307" s="6">
        <v>2</v>
      </c>
      <c r="AG307" s="5"/>
      <c r="AH307" s="5"/>
    </row>
    <row r="308" spans="1:34" ht="19.5" customHeight="1" x14ac:dyDescent="0.2">
      <c r="A308" s="20"/>
      <c r="B308" s="6" t="s">
        <v>372</v>
      </c>
      <c r="C308" s="6">
        <v>0</v>
      </c>
      <c r="D308" s="7">
        <v>510</v>
      </c>
      <c r="E308" s="7">
        <v>900</v>
      </c>
      <c r="F308" s="7">
        <v>26</v>
      </c>
      <c r="G308" s="7">
        <v>61.2</v>
      </c>
      <c r="H308" s="18">
        <v>1.2076923076923075E-2</v>
      </c>
      <c r="I308" s="11">
        <v>494.6</v>
      </c>
      <c r="J308">
        <v>2.4153846153846151E-2</v>
      </c>
      <c r="K308" s="11">
        <v>423.5</v>
      </c>
      <c r="L308" s="12">
        <v>2.2508915555555554E-2</v>
      </c>
      <c r="M308">
        <v>388</v>
      </c>
      <c r="N308" s="11">
        <v>73.58</v>
      </c>
      <c r="O308" s="11">
        <v>150</v>
      </c>
      <c r="P308" s="11">
        <v>150</v>
      </c>
      <c r="Q308" s="7">
        <v>0.56999999999999995</v>
      </c>
      <c r="R308" s="7">
        <f t="shared" si="27"/>
        <v>0.56666666666666665</v>
      </c>
      <c r="S308" s="7">
        <v>1.9839729070946312E-2</v>
      </c>
      <c r="T308" s="7">
        <v>22500</v>
      </c>
      <c r="U308" s="7">
        <v>60600</v>
      </c>
      <c r="V308" s="7">
        <v>0.37128712871287128</v>
      </c>
      <c r="W308" s="7">
        <v>8.7334592355555554</v>
      </c>
      <c r="X308" s="7">
        <v>1.7730533333333334</v>
      </c>
      <c r="Y308" s="7">
        <v>5.9732461538461532</v>
      </c>
      <c r="Z308" s="7">
        <v>10.229153846153844</v>
      </c>
      <c r="AA308" s="6">
        <v>361.31372865000003</v>
      </c>
      <c r="AB308" s="6">
        <v>152.74318844153737</v>
      </c>
      <c r="AC308" s="6">
        <v>152.00289499286723</v>
      </c>
      <c r="AD308" s="6">
        <v>174.00636934942744</v>
      </c>
      <c r="AE308" s="6">
        <v>592.59549863292068</v>
      </c>
      <c r="AF308" s="6">
        <v>2</v>
      </c>
      <c r="AG308" s="5"/>
      <c r="AH308" s="5"/>
    </row>
    <row r="309" spans="1:34" ht="19.5" customHeight="1" x14ac:dyDescent="0.2">
      <c r="A309" s="22" t="s">
        <v>373</v>
      </c>
      <c r="B309" s="7" t="s">
        <v>374</v>
      </c>
      <c r="C309" s="7">
        <v>0</v>
      </c>
      <c r="D309" s="7">
        <v>1500</v>
      </c>
      <c r="E309" s="7">
        <v>500</v>
      </c>
      <c r="F309" s="7">
        <v>50</v>
      </c>
      <c r="G309" s="7">
        <v>21.6</v>
      </c>
      <c r="H309" s="18">
        <v>2.8260000000000004E-3</v>
      </c>
      <c r="I309" s="11">
        <v>216</v>
      </c>
      <c r="J309">
        <v>2.8260000000000004E-3</v>
      </c>
      <c r="K309" s="11">
        <v>216</v>
      </c>
      <c r="L309" s="12">
        <v>4.5216000000000006E-2</v>
      </c>
      <c r="M309">
        <v>276</v>
      </c>
      <c r="N309" s="11">
        <v>0</v>
      </c>
      <c r="O309" s="11">
        <v>50</v>
      </c>
      <c r="P309" s="11">
        <v>50</v>
      </c>
      <c r="Q309" s="7">
        <v>3</v>
      </c>
      <c r="R309" s="7">
        <f t="shared" si="27"/>
        <v>3</v>
      </c>
      <c r="S309" s="7">
        <v>0</v>
      </c>
      <c r="T309" s="7">
        <v>2500</v>
      </c>
      <c r="U309" s="7">
        <v>25000</v>
      </c>
      <c r="V309" s="7">
        <v>0.1</v>
      </c>
      <c r="W309" s="7">
        <v>12.479616000000002</v>
      </c>
      <c r="X309" s="7">
        <v>0</v>
      </c>
      <c r="Y309" s="7">
        <v>0.61041600000000007</v>
      </c>
      <c r="Z309" s="7">
        <v>0.61041600000000007</v>
      </c>
      <c r="AA309" s="6">
        <v>15.7</v>
      </c>
      <c r="AB309" s="6">
        <v>17.963026624668117</v>
      </c>
      <c r="AC309" s="6" t="s">
        <v>598</v>
      </c>
      <c r="AD309" s="6" t="s">
        <v>598</v>
      </c>
      <c r="AE309" s="6"/>
      <c r="AF309" s="6">
        <v>2</v>
      </c>
      <c r="AG309" s="5"/>
      <c r="AH309" s="5"/>
    </row>
    <row r="310" spans="1:34" ht="19.5" customHeight="1" x14ac:dyDescent="0.2">
      <c r="A310" s="21"/>
      <c r="B310" s="6" t="s">
        <v>375</v>
      </c>
      <c r="C310" s="6">
        <v>0</v>
      </c>
      <c r="D310" s="7">
        <v>1500</v>
      </c>
      <c r="E310" s="7">
        <v>500</v>
      </c>
      <c r="F310" s="7">
        <v>50</v>
      </c>
      <c r="G310" s="7">
        <v>21.6</v>
      </c>
      <c r="H310" s="18">
        <v>2.8260000000000004E-3</v>
      </c>
      <c r="I310" s="11">
        <v>216</v>
      </c>
      <c r="J310">
        <v>2.8260000000000004E-3</v>
      </c>
      <c r="K310" s="11">
        <v>216</v>
      </c>
      <c r="L310" s="12">
        <v>2.2608000000000003E-2</v>
      </c>
      <c r="M310">
        <v>276</v>
      </c>
      <c r="N310" s="11">
        <v>0</v>
      </c>
      <c r="O310" s="11">
        <v>50</v>
      </c>
      <c r="P310" s="11">
        <v>100</v>
      </c>
      <c r="Q310" s="7">
        <v>3</v>
      </c>
      <c r="R310" s="7">
        <v>3</v>
      </c>
      <c r="S310" s="7">
        <v>0</v>
      </c>
      <c r="T310" s="7">
        <v>5000</v>
      </c>
      <c r="U310" s="7">
        <v>25000</v>
      </c>
      <c r="V310" s="7">
        <v>0.2</v>
      </c>
      <c r="W310" s="7">
        <v>6.2398080000000009</v>
      </c>
      <c r="X310" s="7">
        <v>0</v>
      </c>
      <c r="Y310" s="7">
        <v>0.61041600000000007</v>
      </c>
      <c r="Z310" s="7">
        <v>0.61041600000000007</v>
      </c>
      <c r="AA310" s="6">
        <v>18.399999999999999</v>
      </c>
      <c r="AB310" s="6">
        <v>18.956967897521519</v>
      </c>
      <c r="AC310" s="6" t="s">
        <v>598</v>
      </c>
      <c r="AD310" s="6" t="s">
        <v>598</v>
      </c>
      <c r="AE310" s="6"/>
      <c r="AF310" s="6">
        <v>2</v>
      </c>
      <c r="AG310" s="5"/>
      <c r="AH310" s="5"/>
    </row>
    <row r="311" spans="1:34" ht="19.5" customHeight="1" x14ac:dyDescent="0.2">
      <c r="A311" s="21"/>
      <c r="B311" s="6" t="s">
        <v>376</v>
      </c>
      <c r="C311" s="6">
        <v>0</v>
      </c>
      <c r="D311" s="7">
        <v>1500</v>
      </c>
      <c r="E311" s="7">
        <v>500</v>
      </c>
      <c r="F311" s="7">
        <v>50</v>
      </c>
      <c r="G311" s="7">
        <v>22.45</v>
      </c>
      <c r="H311" s="18">
        <v>2.8260000000000004E-3</v>
      </c>
      <c r="I311" s="11">
        <v>216</v>
      </c>
      <c r="J311">
        <v>2.8260000000000004E-3</v>
      </c>
      <c r="K311" s="11">
        <v>216</v>
      </c>
      <c r="L311" s="12">
        <v>2.2608000000000003E-2</v>
      </c>
      <c r="M311">
        <v>276</v>
      </c>
      <c r="N311" s="11">
        <v>0</v>
      </c>
      <c r="O311" s="11">
        <v>50</v>
      </c>
      <c r="P311" s="11">
        <v>100</v>
      </c>
      <c r="Q311" s="7">
        <v>3</v>
      </c>
      <c r="R311" s="7">
        <v>3</v>
      </c>
      <c r="S311" s="7">
        <v>0</v>
      </c>
      <c r="T311" s="7">
        <v>5000</v>
      </c>
      <c r="U311" s="7">
        <v>25000</v>
      </c>
      <c r="V311" s="7">
        <v>0.2</v>
      </c>
      <c r="W311" s="7">
        <v>6.2398080000000009</v>
      </c>
      <c r="X311" s="7">
        <v>0</v>
      </c>
      <c r="Y311" s="7">
        <v>0.61041600000000007</v>
      </c>
      <c r="Z311" s="7">
        <v>0.61041600000000007</v>
      </c>
      <c r="AA311" s="6">
        <v>15.3</v>
      </c>
      <c r="AB311" s="6">
        <v>19.04399847909815</v>
      </c>
      <c r="AC311" s="6" t="s">
        <v>598</v>
      </c>
      <c r="AD311" s="6" t="s">
        <v>598</v>
      </c>
      <c r="AE311" s="6"/>
      <c r="AF311" s="6">
        <v>2</v>
      </c>
      <c r="AG311" s="5"/>
      <c r="AH311" s="5"/>
    </row>
    <row r="312" spans="1:34" ht="19.5" customHeight="1" x14ac:dyDescent="0.2">
      <c r="A312" s="20"/>
      <c r="B312" s="6" t="s">
        <v>377</v>
      </c>
      <c r="C312" s="6">
        <v>0</v>
      </c>
      <c r="D312" s="7">
        <v>1500</v>
      </c>
      <c r="E312" s="7">
        <v>500</v>
      </c>
      <c r="F312" s="7">
        <v>50</v>
      </c>
      <c r="G312" s="7">
        <v>23.45</v>
      </c>
      <c r="H312" s="18">
        <v>2.8260000000000004E-3</v>
      </c>
      <c r="I312" s="11">
        <v>216</v>
      </c>
      <c r="J312">
        <v>2.8260000000000004E-3</v>
      </c>
      <c r="K312" s="11">
        <v>216</v>
      </c>
      <c r="L312" s="12">
        <v>2.2608000000000003E-2</v>
      </c>
      <c r="M312">
        <v>276</v>
      </c>
      <c r="N312" s="11">
        <v>0</v>
      </c>
      <c r="O312" s="11">
        <v>50</v>
      </c>
      <c r="P312" s="11">
        <v>100</v>
      </c>
      <c r="Q312" s="7">
        <v>3</v>
      </c>
      <c r="R312" s="7">
        <v>3</v>
      </c>
      <c r="S312" s="7">
        <v>0</v>
      </c>
      <c r="T312" s="7">
        <v>5000</v>
      </c>
      <c r="U312" s="7">
        <v>25000</v>
      </c>
      <c r="V312" s="7">
        <v>0.2</v>
      </c>
      <c r="W312" s="7">
        <v>6.2398080000000009</v>
      </c>
      <c r="X312" s="7">
        <v>0</v>
      </c>
      <c r="Y312" s="7">
        <v>0.61041600000000007</v>
      </c>
      <c r="Z312" s="7">
        <v>0.61041600000000007</v>
      </c>
      <c r="AA312" s="6">
        <v>20.8116232464929</v>
      </c>
      <c r="AB312" s="6">
        <v>19.233848380411697</v>
      </c>
      <c r="AC312" s="6" t="s">
        <v>598</v>
      </c>
      <c r="AD312" s="6" t="s">
        <v>598</v>
      </c>
      <c r="AE312" s="6"/>
      <c r="AF312" s="6">
        <v>2</v>
      </c>
      <c r="AG312" s="5"/>
      <c r="AH312" s="5"/>
    </row>
    <row r="313" spans="1:34" ht="19.5" customHeight="1" x14ac:dyDescent="0.2">
      <c r="A313" s="19" t="s">
        <v>378</v>
      </c>
      <c r="B313" s="7" t="s">
        <v>379</v>
      </c>
      <c r="C313" s="7">
        <v>0</v>
      </c>
      <c r="D313" s="7">
        <v>2000</v>
      </c>
      <c r="E313" s="7">
        <v>1700</v>
      </c>
      <c r="F313" s="7">
        <v>80</v>
      </c>
      <c r="G313" s="7">
        <v>62.6</v>
      </c>
      <c r="H313" s="18">
        <v>7.9132906249999996E-3</v>
      </c>
      <c r="I313" s="11">
        <v>810</v>
      </c>
      <c r="J313">
        <v>7.9132906249999996E-3</v>
      </c>
      <c r="K313" s="11">
        <v>810</v>
      </c>
      <c r="L313" s="12">
        <v>2.1388321950000001E-2</v>
      </c>
      <c r="M313">
        <v>848</v>
      </c>
      <c r="N313" s="11">
        <v>1764</v>
      </c>
      <c r="O313" s="11">
        <v>200</v>
      </c>
      <c r="P313" s="11">
        <v>200</v>
      </c>
      <c r="Q313" s="7">
        <v>2</v>
      </c>
      <c r="R313" s="7">
        <f>D313/E313</f>
        <v>1.1764705882352942</v>
      </c>
      <c r="S313" s="7">
        <v>0.21</v>
      </c>
      <c r="T313" s="7">
        <v>40000</v>
      </c>
      <c r="U313" s="7">
        <v>184000</v>
      </c>
      <c r="V313" s="7">
        <v>0.21739130434782608</v>
      </c>
      <c r="W313" s="7">
        <v>18.137297013600001</v>
      </c>
      <c r="X313" s="7">
        <v>8.5463538750000012</v>
      </c>
      <c r="Y313" s="7">
        <v>6.40976540625</v>
      </c>
      <c r="Z313" s="7">
        <v>6.40976540625</v>
      </c>
      <c r="AA313" s="6">
        <v>1048.5</v>
      </c>
      <c r="AB313" s="6">
        <v>590.95061003910712</v>
      </c>
      <c r="AC313" s="6">
        <v>893.48314851428688</v>
      </c>
      <c r="AD313" s="6">
        <v>1120.91005282387</v>
      </c>
      <c r="AE313" s="6">
        <v>1819.7637209264283</v>
      </c>
      <c r="AF313" s="6">
        <v>2</v>
      </c>
      <c r="AG313" s="5"/>
      <c r="AH313" s="5"/>
    </row>
    <row r="314" spans="1:34" ht="19.5" customHeight="1" x14ac:dyDescent="0.2">
      <c r="A314" s="21"/>
      <c r="B314" s="6" t="s">
        <v>380</v>
      </c>
      <c r="C314" s="6">
        <v>0</v>
      </c>
      <c r="D314" s="7">
        <v>2000</v>
      </c>
      <c r="E314" s="7">
        <v>1700</v>
      </c>
      <c r="F314" s="7">
        <v>80</v>
      </c>
      <c r="G314" s="7">
        <v>68.599999999999994</v>
      </c>
      <c r="H314" s="18">
        <v>7.9132906249999996E-3</v>
      </c>
      <c r="I314" s="11">
        <v>810</v>
      </c>
      <c r="J314">
        <v>7.9132906249999996E-3</v>
      </c>
      <c r="K314" s="11">
        <v>810</v>
      </c>
      <c r="L314" s="12">
        <v>2.1388321950000001E-2</v>
      </c>
      <c r="M314">
        <v>848</v>
      </c>
      <c r="N314" s="11">
        <v>1921</v>
      </c>
      <c r="O314" s="11">
        <v>200</v>
      </c>
      <c r="P314" s="11">
        <v>200</v>
      </c>
      <c r="Q314" s="7">
        <v>2</v>
      </c>
      <c r="R314" s="7">
        <f>D314/E314</f>
        <v>1.1764705882352942</v>
      </c>
      <c r="S314" s="7">
        <v>0.21</v>
      </c>
      <c r="T314" s="7">
        <v>40000</v>
      </c>
      <c r="U314" s="7">
        <v>184000</v>
      </c>
      <c r="V314" s="7">
        <v>0.21739130434782608</v>
      </c>
      <c r="W314" s="7">
        <v>18.137297013600001</v>
      </c>
      <c r="X314" s="7">
        <v>8.5463538750000012</v>
      </c>
      <c r="Y314" s="7">
        <v>6.40976540625</v>
      </c>
      <c r="Z314" s="7">
        <v>6.40976540625</v>
      </c>
      <c r="AA314" s="6">
        <v>1041.05</v>
      </c>
      <c r="AB314" s="6">
        <v>617.41483389856353</v>
      </c>
      <c r="AC314" s="6">
        <v>935.32223160565195</v>
      </c>
      <c r="AD314" s="6">
        <v>1212.4818435976345</v>
      </c>
      <c r="AE314" s="6">
        <v>1904.9776901580763</v>
      </c>
      <c r="AF314" s="6">
        <v>2</v>
      </c>
      <c r="AG314" s="5"/>
      <c r="AH314" s="5"/>
    </row>
    <row r="315" spans="1:34" ht="19.5" customHeight="1" x14ac:dyDescent="0.2">
      <c r="A315" s="21"/>
      <c r="B315" s="6" t="s">
        <v>381</v>
      </c>
      <c r="C315" s="6">
        <v>0</v>
      </c>
      <c r="D315" s="7">
        <v>2000</v>
      </c>
      <c r="E315" s="7">
        <v>1700</v>
      </c>
      <c r="F315" s="7">
        <v>80</v>
      </c>
      <c r="G315" s="7">
        <v>66.5</v>
      </c>
      <c r="H315" s="18">
        <v>7.9132906249999996E-3</v>
      </c>
      <c r="I315" s="11">
        <v>810</v>
      </c>
      <c r="J315">
        <v>7.9132906249999996E-3</v>
      </c>
      <c r="K315" s="11">
        <v>810</v>
      </c>
      <c r="L315" s="12">
        <v>2.1388321950000001E-2</v>
      </c>
      <c r="M315">
        <v>848</v>
      </c>
      <c r="N315" s="11">
        <v>1862</v>
      </c>
      <c r="O315" s="11">
        <v>200</v>
      </c>
      <c r="P315" s="11">
        <v>200</v>
      </c>
      <c r="Q315" s="7">
        <v>2</v>
      </c>
      <c r="R315" s="7">
        <f>D315/E315</f>
        <v>1.1764705882352942</v>
      </c>
      <c r="S315" s="7">
        <v>0.21</v>
      </c>
      <c r="T315" s="7">
        <v>40000</v>
      </c>
      <c r="U315" s="7">
        <v>184000</v>
      </c>
      <c r="V315" s="7">
        <v>0.21739130434782608</v>
      </c>
      <c r="W315" s="7">
        <v>18.137297013600001</v>
      </c>
      <c r="X315" s="7">
        <v>4.2731769375000006</v>
      </c>
      <c r="Y315" s="7">
        <v>6.40976540625</v>
      </c>
      <c r="Z315" s="7">
        <v>6.40976540625</v>
      </c>
      <c r="AA315" s="6">
        <v>985.85</v>
      </c>
      <c r="AB315" s="6">
        <v>633.42995340982384</v>
      </c>
      <c r="AC315" s="6">
        <v>920.89480281186627</v>
      </c>
      <c r="AD315" s="6">
        <v>1180.1190283317758</v>
      </c>
      <c r="AE315" s="6">
        <v>1875.5932394845104</v>
      </c>
      <c r="AF315" s="6">
        <v>2</v>
      </c>
      <c r="AG315" s="5"/>
      <c r="AH315" s="5"/>
    </row>
    <row r="316" spans="1:34" ht="19.5" customHeight="1" x14ac:dyDescent="0.2">
      <c r="A316" s="21"/>
      <c r="B316" s="6" t="s">
        <v>382</v>
      </c>
      <c r="C316" s="6">
        <v>0</v>
      </c>
      <c r="D316" s="7">
        <v>2000</v>
      </c>
      <c r="E316" s="7">
        <v>1700</v>
      </c>
      <c r="F316" s="7">
        <v>80</v>
      </c>
      <c r="G316" s="7">
        <v>61.4</v>
      </c>
      <c r="H316" s="18">
        <v>7.9132906249999996E-3</v>
      </c>
      <c r="I316" s="11">
        <v>810</v>
      </c>
      <c r="J316">
        <v>7.9132906249999996E-3</v>
      </c>
      <c r="K316" s="11">
        <v>810</v>
      </c>
      <c r="L316" s="12">
        <v>2.1388321950000001E-2</v>
      </c>
      <c r="M316">
        <v>848</v>
      </c>
      <c r="N316" s="11">
        <v>1470</v>
      </c>
      <c r="O316" s="11">
        <v>200</v>
      </c>
      <c r="P316" s="11">
        <v>200</v>
      </c>
      <c r="Q316" s="7">
        <v>2</v>
      </c>
      <c r="R316" s="7">
        <f>D316/E316</f>
        <v>1.1764705882352942</v>
      </c>
      <c r="S316" s="7">
        <v>0.18</v>
      </c>
      <c r="T316" s="7">
        <v>40000</v>
      </c>
      <c r="U316" s="7">
        <v>184000</v>
      </c>
      <c r="V316" s="7">
        <v>0.21739130434782608</v>
      </c>
      <c r="W316" s="7">
        <v>18.137297013600001</v>
      </c>
      <c r="X316" s="7">
        <v>8.5463538750000012</v>
      </c>
      <c r="Y316" s="7">
        <v>6.40976540625</v>
      </c>
      <c r="Z316" s="7">
        <v>6.40976540625</v>
      </c>
      <c r="AA316" s="6">
        <v>947.5</v>
      </c>
      <c r="AB316" s="6">
        <v>581.55848109277167</v>
      </c>
      <c r="AC316" s="6">
        <v>884.87797386286479</v>
      </c>
      <c r="AD316" s="6">
        <v>1072.8705418279369</v>
      </c>
      <c r="AE316" s="6">
        <v>1802.2374982226954</v>
      </c>
      <c r="AF316" s="6">
        <v>2</v>
      </c>
      <c r="AG316" s="5"/>
      <c r="AH316" s="5"/>
    </row>
    <row r="317" spans="1:34" ht="19.5" customHeight="1" x14ac:dyDescent="0.2">
      <c r="A317" s="20"/>
      <c r="B317" s="6" t="s">
        <v>383</v>
      </c>
      <c r="C317" s="6">
        <v>0</v>
      </c>
      <c r="D317" s="7">
        <v>2000</v>
      </c>
      <c r="E317" s="7">
        <v>1700</v>
      </c>
      <c r="F317" s="7">
        <v>80</v>
      </c>
      <c r="G317" s="7">
        <v>59.7</v>
      </c>
      <c r="H317" s="18">
        <v>7.9132906249999996E-3</v>
      </c>
      <c r="I317" s="11">
        <v>810</v>
      </c>
      <c r="J317">
        <v>7.9132906249999996E-3</v>
      </c>
      <c r="K317" s="11">
        <v>810</v>
      </c>
      <c r="L317" s="12">
        <v>2.1388321950000001E-2</v>
      </c>
      <c r="M317">
        <v>848</v>
      </c>
      <c r="N317" s="11">
        <v>1666</v>
      </c>
      <c r="O317" s="11">
        <v>200</v>
      </c>
      <c r="P317" s="11">
        <v>200</v>
      </c>
      <c r="Q317" s="7">
        <v>2</v>
      </c>
      <c r="R317" s="7">
        <f>D317/E317</f>
        <v>1.1764705882352942</v>
      </c>
      <c r="S317" s="7">
        <v>0.21</v>
      </c>
      <c r="T317" s="7">
        <v>40000</v>
      </c>
      <c r="U317" s="7">
        <v>184000</v>
      </c>
      <c r="V317" s="7">
        <v>0.21739130434782608</v>
      </c>
      <c r="W317" s="7">
        <v>18.137297013600001</v>
      </c>
      <c r="X317" s="7">
        <v>8.5463538750000012</v>
      </c>
      <c r="Y317" s="7">
        <v>6.40976540625</v>
      </c>
      <c r="Z317" s="7">
        <v>6.40976540625</v>
      </c>
      <c r="AA317" s="6">
        <v>1012</v>
      </c>
      <c r="AB317" s="6">
        <v>577.26322352698958</v>
      </c>
      <c r="AC317" s="6">
        <v>872.54204801539277</v>
      </c>
      <c r="AD317" s="6">
        <v>1073.7336108388749</v>
      </c>
      <c r="AE317" s="6">
        <v>1777.1128270315312</v>
      </c>
      <c r="AF317" s="6">
        <v>2</v>
      </c>
      <c r="AG317" s="5"/>
      <c r="AH317" s="5"/>
    </row>
    <row r="318" spans="1:34" ht="19.5" customHeight="1" x14ac:dyDescent="0.2">
      <c r="A318" s="19" t="s">
        <v>384</v>
      </c>
      <c r="B318" s="6" t="s">
        <v>385</v>
      </c>
      <c r="C318" s="6">
        <v>0</v>
      </c>
      <c r="D318" s="7">
        <v>750</v>
      </c>
      <c r="E318" s="7">
        <v>1500</v>
      </c>
      <c r="F318" s="7">
        <v>120</v>
      </c>
      <c r="G318" s="7">
        <v>25.8</v>
      </c>
      <c r="H318" s="18">
        <v>6.8000000000000005E-3</v>
      </c>
      <c r="I318" s="11">
        <v>481</v>
      </c>
      <c r="J318">
        <v>6.8000000000000005E-3</v>
      </c>
      <c r="K318" s="11">
        <v>481</v>
      </c>
      <c r="L318" s="12">
        <v>5.1500000000000004E-2</v>
      </c>
      <c r="M318">
        <v>440</v>
      </c>
      <c r="N318" s="11">
        <v>0</v>
      </c>
      <c r="O318" s="11">
        <v>120</v>
      </c>
      <c r="P318" s="11">
        <v>130</v>
      </c>
      <c r="Q318" s="7">
        <v>0.5</v>
      </c>
      <c r="R318" s="7">
        <v>0.5</v>
      </c>
      <c r="S318" s="7">
        <v>0</v>
      </c>
      <c r="T318" s="7">
        <v>15600</v>
      </c>
      <c r="U318" s="7">
        <v>180000</v>
      </c>
      <c r="V318" s="7">
        <v>8.666666666666667E-2</v>
      </c>
      <c r="W318" s="7">
        <v>22.66</v>
      </c>
      <c r="X318" s="7">
        <v>0</v>
      </c>
      <c r="Y318" s="7">
        <v>3.2708000000000004</v>
      </c>
      <c r="Z318" s="7">
        <v>3.2708000000000004</v>
      </c>
      <c r="AA318" s="6">
        <v>666.11699999999996</v>
      </c>
      <c r="AB318" s="6">
        <v>469.1793480211773</v>
      </c>
      <c r="AC318" s="6">
        <v>533.08583219227546</v>
      </c>
      <c r="AD318" s="6">
        <v>785.52218645026574</v>
      </c>
      <c r="AE318" s="6">
        <v>409.89278381538469</v>
      </c>
      <c r="AF318" s="6">
        <v>1</v>
      </c>
      <c r="AG318" s="5"/>
      <c r="AH318" s="5"/>
    </row>
    <row r="319" spans="1:34" ht="19.5" customHeight="1" x14ac:dyDescent="0.2">
      <c r="A319" s="21"/>
      <c r="B319" s="6" t="s">
        <v>386</v>
      </c>
      <c r="C319" s="6">
        <v>0</v>
      </c>
      <c r="D319" s="7">
        <v>750</v>
      </c>
      <c r="E319" s="7">
        <v>1500</v>
      </c>
      <c r="F319" s="7">
        <v>120</v>
      </c>
      <c r="G319" s="7">
        <v>29</v>
      </c>
      <c r="H319" s="18">
        <v>6.8000000000000005E-3</v>
      </c>
      <c r="I319" s="11">
        <v>584</v>
      </c>
      <c r="J319">
        <v>6.8000000000000005E-3</v>
      </c>
      <c r="K319" s="11">
        <v>584</v>
      </c>
      <c r="L319" s="12">
        <v>5.1500000000000004E-2</v>
      </c>
      <c r="M319">
        <v>473</v>
      </c>
      <c r="N319" s="11">
        <v>0</v>
      </c>
      <c r="O319" s="11">
        <v>120</v>
      </c>
      <c r="P319" s="11">
        <v>130</v>
      </c>
      <c r="Q319" s="7">
        <v>0.5</v>
      </c>
      <c r="R319" s="7">
        <v>0.5</v>
      </c>
      <c r="S319" s="7">
        <v>0</v>
      </c>
      <c r="T319" s="7">
        <v>15600</v>
      </c>
      <c r="U319" s="7">
        <v>180000</v>
      </c>
      <c r="V319" s="7">
        <v>8.666666666666667E-2</v>
      </c>
      <c r="W319" s="7">
        <v>24.359500000000001</v>
      </c>
      <c r="X319" s="7">
        <v>0</v>
      </c>
      <c r="Y319" s="7">
        <v>3.9712000000000005</v>
      </c>
      <c r="Z319" s="7">
        <v>3.9712000000000005</v>
      </c>
      <c r="AA319" s="6">
        <v>812.60899999999992</v>
      </c>
      <c r="AB319" s="6">
        <v>548.24894281907564</v>
      </c>
      <c r="AC319" s="6">
        <v>594.62603724299493</v>
      </c>
      <c r="AD319" s="6">
        <v>874.78901067956849</v>
      </c>
      <c r="AE319" s="6">
        <v>462.67722387692299</v>
      </c>
      <c r="AF319" s="6">
        <v>1</v>
      </c>
      <c r="AG319" s="5"/>
      <c r="AH319" s="5"/>
    </row>
    <row r="320" spans="1:34" ht="19.5" customHeight="1" x14ac:dyDescent="0.2">
      <c r="A320" s="21"/>
      <c r="B320" s="6" t="s">
        <v>387</v>
      </c>
      <c r="C320" s="6">
        <v>0</v>
      </c>
      <c r="D320" s="7">
        <v>750</v>
      </c>
      <c r="E320" s="7">
        <v>1500</v>
      </c>
      <c r="F320" s="7">
        <v>120</v>
      </c>
      <c r="G320" s="7">
        <v>32.1</v>
      </c>
      <c r="H320" s="18">
        <v>6.8000000000000005E-3</v>
      </c>
      <c r="I320" s="11">
        <v>584</v>
      </c>
      <c r="J320">
        <v>6.8000000000000005E-3</v>
      </c>
      <c r="K320" s="11">
        <v>584</v>
      </c>
      <c r="L320" s="12">
        <v>6.5000000000000006E-3</v>
      </c>
      <c r="M320">
        <v>584</v>
      </c>
      <c r="N320" s="11">
        <v>0</v>
      </c>
      <c r="O320" s="11">
        <v>120</v>
      </c>
      <c r="P320" s="11">
        <v>80</v>
      </c>
      <c r="Q320" s="7">
        <v>0.5</v>
      </c>
      <c r="R320" s="7">
        <v>0.5</v>
      </c>
      <c r="S320" s="7">
        <v>0</v>
      </c>
      <c r="T320" s="7">
        <v>9600</v>
      </c>
      <c r="U320" s="7">
        <v>180000</v>
      </c>
      <c r="V320" s="7">
        <v>5.3333333333333337E-2</v>
      </c>
      <c r="W320" s="7">
        <v>3.7960000000000003</v>
      </c>
      <c r="X320" s="7">
        <v>0</v>
      </c>
      <c r="Y320" s="7">
        <v>3.9712000000000005</v>
      </c>
      <c r="Z320" s="7">
        <v>3.9712000000000005</v>
      </c>
      <c r="AA320" s="6">
        <v>382.68849999999998</v>
      </c>
      <c r="AB320" s="6">
        <v>449.22598594280697</v>
      </c>
      <c r="AC320" s="6">
        <v>426.01795557651695</v>
      </c>
      <c r="AD320" s="6">
        <v>995.93881065675612</v>
      </c>
      <c r="AE320" s="6">
        <v>495.38666879999994</v>
      </c>
      <c r="AF320" s="6">
        <v>1</v>
      </c>
      <c r="AG320" s="5"/>
      <c r="AH320" s="5"/>
    </row>
    <row r="321" spans="1:34" ht="19.5" customHeight="1" x14ac:dyDescent="0.2">
      <c r="A321" s="21"/>
      <c r="B321" s="6" t="s">
        <v>388</v>
      </c>
      <c r="C321" s="6">
        <v>0</v>
      </c>
      <c r="D321" s="7">
        <v>500</v>
      </c>
      <c r="E321" s="7">
        <v>1500</v>
      </c>
      <c r="F321" s="7">
        <v>120</v>
      </c>
      <c r="G321" s="7">
        <v>34.799999999999997</v>
      </c>
      <c r="H321" s="18">
        <v>6.8000000000000005E-3</v>
      </c>
      <c r="I321" s="11">
        <v>584</v>
      </c>
      <c r="J321">
        <v>6.8000000000000005E-3</v>
      </c>
      <c r="K321" s="11">
        <v>584</v>
      </c>
      <c r="L321" s="12">
        <v>3.95E-2</v>
      </c>
      <c r="M321">
        <v>519</v>
      </c>
      <c r="N321" s="11">
        <v>0</v>
      </c>
      <c r="O321" s="11">
        <v>120</v>
      </c>
      <c r="P321" s="11">
        <v>130</v>
      </c>
      <c r="Q321" s="7">
        <v>0.33</v>
      </c>
      <c r="R321" s="7">
        <v>0.33</v>
      </c>
      <c r="S321" s="7">
        <v>0</v>
      </c>
      <c r="T321" s="7">
        <v>15600</v>
      </c>
      <c r="U321" s="7">
        <v>180000</v>
      </c>
      <c r="V321" s="7">
        <v>8.666666666666667E-2</v>
      </c>
      <c r="W321" s="7">
        <v>20.500499999999999</v>
      </c>
      <c r="X321" s="7">
        <v>0</v>
      </c>
      <c r="Y321" s="7">
        <v>3.9712000000000005</v>
      </c>
      <c r="Z321" s="7">
        <v>3.9712000000000005</v>
      </c>
      <c r="AA321" s="6">
        <v>939.42499999999995</v>
      </c>
      <c r="AB321" s="6">
        <v>526.68164392609185</v>
      </c>
      <c r="AC321" s="6">
        <v>706.51606500255195</v>
      </c>
      <c r="AD321" s="6">
        <v>1103.3474392964631</v>
      </c>
      <c r="AE321" s="6">
        <v>478.99899107628852</v>
      </c>
      <c r="AF321" s="6">
        <v>1</v>
      </c>
      <c r="AG321" s="5"/>
      <c r="AH321" s="5"/>
    </row>
    <row r="322" spans="1:34" ht="19.5" customHeight="1" x14ac:dyDescent="0.2">
      <c r="A322" s="21"/>
      <c r="B322" s="6" t="s">
        <v>389</v>
      </c>
      <c r="C322" s="6">
        <v>0</v>
      </c>
      <c r="D322" s="7">
        <v>1500</v>
      </c>
      <c r="E322" s="7">
        <v>1500</v>
      </c>
      <c r="F322" s="7">
        <v>120</v>
      </c>
      <c r="G322" s="7">
        <v>35</v>
      </c>
      <c r="H322" s="18">
        <v>3.4000000000000002E-3</v>
      </c>
      <c r="I322" s="11">
        <v>584</v>
      </c>
      <c r="J322">
        <v>6.8000000000000005E-3</v>
      </c>
      <c r="K322" s="11">
        <v>584</v>
      </c>
      <c r="L322" s="12">
        <v>9.7500000000000003E-2</v>
      </c>
      <c r="M322">
        <v>528</v>
      </c>
      <c r="N322" s="11">
        <v>0</v>
      </c>
      <c r="O322" s="11">
        <v>120</v>
      </c>
      <c r="P322" s="11">
        <v>130</v>
      </c>
      <c r="Q322" s="7">
        <v>1</v>
      </c>
      <c r="R322" s="7">
        <v>1</v>
      </c>
      <c r="S322" s="7">
        <v>0</v>
      </c>
      <c r="T322" s="7">
        <v>15600</v>
      </c>
      <c r="U322" s="7">
        <v>180000</v>
      </c>
      <c r="V322" s="7">
        <v>8.666666666666667E-2</v>
      </c>
      <c r="W322" s="7">
        <v>51.480000000000004</v>
      </c>
      <c r="X322" s="7">
        <v>0</v>
      </c>
      <c r="Y322" s="7">
        <v>1.9856000000000003</v>
      </c>
      <c r="Z322" s="7">
        <v>3.9712000000000005</v>
      </c>
      <c r="AA322" s="6">
        <v>708.78750000000002</v>
      </c>
      <c r="AB322" s="6">
        <v>614.16953296439942</v>
      </c>
      <c r="AC322" s="6">
        <v>527.73450032222991</v>
      </c>
      <c r="AD322" s="6">
        <v>913.44681651565543</v>
      </c>
      <c r="AE322" s="6">
        <v>498.47762880000005</v>
      </c>
      <c r="AF322" s="6">
        <v>1</v>
      </c>
      <c r="AG322" s="5"/>
      <c r="AH322" s="5"/>
    </row>
    <row r="323" spans="1:34" ht="19.5" customHeight="1" x14ac:dyDescent="0.2">
      <c r="A323" s="21"/>
      <c r="B323" s="6" t="s">
        <v>390</v>
      </c>
      <c r="C323" s="6">
        <v>0</v>
      </c>
      <c r="D323" s="7">
        <v>1500</v>
      </c>
      <c r="E323" s="7">
        <v>1500</v>
      </c>
      <c r="F323" s="7">
        <v>120</v>
      </c>
      <c r="G323" s="7">
        <v>22.6</v>
      </c>
      <c r="H323" s="18">
        <v>6.8000000000000005E-3</v>
      </c>
      <c r="I323" s="11">
        <v>584</v>
      </c>
      <c r="J323">
        <v>6.8000000000000005E-3</v>
      </c>
      <c r="K323" s="11">
        <v>584</v>
      </c>
      <c r="L323" s="12">
        <v>9.7500000000000003E-2</v>
      </c>
      <c r="M323">
        <v>528</v>
      </c>
      <c r="N323" s="11">
        <v>0</v>
      </c>
      <c r="O323" s="11">
        <v>120</v>
      </c>
      <c r="P323" s="11">
        <v>130</v>
      </c>
      <c r="Q323" s="7">
        <v>1</v>
      </c>
      <c r="R323" s="7">
        <v>1</v>
      </c>
      <c r="S323" s="7">
        <v>0</v>
      </c>
      <c r="T323" s="7">
        <v>15600</v>
      </c>
      <c r="U323" s="7">
        <v>180000</v>
      </c>
      <c r="V323" s="7">
        <v>8.666666666666667E-2</v>
      </c>
      <c r="W323" s="7">
        <v>51.480000000000004</v>
      </c>
      <c r="X323" s="7">
        <v>0</v>
      </c>
      <c r="Y323" s="7">
        <v>3.9712000000000005</v>
      </c>
      <c r="Z323" s="7">
        <v>3.9712000000000005</v>
      </c>
      <c r="AA323" s="6">
        <v>735.69</v>
      </c>
      <c r="AB323" s="6">
        <v>539.93315029336202</v>
      </c>
      <c r="AC323" s="6">
        <v>575.54446795230524</v>
      </c>
      <c r="AD323" s="6">
        <v>615.47319847830693</v>
      </c>
      <c r="AE323" s="6">
        <v>373.85986751999997</v>
      </c>
      <c r="AF323" s="6">
        <v>1</v>
      </c>
      <c r="AG323" s="5"/>
      <c r="AH323" s="5"/>
    </row>
    <row r="324" spans="1:34" ht="19.5" customHeight="1" x14ac:dyDescent="0.2">
      <c r="A324" s="21"/>
      <c r="B324" s="6" t="s">
        <v>391</v>
      </c>
      <c r="C324" s="6">
        <v>0</v>
      </c>
      <c r="D324" s="7">
        <v>750</v>
      </c>
      <c r="E324" s="7">
        <v>1500</v>
      </c>
      <c r="F324" s="7">
        <v>120</v>
      </c>
      <c r="G324" s="7">
        <v>24</v>
      </c>
      <c r="H324" s="18">
        <v>2.7318196987737332E-3</v>
      </c>
      <c r="I324" s="11">
        <v>584</v>
      </c>
      <c r="J324">
        <v>3.4000000000000002E-3</v>
      </c>
      <c r="K324" s="11">
        <v>584</v>
      </c>
      <c r="L324" s="12">
        <v>2.5999387477984491E-2</v>
      </c>
      <c r="M324">
        <v>473</v>
      </c>
      <c r="N324" s="11">
        <v>0</v>
      </c>
      <c r="O324" s="11">
        <v>120</v>
      </c>
      <c r="P324" s="11">
        <v>290</v>
      </c>
      <c r="Q324" s="7">
        <v>0.5</v>
      </c>
      <c r="R324" s="7">
        <v>0.5</v>
      </c>
      <c r="S324" s="7">
        <v>0</v>
      </c>
      <c r="T324" s="7">
        <v>34800</v>
      </c>
      <c r="U324" s="7">
        <v>180000</v>
      </c>
      <c r="V324" s="7">
        <v>0.19333333333333333</v>
      </c>
      <c r="W324" s="7">
        <v>12.297710277086665</v>
      </c>
      <c r="X324" s="7">
        <v>6.5233426122540061</v>
      </c>
      <c r="Y324" s="7">
        <v>1.5953827040838602</v>
      </c>
      <c r="Z324" s="7">
        <v>1.9856000000000003</v>
      </c>
      <c r="AA324" s="6">
        <v>562.69499999999994</v>
      </c>
      <c r="AB324" s="6">
        <v>324.15569513492227</v>
      </c>
      <c r="AC324" s="6">
        <v>459.68854577469165</v>
      </c>
      <c r="AD324" s="6">
        <v>649.24766421443394</v>
      </c>
      <c r="AE324" s="6">
        <v>355.60504672658561</v>
      </c>
      <c r="AF324" s="6">
        <v>1</v>
      </c>
      <c r="AG324" s="5"/>
      <c r="AH324" s="5"/>
    </row>
    <row r="325" spans="1:34" ht="19.5" customHeight="1" x14ac:dyDescent="0.2">
      <c r="A325" s="21"/>
      <c r="B325" s="6" t="s">
        <v>392</v>
      </c>
      <c r="C325" s="6">
        <v>0</v>
      </c>
      <c r="D325" s="7">
        <v>750</v>
      </c>
      <c r="E325" s="7">
        <v>1500</v>
      </c>
      <c r="F325" s="7">
        <v>120</v>
      </c>
      <c r="G325" s="7">
        <v>26.3</v>
      </c>
      <c r="H325" s="18">
        <v>2.5000000000000001E-3</v>
      </c>
      <c r="I325" s="11">
        <v>584</v>
      </c>
      <c r="J325">
        <v>3.4000000000000002E-3</v>
      </c>
      <c r="K325" s="11">
        <v>584</v>
      </c>
      <c r="L325" s="12">
        <v>5.1500000000000004E-2</v>
      </c>
      <c r="M325">
        <v>473</v>
      </c>
      <c r="N325" s="11">
        <v>236.70000000000002</v>
      </c>
      <c r="O325" s="11">
        <v>120</v>
      </c>
      <c r="P325" s="11">
        <v>130</v>
      </c>
      <c r="Q325" s="7">
        <v>0.5</v>
      </c>
      <c r="R325" s="7">
        <v>0.5</v>
      </c>
      <c r="S325" s="7">
        <v>0.05</v>
      </c>
      <c r="T325" s="7">
        <v>15600</v>
      </c>
      <c r="U325" s="7">
        <v>180000</v>
      </c>
      <c r="V325" s="7">
        <v>8.666666666666667E-2</v>
      </c>
      <c r="W325" s="7">
        <v>24.359500000000001</v>
      </c>
      <c r="X325" s="7">
        <v>0</v>
      </c>
      <c r="Y325" s="7">
        <v>1.46</v>
      </c>
      <c r="Z325" s="7">
        <v>1.9856000000000003</v>
      </c>
      <c r="AA325" s="6">
        <v>788.7</v>
      </c>
      <c r="AB325" s="6">
        <v>464.6314924129419</v>
      </c>
      <c r="AC325" s="6">
        <v>588.27025408516624</v>
      </c>
      <c r="AD325" s="6">
        <v>706.54306022651576</v>
      </c>
      <c r="AE325" s="6">
        <v>467.29275047061697</v>
      </c>
      <c r="AF325" s="6">
        <v>1</v>
      </c>
      <c r="AG325" s="5"/>
      <c r="AH325" s="5"/>
    </row>
    <row r="326" spans="1:34" ht="19.5" customHeight="1" x14ac:dyDescent="0.2">
      <c r="A326" s="21"/>
      <c r="B326" s="6" t="s">
        <v>393</v>
      </c>
      <c r="C326" s="6">
        <v>0</v>
      </c>
      <c r="D326" s="7">
        <v>750</v>
      </c>
      <c r="E326" s="7">
        <v>1500</v>
      </c>
      <c r="F326" s="7">
        <v>120</v>
      </c>
      <c r="G326" s="7">
        <v>27</v>
      </c>
      <c r="H326" s="18">
        <v>3.4000000000000002E-3</v>
      </c>
      <c r="I326" s="11">
        <v>584</v>
      </c>
      <c r="J326">
        <v>3.4000000000000002E-3</v>
      </c>
      <c r="K326" s="11">
        <v>584</v>
      </c>
      <c r="L326" s="12">
        <v>5.1500000000000004E-2</v>
      </c>
      <c r="M326">
        <v>473</v>
      </c>
      <c r="N326" s="11">
        <v>486</v>
      </c>
      <c r="O326" s="11">
        <v>120</v>
      </c>
      <c r="P326" s="11">
        <v>130</v>
      </c>
      <c r="Q326" s="7">
        <v>0.5</v>
      </c>
      <c r="R326" s="7">
        <v>0.5</v>
      </c>
      <c r="S326" s="7">
        <v>0.1</v>
      </c>
      <c r="T326" s="7">
        <v>15600</v>
      </c>
      <c r="U326" s="7">
        <v>180000</v>
      </c>
      <c r="V326" s="7">
        <v>8.666666666666667E-2</v>
      </c>
      <c r="W326" s="7">
        <v>24.359500000000001</v>
      </c>
      <c r="X326" s="7">
        <v>0</v>
      </c>
      <c r="Y326" s="7">
        <v>1.9856000000000003</v>
      </c>
      <c r="Z326" s="7">
        <v>1.9856000000000003</v>
      </c>
      <c r="AA326" s="6">
        <v>865</v>
      </c>
      <c r="AB326" s="6">
        <v>647.88104358892906</v>
      </c>
      <c r="AC326" s="6">
        <v>759.09643713795026</v>
      </c>
      <c r="AD326" s="6">
        <v>729.98622662390733</v>
      </c>
      <c r="AE326" s="6">
        <v>581.18412494679376</v>
      </c>
      <c r="AF326" s="6">
        <v>1</v>
      </c>
      <c r="AG326" s="5"/>
      <c r="AH326" s="5"/>
    </row>
    <row r="327" spans="1:34" ht="19.5" customHeight="1" x14ac:dyDescent="0.2">
      <c r="A327" s="20"/>
      <c r="B327" s="6" t="s">
        <v>394</v>
      </c>
      <c r="C327" s="6">
        <v>0</v>
      </c>
      <c r="D327" s="7">
        <v>750</v>
      </c>
      <c r="E327" s="7">
        <v>1500</v>
      </c>
      <c r="F327" s="7">
        <v>120</v>
      </c>
      <c r="G327" s="7">
        <v>23.7</v>
      </c>
      <c r="H327" s="18">
        <v>3.4000000000000002E-3</v>
      </c>
      <c r="I327" s="11">
        <v>481</v>
      </c>
      <c r="J327">
        <v>3.4000000000000002E-3</v>
      </c>
      <c r="K327" s="11">
        <v>481</v>
      </c>
      <c r="L327" s="12">
        <v>5.1500000000000004E-2</v>
      </c>
      <c r="M327">
        <v>440</v>
      </c>
      <c r="N327" s="11">
        <v>0</v>
      </c>
      <c r="O327" s="11">
        <v>120</v>
      </c>
      <c r="P327" s="11">
        <v>130</v>
      </c>
      <c r="Q327" s="7">
        <v>0.5</v>
      </c>
      <c r="R327" s="7">
        <v>0.5</v>
      </c>
      <c r="S327" s="7">
        <v>0</v>
      </c>
      <c r="T327" s="7">
        <v>15600</v>
      </c>
      <c r="U327" s="7">
        <v>180000</v>
      </c>
      <c r="V327" s="7">
        <v>8.666666666666667E-2</v>
      </c>
      <c r="W327" s="7">
        <v>22.66</v>
      </c>
      <c r="X327" s="7">
        <v>0</v>
      </c>
      <c r="Y327" s="7">
        <v>1.6354000000000002</v>
      </c>
      <c r="Z327" s="7">
        <v>1.6354000000000002</v>
      </c>
      <c r="AA327" s="6">
        <v>634.44650000000001</v>
      </c>
      <c r="AB327" s="6">
        <v>268.84623948459836</v>
      </c>
      <c r="AC327" s="6">
        <v>440.35621865572699</v>
      </c>
      <c r="AD327" s="6">
        <v>726.67830314515572</v>
      </c>
      <c r="AE327" s="6">
        <v>344.68290636923075</v>
      </c>
      <c r="AF327" s="6">
        <v>1</v>
      </c>
      <c r="AG327" s="5"/>
      <c r="AH327" s="5"/>
    </row>
    <row r="328" spans="1:34" ht="19.5" customHeight="1" x14ac:dyDescent="0.2">
      <c r="A328" s="22" t="s">
        <v>395</v>
      </c>
      <c r="B328" s="7" t="s">
        <v>396</v>
      </c>
      <c r="C328" s="7">
        <v>0</v>
      </c>
      <c r="D328" s="7">
        <v>3660</v>
      </c>
      <c r="E328" s="7">
        <v>1220</v>
      </c>
      <c r="F328" s="7">
        <v>102</v>
      </c>
      <c r="G328" s="7">
        <v>31.6</v>
      </c>
      <c r="H328" s="18">
        <v>2.9749999999999998E-3</v>
      </c>
      <c r="I328" s="11">
        <v>433</v>
      </c>
      <c r="J328">
        <v>3.2580065359477123E-3</v>
      </c>
      <c r="K328" s="11">
        <v>433</v>
      </c>
      <c r="L328" s="12">
        <v>2.9168339251711185E-2</v>
      </c>
      <c r="M328">
        <v>433</v>
      </c>
      <c r="N328" s="11">
        <v>2055</v>
      </c>
      <c r="O328" s="11">
        <v>102</v>
      </c>
      <c r="P328" s="11">
        <v>190.5</v>
      </c>
      <c r="Q328" s="7">
        <v>3</v>
      </c>
      <c r="R328" s="7">
        <f t="shared" ref="R328:R341" si="28">D328/E328</f>
        <v>3</v>
      </c>
      <c r="S328" s="7">
        <v>0.1</v>
      </c>
      <c r="T328" s="7">
        <v>19431</v>
      </c>
      <c r="U328" s="7">
        <v>124440</v>
      </c>
      <c r="V328" s="7">
        <v>0.15614754098360656</v>
      </c>
      <c r="W328" s="7">
        <v>12.629890895990943</v>
      </c>
      <c r="X328" s="7">
        <v>2.0204879256965942</v>
      </c>
      <c r="Y328" s="7">
        <v>1.2881749999999998</v>
      </c>
      <c r="Z328" s="7">
        <v>1.4107168300653594</v>
      </c>
      <c r="AA328" s="6">
        <v>144.38499999999999</v>
      </c>
      <c r="AB328" s="6">
        <v>391.90347640350035</v>
      </c>
      <c r="AC328" s="6" t="s">
        <v>598</v>
      </c>
      <c r="AD328" s="6" t="s">
        <v>598</v>
      </c>
      <c r="AE328" s="6"/>
      <c r="AF328" s="6">
        <v>3</v>
      </c>
      <c r="AG328" s="5"/>
      <c r="AH328" s="5"/>
    </row>
    <row r="329" spans="1:34" ht="19.5" customHeight="1" x14ac:dyDescent="0.2">
      <c r="A329" s="21"/>
      <c r="B329" s="7" t="s">
        <v>397</v>
      </c>
      <c r="C329" s="7">
        <v>0</v>
      </c>
      <c r="D329" s="7">
        <v>3660</v>
      </c>
      <c r="E329" s="7">
        <v>1220</v>
      </c>
      <c r="F329" s="7">
        <v>102</v>
      </c>
      <c r="G329" s="7">
        <v>34</v>
      </c>
      <c r="H329" s="18">
        <v>2.9749999999999998E-3</v>
      </c>
      <c r="I329" s="11">
        <v>433</v>
      </c>
      <c r="J329">
        <v>3.2580065359477123E-3</v>
      </c>
      <c r="K329" s="11">
        <v>433</v>
      </c>
      <c r="L329" s="12">
        <v>2.9168339251711185E-2</v>
      </c>
      <c r="M329">
        <v>433</v>
      </c>
      <c r="N329" s="11">
        <v>2055</v>
      </c>
      <c r="O329" s="11">
        <v>102</v>
      </c>
      <c r="P329" s="11">
        <v>190.5</v>
      </c>
      <c r="Q329" s="7">
        <v>3</v>
      </c>
      <c r="R329" s="7">
        <f t="shared" si="28"/>
        <v>3</v>
      </c>
      <c r="S329" s="7">
        <v>0.1</v>
      </c>
      <c r="T329" s="7">
        <v>19431</v>
      </c>
      <c r="U329" s="7">
        <v>124440</v>
      </c>
      <c r="V329" s="7">
        <v>0.15614754098360656</v>
      </c>
      <c r="W329" s="7">
        <v>12.629890895990943</v>
      </c>
      <c r="X329" s="7">
        <v>3.0109231833910037</v>
      </c>
      <c r="Y329" s="7">
        <v>1.2881749999999998</v>
      </c>
      <c r="Z329" s="7">
        <v>1.4107168300653594</v>
      </c>
      <c r="AA329" s="6">
        <v>159.79500000000002</v>
      </c>
      <c r="AB329" s="6">
        <v>393.25812218852349</v>
      </c>
      <c r="AC329" s="6" t="s">
        <v>598</v>
      </c>
      <c r="AD329" s="6" t="s">
        <v>598</v>
      </c>
      <c r="AE329" s="6"/>
      <c r="AF329" s="6">
        <v>3</v>
      </c>
      <c r="AG329" s="5"/>
      <c r="AH329" s="5"/>
    </row>
    <row r="330" spans="1:34" ht="19.5" customHeight="1" x14ac:dyDescent="0.2">
      <c r="A330" s="21"/>
      <c r="B330" s="7" t="s">
        <v>398</v>
      </c>
      <c r="C330" s="7">
        <v>0</v>
      </c>
      <c r="D330" s="7">
        <v>3360</v>
      </c>
      <c r="E330" s="7">
        <v>1220</v>
      </c>
      <c r="F330" s="7">
        <v>102</v>
      </c>
      <c r="G330" s="7">
        <v>43.6</v>
      </c>
      <c r="H330" s="18">
        <v>3.2580065359477123E-3</v>
      </c>
      <c r="I330" s="11">
        <v>433</v>
      </c>
      <c r="J330">
        <v>3.2580065359477123E-3</v>
      </c>
      <c r="K330" s="11">
        <v>433</v>
      </c>
      <c r="L330" s="12">
        <v>1.5700000000000002E-2</v>
      </c>
      <c r="M330">
        <v>433</v>
      </c>
      <c r="N330" s="11">
        <v>1039.76</v>
      </c>
      <c r="O330" s="11">
        <v>1220</v>
      </c>
      <c r="P330" s="11">
        <v>102</v>
      </c>
      <c r="Q330" s="7">
        <v>2.75</v>
      </c>
      <c r="R330" s="7">
        <f t="shared" si="28"/>
        <v>2.7540983606557377</v>
      </c>
      <c r="S330" s="7">
        <v>0.1</v>
      </c>
      <c r="T330" s="7">
        <v>124440</v>
      </c>
      <c r="U330" s="7">
        <v>352512</v>
      </c>
      <c r="V330" s="7">
        <v>0.35300925925925924</v>
      </c>
      <c r="W330" s="7">
        <v>6.7981000000000007</v>
      </c>
      <c r="X330" s="7">
        <v>0.96126000000000011</v>
      </c>
      <c r="Y330" s="7">
        <v>1.4107168300653594</v>
      </c>
      <c r="Z330" s="7">
        <v>1.4107168300653594</v>
      </c>
      <c r="AA330" s="6">
        <v>193</v>
      </c>
      <c r="AB330" s="6">
        <v>314.1318272507433</v>
      </c>
      <c r="AC330" s="6" t="s">
        <v>598</v>
      </c>
      <c r="AD330" s="6" t="s">
        <v>598</v>
      </c>
      <c r="AE330" s="6"/>
      <c r="AF330" s="6">
        <v>3</v>
      </c>
      <c r="AG330" s="5"/>
      <c r="AH330" s="5"/>
    </row>
    <row r="331" spans="1:34" ht="19.5" customHeight="1" x14ac:dyDescent="0.2">
      <c r="A331" s="21"/>
      <c r="B331" s="7" t="s">
        <v>399</v>
      </c>
      <c r="C331" s="7">
        <v>0</v>
      </c>
      <c r="D331" s="7">
        <v>3360</v>
      </c>
      <c r="E331" s="7">
        <v>1220</v>
      </c>
      <c r="F331" s="7">
        <v>102</v>
      </c>
      <c r="G331" s="7">
        <v>43.6</v>
      </c>
      <c r="H331" s="18">
        <v>3.2580065359477123E-3</v>
      </c>
      <c r="I331" s="11">
        <v>433</v>
      </c>
      <c r="J331">
        <v>3.2580065359477123E-3</v>
      </c>
      <c r="K331" s="11">
        <v>433</v>
      </c>
      <c r="L331" s="12">
        <v>2.9168339251711185E-2</v>
      </c>
      <c r="M331">
        <v>433</v>
      </c>
      <c r="N331" s="11">
        <v>1039.76</v>
      </c>
      <c r="O331" s="11">
        <v>102</v>
      </c>
      <c r="P331" s="11">
        <v>190.5</v>
      </c>
      <c r="Q331" s="7">
        <v>2.75</v>
      </c>
      <c r="R331" s="7">
        <f t="shared" si="28"/>
        <v>2.7540983606557377</v>
      </c>
      <c r="S331" s="7">
        <v>0.1</v>
      </c>
      <c r="T331" s="7">
        <v>19431</v>
      </c>
      <c r="U331" s="7">
        <v>124440</v>
      </c>
      <c r="V331" s="7">
        <v>0.15614754098360656</v>
      </c>
      <c r="W331" s="7">
        <v>12.629890895990943</v>
      </c>
      <c r="X331" s="7">
        <v>2.0204879256965942</v>
      </c>
      <c r="Y331" s="7">
        <v>1.4107168300653594</v>
      </c>
      <c r="Z331" s="7">
        <v>1.4107168300653594</v>
      </c>
      <c r="AA331" s="6">
        <v>291.17</v>
      </c>
      <c r="AB331" s="6">
        <v>285.11558401408746</v>
      </c>
      <c r="AC331" s="6" t="s">
        <v>598</v>
      </c>
      <c r="AD331" s="6" t="s">
        <v>598</v>
      </c>
      <c r="AE331" s="6"/>
      <c r="AF331" s="6">
        <v>3</v>
      </c>
      <c r="AG331" s="5"/>
      <c r="AH331" s="5"/>
    </row>
    <row r="332" spans="1:34" ht="19.5" customHeight="1" x14ac:dyDescent="0.2">
      <c r="A332" s="21"/>
      <c r="B332" s="7" t="s">
        <v>400</v>
      </c>
      <c r="C332" s="7">
        <v>0</v>
      </c>
      <c r="D332" s="7">
        <v>3360</v>
      </c>
      <c r="E332" s="7">
        <v>1220</v>
      </c>
      <c r="F332" s="7">
        <v>102</v>
      </c>
      <c r="G332" s="7">
        <v>41.7</v>
      </c>
      <c r="H332" s="18">
        <v>4.0041951296647688E-3</v>
      </c>
      <c r="I332" s="11">
        <v>433</v>
      </c>
      <c r="J332">
        <v>4.433216036414566E-3</v>
      </c>
      <c r="K332" s="11">
        <v>433</v>
      </c>
      <c r="L332" s="12">
        <v>1.5700000000000002E-2</v>
      </c>
      <c r="M332">
        <v>433</v>
      </c>
      <c r="N332" s="11">
        <v>994.44</v>
      </c>
      <c r="O332" s="11">
        <v>1220</v>
      </c>
      <c r="P332" s="11">
        <v>102</v>
      </c>
      <c r="Q332" s="7">
        <v>2.75</v>
      </c>
      <c r="R332" s="7">
        <f t="shared" si="28"/>
        <v>2.7540983606557377</v>
      </c>
      <c r="S332" s="7">
        <v>0.1</v>
      </c>
      <c r="T332" s="7">
        <v>124440</v>
      </c>
      <c r="U332" s="7">
        <v>352512</v>
      </c>
      <c r="V332" s="7">
        <v>0.35300925925925924</v>
      </c>
      <c r="W332" s="7">
        <v>6.7981000000000007</v>
      </c>
      <c r="X332" s="7">
        <v>0.61919000000000002</v>
      </c>
      <c r="Y332" s="7">
        <v>1.7338164911448448</v>
      </c>
      <c r="Z332" s="7">
        <v>1.9195825437675071</v>
      </c>
      <c r="AA332" s="6">
        <v>187.2</v>
      </c>
      <c r="AB332" s="6">
        <v>351.61634361859075</v>
      </c>
      <c r="AC332" s="6" t="s">
        <v>598</v>
      </c>
      <c r="AD332" s="6" t="s">
        <v>598</v>
      </c>
      <c r="AE332" s="6"/>
      <c r="AF332" s="6">
        <v>3</v>
      </c>
      <c r="AG332" s="5"/>
      <c r="AH332" s="5"/>
    </row>
    <row r="333" spans="1:34" ht="19.5" customHeight="1" x14ac:dyDescent="0.2">
      <c r="A333" s="20"/>
      <c r="B333" s="7" t="s">
        <v>401</v>
      </c>
      <c r="C333" s="7">
        <v>0</v>
      </c>
      <c r="D333" s="7">
        <v>3360</v>
      </c>
      <c r="E333" s="7">
        <v>1220</v>
      </c>
      <c r="F333" s="7">
        <v>102</v>
      </c>
      <c r="G333" s="7">
        <v>41.7</v>
      </c>
      <c r="H333" s="18">
        <v>4.0041951296647688E-3</v>
      </c>
      <c r="I333" s="11">
        <v>433</v>
      </c>
      <c r="J333">
        <v>4.433216036414566E-3</v>
      </c>
      <c r="K333" s="11">
        <v>433</v>
      </c>
      <c r="L333" s="12">
        <v>1.3899999999999999E-2</v>
      </c>
      <c r="M333">
        <v>433</v>
      </c>
      <c r="N333" s="11">
        <v>994.44</v>
      </c>
      <c r="O333" s="11">
        <v>102</v>
      </c>
      <c r="P333" s="11">
        <v>445</v>
      </c>
      <c r="Q333" s="7">
        <v>2.75</v>
      </c>
      <c r="R333" s="7">
        <f t="shared" si="28"/>
        <v>2.7540983606557377</v>
      </c>
      <c r="S333" s="7">
        <v>0.1</v>
      </c>
      <c r="T333" s="7">
        <v>45390</v>
      </c>
      <c r="U333" s="7">
        <v>124440</v>
      </c>
      <c r="V333" s="7">
        <v>0.36475409836065575</v>
      </c>
      <c r="W333" s="7">
        <v>6.0186999999999999</v>
      </c>
      <c r="X333" s="7">
        <v>8.8375299999999992</v>
      </c>
      <c r="Y333" s="7">
        <v>1.7338164911448448</v>
      </c>
      <c r="Z333" s="7">
        <v>1.9195825437675071</v>
      </c>
      <c r="AA333" s="6">
        <v>367</v>
      </c>
      <c r="AB333" s="6">
        <v>348.38889908589601</v>
      </c>
      <c r="AC333" s="6" t="s">
        <v>598</v>
      </c>
      <c r="AD333" s="6" t="s">
        <v>598</v>
      </c>
      <c r="AE333" s="6"/>
      <c r="AF333" s="6">
        <v>3</v>
      </c>
      <c r="AG333" s="5"/>
      <c r="AH333" s="5"/>
    </row>
    <row r="334" spans="1:34" ht="19.5" customHeight="1" x14ac:dyDescent="0.2">
      <c r="A334" s="22" t="s">
        <v>402</v>
      </c>
      <c r="B334" s="7" t="s">
        <v>403</v>
      </c>
      <c r="C334" s="7">
        <v>0</v>
      </c>
      <c r="D334" s="7">
        <v>850</v>
      </c>
      <c r="E334" s="7">
        <v>600</v>
      </c>
      <c r="F334" s="7">
        <v>100</v>
      </c>
      <c r="G334" s="7">
        <v>16.5</v>
      </c>
      <c r="H334" s="18">
        <v>3.2899999999999999E-2</v>
      </c>
      <c r="I334" s="11">
        <v>461</v>
      </c>
      <c r="J334">
        <v>7.3000000000000001E-3</v>
      </c>
      <c r="K334" s="11">
        <v>461</v>
      </c>
      <c r="L334" s="12">
        <v>0</v>
      </c>
      <c r="M334">
        <v>0</v>
      </c>
      <c r="N334" s="11">
        <v>0</v>
      </c>
      <c r="O334" s="11">
        <v>100</v>
      </c>
      <c r="P334" s="11">
        <v>50</v>
      </c>
      <c r="Q334" s="7">
        <v>1.42</v>
      </c>
      <c r="R334" s="7">
        <f t="shared" si="28"/>
        <v>1.4166666666666667</v>
      </c>
      <c r="S334" s="7">
        <v>0</v>
      </c>
      <c r="T334" s="7">
        <v>0</v>
      </c>
      <c r="U334" s="7">
        <v>60000</v>
      </c>
      <c r="V334" s="7">
        <v>8.3333333333333329E-2</v>
      </c>
      <c r="W334" s="7">
        <v>0</v>
      </c>
      <c r="X334" s="7">
        <v>0</v>
      </c>
      <c r="Y334" s="7">
        <v>15.1669</v>
      </c>
      <c r="Z334" s="7">
        <v>3.3653</v>
      </c>
      <c r="AA334" s="6">
        <v>157.30000000000001</v>
      </c>
      <c r="AB334" s="6">
        <v>167.50700742043173</v>
      </c>
      <c r="AC334" s="6">
        <v>184.78846479675536</v>
      </c>
      <c r="AD334" s="6">
        <v>146.3323500185378</v>
      </c>
      <c r="AE334" s="6">
        <v>124.85079190874406</v>
      </c>
      <c r="AF334" s="6">
        <v>1</v>
      </c>
      <c r="AG334" s="5"/>
      <c r="AH334" s="5"/>
    </row>
    <row r="335" spans="1:34" ht="19.5" customHeight="1" x14ac:dyDescent="0.2">
      <c r="A335" s="21"/>
      <c r="B335" s="7" t="s">
        <v>404</v>
      </c>
      <c r="C335" s="7">
        <v>0</v>
      </c>
      <c r="D335" s="7">
        <v>700</v>
      </c>
      <c r="E335" s="7">
        <v>585</v>
      </c>
      <c r="F335" s="7">
        <v>100</v>
      </c>
      <c r="G335" s="7">
        <v>37</v>
      </c>
      <c r="H335" s="18">
        <v>3.3E-3</v>
      </c>
      <c r="I335" s="11">
        <v>607.79999999999995</v>
      </c>
      <c r="J335">
        <v>2.5999999999999999E-3</v>
      </c>
      <c r="K335" s="11">
        <v>607.79999999999995</v>
      </c>
      <c r="L335" s="12">
        <v>0</v>
      </c>
      <c r="M335">
        <v>0</v>
      </c>
      <c r="N335" s="11">
        <v>0</v>
      </c>
      <c r="O335" s="11">
        <v>100</v>
      </c>
      <c r="P335" s="11">
        <v>200</v>
      </c>
      <c r="Q335" s="7">
        <v>1.2</v>
      </c>
      <c r="R335" s="7">
        <f t="shared" si="28"/>
        <v>1.1965811965811965</v>
      </c>
      <c r="S335" s="7">
        <v>0</v>
      </c>
      <c r="T335" s="7">
        <v>0</v>
      </c>
      <c r="U335" s="7">
        <v>58500</v>
      </c>
      <c r="V335" s="7">
        <v>0.34188034188034189</v>
      </c>
      <c r="W335" s="7">
        <v>0</v>
      </c>
      <c r="X335" s="7">
        <v>0</v>
      </c>
      <c r="Y335" s="7">
        <v>2.0057399999999999</v>
      </c>
      <c r="Z335" s="7">
        <v>1.5802799999999999</v>
      </c>
      <c r="AA335" s="6">
        <v>141.55397524413956</v>
      </c>
      <c r="AB335" s="6">
        <v>70.87771196396514</v>
      </c>
      <c r="AC335" s="6">
        <v>48.997371045098113</v>
      </c>
      <c r="AD335" s="6">
        <v>114.60535378643631</v>
      </c>
      <c r="AE335" s="6">
        <v>150.86330806686198</v>
      </c>
      <c r="AF335" s="6">
        <v>1</v>
      </c>
      <c r="AG335" s="5"/>
      <c r="AH335" s="5"/>
    </row>
    <row r="336" spans="1:34" ht="19.5" customHeight="1" x14ac:dyDescent="0.2">
      <c r="A336" s="20"/>
      <c r="B336" s="7" t="s">
        <v>405</v>
      </c>
      <c r="C336" s="7">
        <v>0</v>
      </c>
      <c r="D336" s="7">
        <v>600</v>
      </c>
      <c r="E336" s="7">
        <v>500</v>
      </c>
      <c r="F336" s="7">
        <v>125</v>
      </c>
      <c r="G336" s="7">
        <v>16.7</v>
      </c>
      <c r="H336" s="18">
        <v>6.25E-2</v>
      </c>
      <c r="I336" s="11">
        <v>389.3</v>
      </c>
      <c r="J336">
        <v>5.0000000000000001E-3</v>
      </c>
      <c r="K336" s="11">
        <v>389.3</v>
      </c>
      <c r="L336" s="12">
        <v>0</v>
      </c>
      <c r="M336">
        <v>0</v>
      </c>
      <c r="N336" s="11">
        <v>0</v>
      </c>
      <c r="O336" s="11">
        <v>125</v>
      </c>
      <c r="P336" s="11">
        <v>0</v>
      </c>
      <c r="Q336" s="7">
        <v>1.2</v>
      </c>
      <c r="R336" s="7">
        <f t="shared" si="28"/>
        <v>1.2</v>
      </c>
      <c r="S336" s="7">
        <v>0</v>
      </c>
      <c r="T336" s="7">
        <v>0</v>
      </c>
      <c r="U336" s="7">
        <v>62500</v>
      </c>
      <c r="V336" s="7">
        <v>0</v>
      </c>
      <c r="W336" s="7">
        <v>0</v>
      </c>
      <c r="X336" s="7">
        <v>0</v>
      </c>
      <c r="Y336" s="7">
        <v>24.331250000000001</v>
      </c>
      <c r="Z336" s="7">
        <v>1.9465000000000001</v>
      </c>
      <c r="AA336" s="6">
        <v>169.96</v>
      </c>
      <c r="AB336" s="6">
        <v>236.26298119302987</v>
      </c>
      <c r="AC336" s="6">
        <v>212.07942823749212</v>
      </c>
      <c r="AD336" s="6">
        <v>173.14004466963132</v>
      </c>
      <c r="AE336" s="6">
        <v>152.99848038096914</v>
      </c>
      <c r="AF336" s="6">
        <v>1</v>
      </c>
      <c r="AG336" s="5"/>
      <c r="AH336" s="5"/>
    </row>
    <row r="337" spans="1:34" ht="19.5" customHeight="1" x14ac:dyDescent="0.2">
      <c r="A337" s="22" t="s">
        <v>406</v>
      </c>
      <c r="B337" s="7" t="s">
        <v>407</v>
      </c>
      <c r="C337" s="7">
        <v>0</v>
      </c>
      <c r="D337" s="7">
        <v>2438</v>
      </c>
      <c r="E337" s="7">
        <v>1219</v>
      </c>
      <c r="F337" s="7">
        <v>152</v>
      </c>
      <c r="G337" s="7">
        <v>47.1</v>
      </c>
      <c r="H337" s="18">
        <v>2.9249999999999996E-3</v>
      </c>
      <c r="I337" s="11">
        <v>450.2</v>
      </c>
      <c r="J337">
        <v>2.6560150375939851E-3</v>
      </c>
      <c r="K337" s="11">
        <v>450.2</v>
      </c>
      <c r="L337" s="12">
        <v>3.0490691794989658E-2</v>
      </c>
      <c r="M337">
        <v>472.7</v>
      </c>
      <c r="N337" s="11">
        <v>637.1</v>
      </c>
      <c r="O337" s="11">
        <v>152</v>
      </c>
      <c r="P337" s="11">
        <v>229</v>
      </c>
      <c r="Q337" s="7">
        <v>2</v>
      </c>
      <c r="R337" s="7">
        <f t="shared" si="28"/>
        <v>2</v>
      </c>
      <c r="S337" s="7">
        <v>7.2999999999999995E-2</v>
      </c>
      <c r="T337" s="7">
        <v>34808</v>
      </c>
      <c r="U337" s="7">
        <v>185288</v>
      </c>
      <c r="V337" s="7">
        <v>0.1878589007383101</v>
      </c>
      <c r="W337" s="7">
        <v>14.412950011491612</v>
      </c>
      <c r="X337" s="7">
        <v>3.5268286848684207</v>
      </c>
      <c r="Y337" s="7">
        <v>1.3168349999999998</v>
      </c>
      <c r="Z337" s="7">
        <v>1.1957379699248121</v>
      </c>
      <c r="AA337" s="6">
        <v>458.5</v>
      </c>
      <c r="AB337" s="6">
        <v>395.35996833784685</v>
      </c>
      <c r="AC337" s="6">
        <v>461.0179852118838</v>
      </c>
      <c r="AD337" s="6">
        <v>916.18220070116786</v>
      </c>
      <c r="AE337" s="6">
        <v>527.99042954230106</v>
      </c>
      <c r="AF337" s="6">
        <v>2</v>
      </c>
      <c r="AG337" s="5"/>
      <c r="AH337" s="5"/>
    </row>
    <row r="338" spans="1:34" ht="19.5" customHeight="1" x14ac:dyDescent="0.2">
      <c r="A338" s="21"/>
      <c r="B338" s="7" t="s">
        <v>408</v>
      </c>
      <c r="C338" s="7">
        <v>0</v>
      </c>
      <c r="D338" s="7">
        <v>2438</v>
      </c>
      <c r="E338" s="7">
        <v>1219</v>
      </c>
      <c r="F338" s="7">
        <v>152</v>
      </c>
      <c r="G338" s="7">
        <v>48.6</v>
      </c>
      <c r="H338" s="18">
        <v>6.1328125000000002E-3</v>
      </c>
      <c r="I338" s="11">
        <v>443.3</v>
      </c>
      <c r="J338">
        <v>6.1328125000000002E-3</v>
      </c>
      <c r="K338" s="11">
        <v>443.3</v>
      </c>
      <c r="L338" s="12">
        <v>6.5131004366812226E-2</v>
      </c>
      <c r="M338">
        <v>477.2</v>
      </c>
      <c r="N338" s="11">
        <v>657.4</v>
      </c>
      <c r="O338" s="11">
        <v>152</v>
      </c>
      <c r="P338" s="11">
        <v>229</v>
      </c>
      <c r="Q338" s="7">
        <v>2</v>
      </c>
      <c r="R338" s="7">
        <f t="shared" si="28"/>
        <v>2</v>
      </c>
      <c r="S338" s="7">
        <v>7.2999999999999995E-2</v>
      </c>
      <c r="T338" s="7">
        <v>34808</v>
      </c>
      <c r="U338" s="7">
        <v>185288</v>
      </c>
      <c r="V338" s="7">
        <v>0.1878589007383101</v>
      </c>
      <c r="W338" s="7">
        <v>31.080515283842793</v>
      </c>
      <c r="X338" s="7">
        <v>3.5268286848684207</v>
      </c>
      <c r="Y338" s="7">
        <v>2.71867578125</v>
      </c>
      <c r="Z338" s="7">
        <v>2.71867578125</v>
      </c>
      <c r="AA338" s="6">
        <v>742</v>
      </c>
      <c r="AB338" s="6">
        <v>785.60407984571339</v>
      </c>
      <c r="AC338" s="6">
        <v>661.2893899564192</v>
      </c>
      <c r="AD338" s="6">
        <v>941.27873399233874</v>
      </c>
      <c r="AE338" s="6">
        <v>570.15846358063038</v>
      </c>
      <c r="AF338" s="6">
        <v>2</v>
      </c>
      <c r="AG338" s="5"/>
      <c r="AH338" s="5"/>
    </row>
    <row r="339" spans="1:34" ht="19.5" customHeight="1" x14ac:dyDescent="0.2">
      <c r="A339" s="21"/>
      <c r="B339" s="7" t="s">
        <v>409</v>
      </c>
      <c r="C339" s="7">
        <v>0</v>
      </c>
      <c r="D339" s="7">
        <v>1829</v>
      </c>
      <c r="E339" s="7">
        <v>1219</v>
      </c>
      <c r="F339" s="7">
        <v>152</v>
      </c>
      <c r="G339" s="7">
        <v>48.7</v>
      </c>
      <c r="H339" s="18">
        <v>3.4120000000000001E-3</v>
      </c>
      <c r="I339" s="11">
        <v>450.2</v>
      </c>
      <c r="J339">
        <v>3.2617728531855955E-3</v>
      </c>
      <c r="K339" s="11">
        <v>450.2</v>
      </c>
      <c r="L339" s="12">
        <v>3.0490691794989658E-2</v>
      </c>
      <c r="M339">
        <v>472.7</v>
      </c>
      <c r="N339" s="11">
        <v>694.8</v>
      </c>
      <c r="O339" s="11">
        <v>152</v>
      </c>
      <c r="P339" s="11">
        <v>229</v>
      </c>
      <c r="Q339" s="7">
        <v>1.5</v>
      </c>
      <c r="R339" s="7">
        <f t="shared" si="28"/>
        <v>1.5004101722723544</v>
      </c>
      <c r="S339" s="7">
        <v>7.6999999999999999E-2</v>
      </c>
      <c r="T339" s="7">
        <v>34808</v>
      </c>
      <c r="U339" s="7">
        <v>185288</v>
      </c>
      <c r="V339" s="7">
        <v>0.1878589007383101</v>
      </c>
      <c r="W339" s="7">
        <v>14.412950011491612</v>
      </c>
      <c r="X339" s="7">
        <v>3.5268286848684207</v>
      </c>
      <c r="Y339" s="7">
        <v>1.5360824</v>
      </c>
      <c r="Z339" s="7">
        <v>1.4684501385041551</v>
      </c>
      <c r="AA339" s="6">
        <v>589</v>
      </c>
      <c r="AB339" s="6">
        <v>494.26167220510757</v>
      </c>
      <c r="AC339" s="6">
        <v>558.46101963441038</v>
      </c>
      <c r="AD339" s="6">
        <v>983.00212965939659</v>
      </c>
      <c r="AE339" s="6">
        <v>668.94779845077278</v>
      </c>
      <c r="AF339" s="6">
        <v>2</v>
      </c>
      <c r="AG339" s="5"/>
      <c r="AH339" s="5"/>
    </row>
    <row r="340" spans="1:34" ht="19.5" customHeight="1" x14ac:dyDescent="0.2">
      <c r="A340" s="21"/>
      <c r="B340" s="7" t="s">
        <v>410</v>
      </c>
      <c r="C340" s="7">
        <v>0</v>
      </c>
      <c r="D340" s="7">
        <v>1829</v>
      </c>
      <c r="E340" s="7">
        <v>1219</v>
      </c>
      <c r="F340" s="7">
        <v>152</v>
      </c>
      <c r="G340" s="7">
        <v>55.8</v>
      </c>
      <c r="H340" s="18">
        <v>7.3400590551181101E-3</v>
      </c>
      <c r="I340" s="11">
        <v>443.3</v>
      </c>
      <c r="J340">
        <v>7.3400590551181101E-3</v>
      </c>
      <c r="K340" s="11">
        <v>443.3</v>
      </c>
      <c r="L340" s="12">
        <v>5.57E-2</v>
      </c>
      <c r="M340">
        <v>474.6</v>
      </c>
      <c r="N340" s="11">
        <v>661.7</v>
      </c>
      <c r="O340" s="11">
        <v>152</v>
      </c>
      <c r="P340" s="11">
        <v>229</v>
      </c>
      <c r="Q340" s="7">
        <v>1.5</v>
      </c>
      <c r="R340" s="7">
        <f t="shared" si="28"/>
        <v>1.5004101722723544</v>
      </c>
      <c r="S340" s="7">
        <v>6.4000000000000001E-2</v>
      </c>
      <c r="T340" s="7">
        <v>34808</v>
      </c>
      <c r="U340" s="7">
        <v>185288</v>
      </c>
      <c r="V340" s="7">
        <v>0.1878589007383101</v>
      </c>
      <c r="W340" s="7">
        <v>26.435220000000001</v>
      </c>
      <c r="X340" s="7">
        <v>3.5268286848684207</v>
      </c>
      <c r="Y340" s="7">
        <v>3.2538481791338585</v>
      </c>
      <c r="Z340" s="7">
        <v>3.2538481791338585</v>
      </c>
      <c r="AA340" s="6">
        <v>841</v>
      </c>
      <c r="AB340" s="6">
        <v>903.71252471731384</v>
      </c>
      <c r="AC340" s="6">
        <v>734.11718161509782</v>
      </c>
      <c r="AD340" s="6">
        <v>1097.5285777774077</v>
      </c>
      <c r="AE340" s="6">
        <v>738.86319692041468</v>
      </c>
      <c r="AF340" s="6">
        <v>2</v>
      </c>
      <c r="AG340" s="5"/>
      <c r="AH340" s="5"/>
    </row>
    <row r="341" spans="1:34" ht="19.5" customHeight="1" x14ac:dyDescent="0.2">
      <c r="A341" s="20"/>
      <c r="B341" s="7" t="s">
        <v>411</v>
      </c>
      <c r="C341" s="7">
        <v>0</v>
      </c>
      <c r="D341" s="7">
        <v>1829</v>
      </c>
      <c r="E341" s="7">
        <v>1219</v>
      </c>
      <c r="F341" s="7">
        <v>152</v>
      </c>
      <c r="G341" s="7">
        <v>57.5</v>
      </c>
      <c r="H341" s="18">
        <v>6.1328125000000002E-3</v>
      </c>
      <c r="I341" s="11">
        <v>443.3</v>
      </c>
      <c r="J341">
        <v>6.1328125000000002E-3</v>
      </c>
      <c r="K341" s="11">
        <v>443.3</v>
      </c>
      <c r="L341" s="12">
        <v>5.57E-2</v>
      </c>
      <c r="M341">
        <v>474.6</v>
      </c>
      <c r="N341" s="11">
        <v>170.5</v>
      </c>
      <c r="O341" s="11">
        <v>152</v>
      </c>
      <c r="P341" s="11">
        <v>229</v>
      </c>
      <c r="Q341" s="7">
        <v>1.5</v>
      </c>
      <c r="R341" s="7">
        <f t="shared" si="28"/>
        <v>1.5004101722723544</v>
      </c>
      <c r="S341" s="7">
        <v>1.6E-2</v>
      </c>
      <c r="T341" s="7">
        <v>34808</v>
      </c>
      <c r="U341" s="7">
        <v>185288</v>
      </c>
      <c r="V341" s="7">
        <v>0.1878589007383101</v>
      </c>
      <c r="W341" s="7">
        <v>26.435220000000001</v>
      </c>
      <c r="X341" s="7">
        <v>3.5268286848684207</v>
      </c>
      <c r="Y341" s="7">
        <v>2.71867578125</v>
      </c>
      <c r="Z341" s="7">
        <v>2.71867578125</v>
      </c>
      <c r="AA341" s="6">
        <v>665</v>
      </c>
      <c r="AB341" s="6">
        <v>717.39686574303812</v>
      </c>
      <c r="AC341" s="6">
        <v>563.20716663225392</v>
      </c>
      <c r="AD341" s="6">
        <v>1139.5551687487873</v>
      </c>
      <c r="AE341" s="6">
        <v>636.98592144347117</v>
      </c>
      <c r="AF341" s="6">
        <v>2</v>
      </c>
      <c r="AG341" s="5"/>
      <c r="AH341" s="5"/>
    </row>
    <row r="342" spans="1:34" ht="19.5" customHeight="1" x14ac:dyDescent="0.2">
      <c r="A342" s="19" t="s">
        <v>412</v>
      </c>
      <c r="B342" s="6" t="s">
        <v>413</v>
      </c>
      <c r="C342" s="6">
        <v>0</v>
      </c>
      <c r="D342" s="7">
        <v>2000</v>
      </c>
      <c r="E342" s="7">
        <v>2000</v>
      </c>
      <c r="F342" s="7">
        <v>150</v>
      </c>
      <c r="G342" s="7">
        <v>35.94</v>
      </c>
      <c r="H342" s="18">
        <v>5.5000000000000005E-3</v>
      </c>
      <c r="I342" s="11">
        <v>258.2</v>
      </c>
      <c r="J342">
        <v>6.9813170079773192E-3</v>
      </c>
      <c r="K342" s="11">
        <v>258.2</v>
      </c>
      <c r="L342" s="12">
        <v>2.2847946571562132E-2</v>
      </c>
      <c r="M342">
        <v>307.5</v>
      </c>
      <c r="N342" s="11">
        <v>593.00999999999988</v>
      </c>
      <c r="O342" s="11">
        <v>150</v>
      </c>
      <c r="P342" s="11">
        <v>330</v>
      </c>
      <c r="Q342" s="7">
        <v>3</v>
      </c>
      <c r="R342" s="7">
        <v>1</v>
      </c>
      <c r="S342" s="7">
        <v>5.5E-2</v>
      </c>
      <c r="T342" s="7">
        <v>49500</v>
      </c>
      <c r="U342" s="7">
        <v>300000</v>
      </c>
      <c r="V342" s="7">
        <v>0.16500000000000001</v>
      </c>
      <c r="W342" s="7">
        <v>7.0257435707553553</v>
      </c>
      <c r="X342" s="7">
        <v>5.1627220073101796</v>
      </c>
      <c r="Y342" s="7">
        <v>1.4201000000000001</v>
      </c>
      <c r="Z342" s="7">
        <v>1.8025760514597438</v>
      </c>
      <c r="AA342" s="6">
        <v>268.14999999999998</v>
      </c>
      <c r="AB342" s="6">
        <v>473.85314823647138</v>
      </c>
      <c r="AC342" s="6">
        <v>671.68087731795561</v>
      </c>
      <c r="AD342" s="6">
        <v>1106.4553023141953</v>
      </c>
      <c r="AE342" s="6">
        <v>980.83667141942726</v>
      </c>
      <c r="AF342" s="6">
        <v>3</v>
      </c>
      <c r="AG342" s="5"/>
      <c r="AH342" s="5"/>
    </row>
    <row r="343" spans="1:34" ht="19.5" customHeight="1" x14ac:dyDescent="0.2">
      <c r="A343" s="20"/>
      <c r="B343" s="6" t="s">
        <v>414</v>
      </c>
      <c r="C343" s="6">
        <v>0</v>
      </c>
      <c r="D343" s="7">
        <v>2000</v>
      </c>
      <c r="E343" s="7">
        <v>2000</v>
      </c>
      <c r="F343" s="7">
        <v>150</v>
      </c>
      <c r="G343" s="7">
        <v>37.71</v>
      </c>
      <c r="H343" s="18">
        <v>5.5000000000000005E-3</v>
      </c>
      <c r="I343" s="11">
        <v>258.2</v>
      </c>
      <c r="J343">
        <v>6.9813170079773192E-3</v>
      </c>
      <c r="K343" s="11">
        <v>258.2</v>
      </c>
      <c r="L343" s="12">
        <v>2.2847946571562132E-2</v>
      </c>
      <c r="M343">
        <v>307.5</v>
      </c>
      <c r="N343" s="11">
        <v>622.21500000000003</v>
      </c>
      <c r="O343" s="11">
        <v>150</v>
      </c>
      <c r="P343" s="11">
        <v>330</v>
      </c>
      <c r="Q343" s="7">
        <v>3</v>
      </c>
      <c r="R343" s="7">
        <v>1</v>
      </c>
      <c r="S343" s="7">
        <v>5.5E-2</v>
      </c>
      <c r="T343" s="7">
        <v>49500</v>
      </c>
      <c r="U343" s="7">
        <v>300000</v>
      </c>
      <c r="V343" s="7">
        <v>0.16500000000000001</v>
      </c>
      <c r="W343" s="7">
        <v>7.0257435707553553</v>
      </c>
      <c r="X343" s="7">
        <v>3.9437459778063859</v>
      </c>
      <c r="Y343" s="7">
        <v>1.4201000000000001</v>
      </c>
      <c r="Z343" s="7">
        <v>1.8025760514597438</v>
      </c>
      <c r="AA343" s="6">
        <v>262.64999999999998</v>
      </c>
      <c r="AB343" s="6">
        <v>486.76771980778727</v>
      </c>
      <c r="AC343" s="6">
        <v>688.81262077498945</v>
      </c>
      <c r="AD343" s="6">
        <v>1153.5479305675688</v>
      </c>
      <c r="AE343" s="6">
        <v>1018.1506817461251</v>
      </c>
      <c r="AF343" s="6">
        <v>3</v>
      </c>
      <c r="AG343" s="5"/>
      <c r="AH343" s="5"/>
    </row>
    <row r="344" spans="1:34" ht="19.5" customHeight="1" x14ac:dyDescent="0.2">
      <c r="A344" s="19" t="s">
        <v>415</v>
      </c>
      <c r="B344" s="6" t="s">
        <v>416</v>
      </c>
      <c r="C344" s="6">
        <v>0</v>
      </c>
      <c r="D344" s="7">
        <f t="shared" ref="D344:D347" si="29">304.8*12</f>
        <v>3657.6000000000004</v>
      </c>
      <c r="E344" s="7">
        <f t="shared" ref="E344:E347" si="30">304.8*5</f>
        <v>1524</v>
      </c>
      <c r="F344" s="7">
        <f t="shared" ref="F344:F347" si="31">8*25.4</f>
        <v>203.2</v>
      </c>
      <c r="G344" s="7">
        <v>33</v>
      </c>
      <c r="H344" s="18">
        <v>3.1415926535897924E-3</v>
      </c>
      <c r="I344" s="11">
        <v>430</v>
      </c>
      <c r="J344">
        <v>6.0415243338265258E-3</v>
      </c>
      <c r="K344" s="11">
        <v>530</v>
      </c>
      <c r="L344" s="12">
        <v>4.4624895647582284E-2</v>
      </c>
      <c r="M344">
        <v>460</v>
      </c>
      <c r="N344" s="11">
        <v>890</v>
      </c>
      <c r="O344" s="11">
        <v>203.2</v>
      </c>
      <c r="P344" s="11">
        <v>220</v>
      </c>
      <c r="Q344" s="7">
        <v>2.4</v>
      </c>
      <c r="R344" s="7">
        <f t="shared" ref="R344:R372" si="32">D344/E344</f>
        <v>2.4000000000000004</v>
      </c>
      <c r="S344" s="7">
        <v>8.8999999999999996E-2</v>
      </c>
      <c r="T344" s="7">
        <v>44000</v>
      </c>
      <c r="U344" s="7">
        <v>309676.79999999999</v>
      </c>
      <c r="V344" s="7">
        <v>0.14208361750056833</v>
      </c>
      <c r="W344" s="7">
        <v>20.527451997887852</v>
      </c>
      <c r="X344" s="7">
        <v>1.0798291056590597</v>
      </c>
      <c r="Y344" s="7">
        <v>1.3508848410436107</v>
      </c>
      <c r="Z344" s="7">
        <v>3.2020078969280585</v>
      </c>
      <c r="AA344" s="6">
        <v>698.5</v>
      </c>
      <c r="AB344" s="6">
        <v>923.98626941220255</v>
      </c>
      <c r="AC344" s="6" t="s">
        <v>598</v>
      </c>
      <c r="AD344" s="6" t="s">
        <v>598</v>
      </c>
      <c r="AE344" s="6"/>
      <c r="AF344" s="6">
        <v>3</v>
      </c>
      <c r="AG344" s="5"/>
      <c r="AH344" s="5"/>
    </row>
    <row r="345" spans="1:34" ht="19.5" customHeight="1" x14ac:dyDescent="0.2">
      <c r="A345" s="21"/>
      <c r="B345" s="6" t="s">
        <v>417</v>
      </c>
      <c r="C345" s="6">
        <v>0</v>
      </c>
      <c r="D345" s="7">
        <f t="shared" si="29"/>
        <v>3657.6000000000004</v>
      </c>
      <c r="E345" s="7">
        <f t="shared" si="30"/>
        <v>1524</v>
      </c>
      <c r="F345" s="7">
        <f t="shared" si="31"/>
        <v>203.2</v>
      </c>
      <c r="G345" s="7">
        <v>32.5</v>
      </c>
      <c r="H345" s="18">
        <v>3.1415926535897924E-3</v>
      </c>
      <c r="I345" s="11">
        <v>430</v>
      </c>
      <c r="J345">
        <v>6.0415243338265258E-3</v>
      </c>
      <c r="K345" s="11">
        <v>530</v>
      </c>
      <c r="L345" s="12">
        <v>4.4624895647582284E-2</v>
      </c>
      <c r="M345">
        <v>460</v>
      </c>
      <c r="N345" s="11">
        <v>890</v>
      </c>
      <c r="O345" s="11">
        <v>203.2</v>
      </c>
      <c r="P345" s="11">
        <v>220</v>
      </c>
      <c r="Q345" s="7">
        <v>2.4</v>
      </c>
      <c r="R345" s="7">
        <f t="shared" si="32"/>
        <v>2.4000000000000004</v>
      </c>
      <c r="S345" s="7">
        <v>0.09</v>
      </c>
      <c r="T345" s="7">
        <v>44000</v>
      </c>
      <c r="U345" s="7">
        <v>309676.79999999999</v>
      </c>
      <c r="V345" s="7">
        <v>0.14208361750056833</v>
      </c>
      <c r="W345" s="7">
        <v>20.527451997887852</v>
      </c>
      <c r="X345" s="7">
        <v>0</v>
      </c>
      <c r="Y345" s="7">
        <v>1.3508848410436107</v>
      </c>
      <c r="Z345" s="7">
        <v>3.2020078969280585</v>
      </c>
      <c r="AA345" s="6">
        <v>698.5</v>
      </c>
      <c r="AB345" s="6">
        <v>922.54176289490283</v>
      </c>
      <c r="AC345" s="6" t="s">
        <v>598</v>
      </c>
      <c r="AD345" s="6" t="s">
        <v>598</v>
      </c>
      <c r="AE345" s="6"/>
      <c r="AF345" s="6">
        <v>3</v>
      </c>
      <c r="AG345" s="5"/>
      <c r="AH345" s="5"/>
    </row>
    <row r="346" spans="1:34" ht="19.5" customHeight="1" x14ac:dyDescent="0.2">
      <c r="A346" s="21"/>
      <c r="B346" s="6" t="s">
        <v>418</v>
      </c>
      <c r="C346" s="6">
        <v>0</v>
      </c>
      <c r="D346" s="7">
        <f t="shared" si="29"/>
        <v>3657.6000000000004</v>
      </c>
      <c r="E346" s="7">
        <f t="shared" si="30"/>
        <v>1524</v>
      </c>
      <c r="F346" s="7">
        <f t="shared" si="31"/>
        <v>203.2</v>
      </c>
      <c r="G346" s="7">
        <v>32</v>
      </c>
      <c r="H346" s="18">
        <v>6.1577496658384327E-3</v>
      </c>
      <c r="I346" s="11">
        <v>430</v>
      </c>
      <c r="J346">
        <v>6.0415243338265258E-3</v>
      </c>
      <c r="K346" s="11">
        <v>460</v>
      </c>
      <c r="L346" s="12">
        <v>0.10334186360492741</v>
      </c>
      <c r="M346">
        <v>470</v>
      </c>
      <c r="N346" s="11">
        <v>890</v>
      </c>
      <c r="O346" s="11">
        <v>203.2</v>
      </c>
      <c r="P346" s="11">
        <v>190</v>
      </c>
      <c r="Q346" s="7">
        <v>2.4</v>
      </c>
      <c r="R346" s="7">
        <f t="shared" si="32"/>
        <v>2.4000000000000004</v>
      </c>
      <c r="S346" s="7">
        <v>9.0999999999999998E-2</v>
      </c>
      <c r="T346" s="7">
        <v>38000</v>
      </c>
      <c r="U346" s="7">
        <v>309676.79999999999</v>
      </c>
      <c r="V346" s="7">
        <v>0.12270857875049083</v>
      </c>
      <c r="W346" s="7">
        <v>48.570675894315883</v>
      </c>
      <c r="X346" s="7">
        <v>0</v>
      </c>
      <c r="Y346" s="7">
        <v>2.6478323563105262</v>
      </c>
      <c r="Z346" s="7">
        <v>2.7791011935602019</v>
      </c>
      <c r="AA346" s="6">
        <v>749.5</v>
      </c>
      <c r="AB346" s="6">
        <v>1128.3788973753556</v>
      </c>
      <c r="AC346" s="6" t="s">
        <v>598</v>
      </c>
      <c r="AD346" s="6" t="s">
        <v>598</v>
      </c>
      <c r="AE346" s="6"/>
      <c r="AF346" s="6">
        <v>3</v>
      </c>
      <c r="AG346" s="5"/>
      <c r="AH346" s="5"/>
    </row>
    <row r="347" spans="1:34" ht="19.5" customHeight="1" x14ac:dyDescent="0.2">
      <c r="A347" s="20"/>
      <c r="B347" s="6" t="s">
        <v>419</v>
      </c>
      <c r="C347" s="6">
        <v>0</v>
      </c>
      <c r="D347" s="7">
        <f t="shared" si="29"/>
        <v>3657.6000000000004</v>
      </c>
      <c r="E347" s="7">
        <f t="shared" si="30"/>
        <v>1524</v>
      </c>
      <c r="F347" s="7">
        <f t="shared" si="31"/>
        <v>203.2</v>
      </c>
      <c r="G347" s="7">
        <v>32</v>
      </c>
      <c r="H347" s="18">
        <v>6.2831853071795849E-3</v>
      </c>
      <c r="I347" s="11">
        <v>430</v>
      </c>
      <c r="J347">
        <v>6.0415243338265258E-3</v>
      </c>
      <c r="K347" s="11">
        <v>530</v>
      </c>
      <c r="L347" s="12">
        <v>8.9249791295164568E-2</v>
      </c>
      <c r="M347">
        <v>460</v>
      </c>
      <c r="N347" s="11">
        <v>890</v>
      </c>
      <c r="O347" s="11">
        <v>203.2</v>
      </c>
      <c r="P347" s="11">
        <v>220</v>
      </c>
      <c r="Q347" s="7">
        <v>2.4</v>
      </c>
      <c r="R347" s="7">
        <f t="shared" si="32"/>
        <v>2.4000000000000004</v>
      </c>
      <c r="S347" s="7">
        <v>9.0999999999999998E-2</v>
      </c>
      <c r="T347" s="7">
        <v>44000</v>
      </c>
      <c r="U347" s="7">
        <v>309676.79999999999</v>
      </c>
      <c r="V347" s="7">
        <v>0.14208361750056833</v>
      </c>
      <c r="W347" s="7">
        <v>41.054903995775703</v>
      </c>
      <c r="X347" s="7">
        <v>0</v>
      </c>
      <c r="Y347" s="7">
        <v>2.7017696820872215</v>
      </c>
      <c r="Z347" s="7">
        <v>3.2020078969280585</v>
      </c>
      <c r="AA347" s="6">
        <v>698</v>
      </c>
      <c r="AB347" s="6">
        <v>1208.7101488464107</v>
      </c>
      <c r="AC347" s="6" t="s">
        <v>598</v>
      </c>
      <c r="AD347" s="6" t="s">
        <v>598</v>
      </c>
      <c r="AE347" s="6"/>
      <c r="AF347" s="6">
        <v>3</v>
      </c>
      <c r="AG347" s="5"/>
      <c r="AH347" s="5"/>
    </row>
    <row r="348" spans="1:34" ht="19.5" customHeight="1" x14ac:dyDescent="0.2">
      <c r="A348" s="22" t="s">
        <v>420</v>
      </c>
      <c r="B348" s="7" t="s">
        <v>421</v>
      </c>
      <c r="C348" s="7">
        <v>0</v>
      </c>
      <c r="D348" s="7">
        <v>1550</v>
      </c>
      <c r="E348" s="7">
        <v>700</v>
      </c>
      <c r="F348" s="7">
        <v>100</v>
      </c>
      <c r="G348" s="7">
        <v>117</v>
      </c>
      <c r="H348" s="18">
        <v>6.2829999999999995E-3</v>
      </c>
      <c r="I348" s="11">
        <v>275</v>
      </c>
      <c r="J348">
        <v>7.0650000000000001E-3</v>
      </c>
      <c r="K348" s="11">
        <v>275</v>
      </c>
      <c r="L348" s="12">
        <v>3.6172799999999998E-2</v>
      </c>
      <c r="M348">
        <v>392</v>
      </c>
      <c r="N348" s="11">
        <v>945</v>
      </c>
      <c r="O348" s="11">
        <v>100</v>
      </c>
      <c r="P348" s="11">
        <v>125</v>
      </c>
      <c r="Q348" s="7">
        <v>2.36</v>
      </c>
      <c r="R348" s="7">
        <f t="shared" si="32"/>
        <v>2.2142857142857144</v>
      </c>
      <c r="S348" s="7">
        <v>0.15</v>
      </c>
      <c r="T348" s="7">
        <v>12500</v>
      </c>
      <c r="U348" s="7">
        <v>70000</v>
      </c>
      <c r="V348" s="7">
        <v>0.17857142857142858</v>
      </c>
      <c r="W348" s="7">
        <v>14.179737599999999</v>
      </c>
      <c r="X348" s="7">
        <v>4.6629000000000005</v>
      </c>
      <c r="Y348" s="7">
        <v>1.7278249999999999</v>
      </c>
      <c r="Z348" s="7">
        <v>1.9428750000000001</v>
      </c>
      <c r="AA348" s="6">
        <v>330.66792136178373</v>
      </c>
      <c r="AB348" s="6">
        <v>318.52843852256638</v>
      </c>
      <c r="AC348" s="6" t="s">
        <v>598</v>
      </c>
      <c r="AD348" s="6" t="s">
        <v>598</v>
      </c>
      <c r="AE348" s="6"/>
      <c r="AF348" s="6">
        <v>3</v>
      </c>
      <c r="AG348" s="5"/>
      <c r="AH348" s="5"/>
    </row>
    <row r="349" spans="1:34" ht="19.5" customHeight="1" x14ac:dyDescent="0.2">
      <c r="A349" s="21"/>
      <c r="B349" s="7" t="s">
        <v>422</v>
      </c>
      <c r="C349" s="7">
        <v>0</v>
      </c>
      <c r="D349" s="7">
        <v>1550</v>
      </c>
      <c r="E349" s="7">
        <v>700</v>
      </c>
      <c r="F349" s="7">
        <v>100</v>
      </c>
      <c r="G349" s="7">
        <v>117</v>
      </c>
      <c r="H349" s="18">
        <v>7.2890000000000003E-3</v>
      </c>
      <c r="I349" s="11">
        <v>1450.8</v>
      </c>
      <c r="J349">
        <v>8.3000000000000001E-3</v>
      </c>
      <c r="K349" s="11">
        <v>1450.8</v>
      </c>
      <c r="L349" s="12">
        <v>2.8759887999999997E-2</v>
      </c>
      <c r="M349">
        <v>1450.8</v>
      </c>
      <c r="N349" s="11">
        <v>945</v>
      </c>
      <c r="O349" s="11">
        <v>100</v>
      </c>
      <c r="P349" s="11">
        <v>125</v>
      </c>
      <c r="Q349" s="7">
        <v>2.36</v>
      </c>
      <c r="R349" s="7">
        <f t="shared" si="32"/>
        <v>2.2142857142857144</v>
      </c>
      <c r="S349" s="7">
        <v>0.15</v>
      </c>
      <c r="T349" s="7">
        <v>12500</v>
      </c>
      <c r="U349" s="7">
        <v>70000</v>
      </c>
      <c r="V349" s="7">
        <v>0.17857142857142858</v>
      </c>
      <c r="W349" s="7">
        <v>41.724845510399994</v>
      </c>
      <c r="X349" s="7">
        <v>42.189263999999994</v>
      </c>
      <c r="Y349" s="7">
        <v>10.5748812</v>
      </c>
      <c r="Z349" s="7">
        <v>12.041639999999999</v>
      </c>
      <c r="AA349" s="6">
        <v>360.95</v>
      </c>
      <c r="AB349" s="6">
        <v>414.86716947124938</v>
      </c>
      <c r="AC349" s="6" t="s">
        <v>598</v>
      </c>
      <c r="AD349" s="6" t="s">
        <v>598</v>
      </c>
      <c r="AE349" s="6"/>
      <c r="AF349" s="6">
        <v>3</v>
      </c>
      <c r="AG349" s="5"/>
      <c r="AH349" s="5"/>
    </row>
    <row r="350" spans="1:34" ht="19.5" customHeight="1" x14ac:dyDescent="0.2">
      <c r="A350" s="21"/>
      <c r="B350" s="7" t="s">
        <v>423</v>
      </c>
      <c r="C350" s="7">
        <v>0</v>
      </c>
      <c r="D350" s="7">
        <v>1550</v>
      </c>
      <c r="E350" s="7">
        <v>700</v>
      </c>
      <c r="F350" s="7">
        <v>100</v>
      </c>
      <c r="G350" s="7">
        <v>117</v>
      </c>
      <c r="H350" s="18">
        <v>6.2829999999999995E-3</v>
      </c>
      <c r="I350" s="11">
        <v>275</v>
      </c>
      <c r="J350">
        <v>7.0650000000000001E-3</v>
      </c>
      <c r="K350" s="11">
        <v>275</v>
      </c>
      <c r="L350" s="12">
        <v>3.6172799999999998E-2</v>
      </c>
      <c r="M350">
        <v>392</v>
      </c>
      <c r="N350" s="11">
        <v>630</v>
      </c>
      <c r="O350" s="11">
        <v>100</v>
      </c>
      <c r="P350" s="11">
        <v>125</v>
      </c>
      <c r="Q350" s="7">
        <v>2.36</v>
      </c>
      <c r="R350" s="7">
        <f t="shared" si="32"/>
        <v>2.2142857142857144</v>
      </c>
      <c r="S350" s="7">
        <v>0.15</v>
      </c>
      <c r="T350" s="7">
        <v>12500</v>
      </c>
      <c r="U350" s="7">
        <v>70000</v>
      </c>
      <c r="V350" s="7">
        <v>0.17857142857142858</v>
      </c>
      <c r="W350" s="7">
        <v>14.179737599999999</v>
      </c>
      <c r="X350" s="7">
        <v>4.6629000000000005</v>
      </c>
      <c r="Y350" s="7">
        <v>1.7278249999999999</v>
      </c>
      <c r="Z350" s="7">
        <v>1.9428750000000001</v>
      </c>
      <c r="AA350" s="6">
        <v>223</v>
      </c>
      <c r="AB350" s="6">
        <v>274.21070357423991</v>
      </c>
      <c r="AC350" s="6" t="s">
        <v>598</v>
      </c>
      <c r="AD350" s="6" t="s">
        <v>598</v>
      </c>
      <c r="AE350" s="6"/>
      <c r="AF350" s="6">
        <v>3</v>
      </c>
      <c r="AG350" s="5"/>
      <c r="AH350" s="5"/>
    </row>
    <row r="351" spans="1:34" ht="19.5" customHeight="1" x14ac:dyDescent="0.2">
      <c r="A351" s="21"/>
      <c r="B351" s="7" t="s">
        <v>424</v>
      </c>
      <c r="C351" s="7">
        <v>0</v>
      </c>
      <c r="D351" s="7">
        <v>1550</v>
      </c>
      <c r="E351" s="7">
        <v>700</v>
      </c>
      <c r="F351" s="7">
        <v>100</v>
      </c>
      <c r="G351" s="7">
        <v>117</v>
      </c>
      <c r="H351" s="18">
        <v>6.2829999999999995E-3</v>
      </c>
      <c r="I351" s="11">
        <v>275</v>
      </c>
      <c r="J351">
        <v>7.0650000000000001E-3</v>
      </c>
      <c r="K351" s="11">
        <v>275</v>
      </c>
      <c r="L351" s="12">
        <v>3.6172799999999998E-2</v>
      </c>
      <c r="M351">
        <v>392</v>
      </c>
      <c r="N351" s="11">
        <v>1575</v>
      </c>
      <c r="O351" s="11">
        <v>100</v>
      </c>
      <c r="P351" s="11">
        <v>125</v>
      </c>
      <c r="Q351" s="7">
        <v>2.36</v>
      </c>
      <c r="R351" s="7">
        <f t="shared" si="32"/>
        <v>2.2142857142857144</v>
      </c>
      <c r="S351" s="7">
        <v>0.25</v>
      </c>
      <c r="T351" s="7">
        <v>12500</v>
      </c>
      <c r="U351" s="7">
        <v>70000</v>
      </c>
      <c r="V351" s="7">
        <v>0.17857142857142858</v>
      </c>
      <c r="W351" s="7">
        <v>14.179737599999999</v>
      </c>
      <c r="X351" s="7">
        <v>4.6629000000000005</v>
      </c>
      <c r="Y351" s="7">
        <v>1.7278249999999999</v>
      </c>
      <c r="Z351" s="7">
        <v>1.9428750000000001</v>
      </c>
      <c r="AA351" s="6">
        <v>363.54738553749996</v>
      </c>
      <c r="AB351" s="6">
        <v>407.10772582696114</v>
      </c>
      <c r="AC351" s="6" t="s">
        <v>598</v>
      </c>
      <c r="AD351" s="6" t="s">
        <v>598</v>
      </c>
      <c r="AE351" s="6"/>
      <c r="AF351" s="6">
        <v>2</v>
      </c>
      <c r="AG351" s="5"/>
      <c r="AH351" s="5"/>
    </row>
    <row r="352" spans="1:34" ht="19.5" customHeight="1" x14ac:dyDescent="0.2">
      <c r="A352" s="20"/>
      <c r="B352" s="7" t="s">
        <v>425</v>
      </c>
      <c r="C352" s="7">
        <v>0</v>
      </c>
      <c r="D352" s="7">
        <v>950</v>
      </c>
      <c r="E352" s="7">
        <v>700</v>
      </c>
      <c r="F352" s="7">
        <v>100</v>
      </c>
      <c r="G352" s="7">
        <v>117</v>
      </c>
      <c r="H352" s="18">
        <v>6.2829999999999995E-3</v>
      </c>
      <c r="I352" s="11">
        <v>275</v>
      </c>
      <c r="J352">
        <v>7.0650000000000001E-3</v>
      </c>
      <c r="K352" s="11">
        <v>275</v>
      </c>
      <c r="L352" s="12">
        <v>3.6172799999999998E-2</v>
      </c>
      <c r="M352">
        <v>392</v>
      </c>
      <c r="N352" s="11">
        <v>945</v>
      </c>
      <c r="O352" s="11">
        <v>100</v>
      </c>
      <c r="P352" s="11">
        <v>125</v>
      </c>
      <c r="Q352" s="7">
        <v>1.5</v>
      </c>
      <c r="R352" s="7">
        <f t="shared" si="32"/>
        <v>1.3571428571428572</v>
      </c>
      <c r="S352" s="7">
        <v>0.15</v>
      </c>
      <c r="T352" s="7">
        <v>12500</v>
      </c>
      <c r="U352" s="7">
        <v>70000</v>
      </c>
      <c r="V352" s="7">
        <v>0.17857142857142858</v>
      </c>
      <c r="W352" s="7">
        <v>14.179737599999999</v>
      </c>
      <c r="X352" s="7">
        <v>4.6629000000000005</v>
      </c>
      <c r="Y352" s="7">
        <v>1.7278249999999999</v>
      </c>
      <c r="Z352" s="7">
        <v>1.9428750000000001</v>
      </c>
      <c r="AA352" s="6">
        <v>448.5</v>
      </c>
      <c r="AB352" s="6">
        <v>408.49456260627204</v>
      </c>
      <c r="AC352" s="6">
        <v>482.9703351347552</v>
      </c>
      <c r="AD352" s="6">
        <v>840.61653888878664</v>
      </c>
      <c r="AE352" s="6">
        <v>456.99629333054224</v>
      </c>
      <c r="AF352" s="6">
        <v>1</v>
      </c>
      <c r="AG352" s="5"/>
      <c r="AH352" s="5"/>
    </row>
    <row r="353" spans="1:34" ht="19.5" customHeight="1" x14ac:dyDescent="0.2">
      <c r="A353" s="6" t="s">
        <v>426</v>
      </c>
      <c r="B353" s="6" t="s">
        <v>31</v>
      </c>
      <c r="C353" s="6">
        <v>0</v>
      </c>
      <c r="D353" s="7">
        <v>2300</v>
      </c>
      <c r="E353" s="7">
        <v>2000</v>
      </c>
      <c r="F353" s="7">
        <v>120</v>
      </c>
      <c r="G353" s="7">
        <v>34</v>
      </c>
      <c r="H353" s="18">
        <v>5.0000000000000001E-3</v>
      </c>
      <c r="I353" s="11">
        <v>475</v>
      </c>
      <c r="J353">
        <v>4.0000000000000001E-3</v>
      </c>
      <c r="K353" s="11">
        <v>475</v>
      </c>
      <c r="L353" s="12">
        <v>0</v>
      </c>
      <c r="M353">
        <v>0</v>
      </c>
      <c r="N353" s="11">
        <v>0</v>
      </c>
      <c r="O353" s="11">
        <v>120</v>
      </c>
      <c r="P353" s="11">
        <v>0</v>
      </c>
      <c r="Q353" s="7">
        <v>1.25</v>
      </c>
      <c r="R353" s="7">
        <f t="shared" si="32"/>
        <v>1.1499999999999999</v>
      </c>
      <c r="S353" s="7">
        <v>0</v>
      </c>
      <c r="T353" s="7">
        <v>0</v>
      </c>
      <c r="U353" s="7">
        <v>240000</v>
      </c>
      <c r="V353" s="7">
        <v>0</v>
      </c>
      <c r="W353" s="7">
        <v>0</v>
      </c>
      <c r="X353" s="7">
        <v>0</v>
      </c>
      <c r="Y353" s="7">
        <v>2.375</v>
      </c>
      <c r="Z353" s="7">
        <v>1.9000000000000001</v>
      </c>
      <c r="AA353" s="6">
        <v>274</v>
      </c>
      <c r="AB353" s="6">
        <v>296.32397028575474</v>
      </c>
      <c r="AC353" s="6">
        <v>295.41934329945889</v>
      </c>
      <c r="AD353" s="6">
        <v>878.76801983939833</v>
      </c>
      <c r="AE353" s="6">
        <v>597.10631528082104</v>
      </c>
      <c r="AF353" s="6">
        <v>3</v>
      </c>
      <c r="AG353" s="5"/>
      <c r="AH353" s="5"/>
    </row>
    <row r="354" spans="1:34" ht="19.5" customHeight="1" x14ac:dyDescent="0.2">
      <c r="A354" s="19" t="s">
        <v>427</v>
      </c>
      <c r="B354" s="6" t="s">
        <v>245</v>
      </c>
      <c r="C354" s="6">
        <v>0</v>
      </c>
      <c r="D354" s="7">
        <v>2360</v>
      </c>
      <c r="E354" s="7">
        <v>1280</v>
      </c>
      <c r="F354" s="7">
        <v>200</v>
      </c>
      <c r="G354" s="7">
        <v>45.9</v>
      </c>
      <c r="H354" s="18">
        <v>2.96E-3</v>
      </c>
      <c r="I354" s="11">
        <v>544</v>
      </c>
      <c r="J354">
        <v>3.3E-3</v>
      </c>
      <c r="K354" s="11">
        <v>544</v>
      </c>
      <c r="L354" s="12">
        <v>2.5600000000000001E-2</v>
      </c>
      <c r="M354">
        <v>473</v>
      </c>
      <c r="N354" s="11">
        <v>1520</v>
      </c>
      <c r="O354" s="11">
        <v>200</v>
      </c>
      <c r="P354" s="11">
        <v>216</v>
      </c>
      <c r="Q354" s="7">
        <v>2</v>
      </c>
      <c r="R354" s="7">
        <f t="shared" si="32"/>
        <v>1.84375</v>
      </c>
      <c r="S354" s="7">
        <v>0.13</v>
      </c>
      <c r="T354" s="7">
        <v>43200</v>
      </c>
      <c r="U354" s="7">
        <v>256000</v>
      </c>
      <c r="V354" s="7">
        <v>0.16875000000000001</v>
      </c>
      <c r="W354" s="7">
        <v>12.1088</v>
      </c>
      <c r="X354" s="7">
        <v>3.8710000000000004</v>
      </c>
      <c r="Y354" s="7">
        <v>1.6102399999999999</v>
      </c>
      <c r="Z354" s="7">
        <v>1.7951999999999999</v>
      </c>
      <c r="AA354" s="6">
        <v>653</v>
      </c>
      <c r="AB354" s="6">
        <v>681.92172687753566</v>
      </c>
      <c r="AC354" s="6">
        <v>811.23699698382029</v>
      </c>
      <c r="AD354" s="6">
        <v>1342.9561616541814</v>
      </c>
      <c r="AE354" s="6">
        <v>895.47864883914724</v>
      </c>
      <c r="AF354" s="6">
        <v>3</v>
      </c>
      <c r="AG354" s="5"/>
      <c r="AH354" s="5"/>
    </row>
    <row r="355" spans="1:34" ht="19.5" customHeight="1" x14ac:dyDescent="0.2">
      <c r="A355" s="20"/>
      <c r="B355" s="6" t="s">
        <v>246</v>
      </c>
      <c r="C355" s="6">
        <v>0</v>
      </c>
      <c r="D355" s="7">
        <v>2360</v>
      </c>
      <c r="E355" s="7">
        <v>1280</v>
      </c>
      <c r="F355" s="7">
        <v>200</v>
      </c>
      <c r="G355" s="7">
        <v>45.9</v>
      </c>
      <c r="H355" s="18">
        <v>8.3000000000000001E-3</v>
      </c>
      <c r="I355" s="11">
        <v>544</v>
      </c>
      <c r="J355">
        <v>7.0999999999999995E-3</v>
      </c>
      <c r="K355" s="11">
        <v>544</v>
      </c>
      <c r="L355" s="12">
        <v>2.5600000000000001E-2</v>
      </c>
      <c r="M355">
        <v>473</v>
      </c>
      <c r="N355" s="11">
        <v>1520</v>
      </c>
      <c r="O355" s="11">
        <v>200</v>
      </c>
      <c r="P355" s="11">
        <v>216</v>
      </c>
      <c r="Q355" s="7">
        <v>2</v>
      </c>
      <c r="R355" s="7">
        <f t="shared" si="32"/>
        <v>1.84375</v>
      </c>
      <c r="S355" s="7">
        <v>0.13</v>
      </c>
      <c r="T355" s="7">
        <v>43200</v>
      </c>
      <c r="U355" s="7">
        <v>256000</v>
      </c>
      <c r="V355" s="7">
        <v>0.16875000000000001</v>
      </c>
      <c r="W355" s="7">
        <v>12.1088</v>
      </c>
      <c r="X355" s="7">
        <v>3.8710000000000004</v>
      </c>
      <c r="Y355" s="7">
        <v>4.5152000000000001</v>
      </c>
      <c r="Z355" s="7">
        <v>3.8623999999999996</v>
      </c>
      <c r="AA355" s="6">
        <v>740</v>
      </c>
      <c r="AB355" s="6">
        <v>939.30243602705787</v>
      </c>
      <c r="AC355" s="6">
        <v>901.94696141679651</v>
      </c>
      <c r="AD355" s="6">
        <v>1342.9561616541814</v>
      </c>
      <c r="AE355" s="6">
        <v>973.98404036273394</v>
      </c>
      <c r="AF355" s="6">
        <v>3</v>
      </c>
      <c r="AG355" s="5"/>
      <c r="AH355" s="5"/>
    </row>
    <row r="356" spans="1:34" ht="19.5" customHeight="1" x14ac:dyDescent="0.2">
      <c r="A356" s="22" t="s">
        <v>428</v>
      </c>
      <c r="B356" s="7" t="s">
        <v>429</v>
      </c>
      <c r="C356" s="7">
        <v>0</v>
      </c>
      <c r="D356" s="7">
        <v>2000</v>
      </c>
      <c r="E356" s="7">
        <v>1200</v>
      </c>
      <c r="F356" s="7">
        <v>85</v>
      </c>
      <c r="G356" s="7">
        <v>65</v>
      </c>
      <c r="H356" s="18">
        <v>5.5411764705882351E-3</v>
      </c>
      <c r="I356" s="11">
        <v>571.79999999999995</v>
      </c>
      <c r="J356">
        <v>5.5411764705882351E-3</v>
      </c>
      <c r="K356" s="11">
        <v>571.79999999999995</v>
      </c>
      <c r="L356" s="12">
        <v>1.9382716049382714E-2</v>
      </c>
      <c r="M356">
        <v>413.9</v>
      </c>
      <c r="N356" s="11">
        <v>2124.6999999999998</v>
      </c>
      <c r="O356" s="11">
        <v>180</v>
      </c>
      <c r="P356" s="11">
        <v>180</v>
      </c>
      <c r="Q356" s="7">
        <v>1.67</v>
      </c>
      <c r="R356" s="7">
        <f t="shared" si="32"/>
        <v>1.6666666666666667</v>
      </c>
      <c r="S356" s="7">
        <v>0.24</v>
      </c>
      <c r="T356" s="7">
        <v>32400</v>
      </c>
      <c r="U356" s="7">
        <v>136200</v>
      </c>
      <c r="V356" s="7">
        <v>0.23788546255506607</v>
      </c>
      <c r="W356" s="7">
        <v>8.0225061728395044</v>
      </c>
      <c r="X356" s="7">
        <v>4.4886300000000006</v>
      </c>
      <c r="Y356" s="7">
        <v>3.1684447058823526</v>
      </c>
      <c r="Z356" s="7">
        <v>3.1684447058823526</v>
      </c>
      <c r="AA356" s="6">
        <v>434.95</v>
      </c>
      <c r="AB356" s="6">
        <v>513.23652398803404</v>
      </c>
      <c r="AC356" s="6">
        <v>682.83715001434518</v>
      </c>
      <c r="AD356" s="6">
        <v>877.82266248371388</v>
      </c>
      <c r="AE356" s="6">
        <v>1372.5993816478281</v>
      </c>
      <c r="AF356" s="6">
        <v>2</v>
      </c>
      <c r="AG356" s="5"/>
      <c r="AH356" s="5"/>
    </row>
    <row r="357" spans="1:34" ht="19.5" customHeight="1" x14ac:dyDescent="0.2">
      <c r="A357" s="21"/>
      <c r="B357" s="7" t="s">
        <v>430</v>
      </c>
      <c r="C357" s="7">
        <v>0</v>
      </c>
      <c r="D357" s="7">
        <v>2000</v>
      </c>
      <c r="E357" s="7">
        <v>1200</v>
      </c>
      <c r="F357" s="7">
        <v>85</v>
      </c>
      <c r="G357" s="7">
        <v>65</v>
      </c>
      <c r="H357" s="18">
        <v>5.5411764705882351E-3</v>
      </c>
      <c r="I357" s="11">
        <v>571.79999999999995</v>
      </c>
      <c r="J357">
        <v>5.5411764705882351E-3</v>
      </c>
      <c r="K357" s="11">
        <v>571.79999999999995</v>
      </c>
      <c r="L357" s="12">
        <v>1.9382716049382714E-2</v>
      </c>
      <c r="M357">
        <v>413.9</v>
      </c>
      <c r="N357" s="11">
        <v>1062.4000000000001</v>
      </c>
      <c r="O357" s="11">
        <v>180</v>
      </c>
      <c r="P357" s="11">
        <v>180</v>
      </c>
      <c r="Q357" s="7">
        <v>1.67</v>
      </c>
      <c r="R357" s="7">
        <f t="shared" si="32"/>
        <v>1.6666666666666667</v>
      </c>
      <c r="S357" s="7">
        <v>0.12</v>
      </c>
      <c r="T357" s="7">
        <v>32400</v>
      </c>
      <c r="U357" s="7">
        <v>136200</v>
      </c>
      <c r="V357" s="7">
        <v>0.23788546255506607</v>
      </c>
      <c r="W357" s="7">
        <v>8.0225061728395044</v>
      </c>
      <c r="X357" s="7">
        <v>4.4886300000000006</v>
      </c>
      <c r="Y357" s="7">
        <v>3.1684447058823526</v>
      </c>
      <c r="Z357" s="7">
        <v>3.1684447058823526</v>
      </c>
      <c r="AA357" s="6">
        <v>348.73524999999995</v>
      </c>
      <c r="AB357" s="6">
        <v>502.11814365934958</v>
      </c>
      <c r="AC357" s="6">
        <v>532.85588576758425</v>
      </c>
      <c r="AD357" s="6">
        <v>771.76959294142966</v>
      </c>
      <c r="AE357" s="6">
        <v>1372.5993816478281</v>
      </c>
      <c r="AF357" s="6">
        <v>2</v>
      </c>
      <c r="AG357" s="5"/>
      <c r="AH357" s="5"/>
    </row>
    <row r="358" spans="1:34" ht="19.5" customHeight="1" x14ac:dyDescent="0.2">
      <c r="A358" s="21"/>
      <c r="B358" s="7" t="s">
        <v>431</v>
      </c>
      <c r="C358" s="7">
        <v>0</v>
      </c>
      <c r="D358" s="7">
        <v>2000</v>
      </c>
      <c r="E358" s="7">
        <v>1200</v>
      </c>
      <c r="F358" s="7">
        <v>85</v>
      </c>
      <c r="G358" s="7">
        <v>65</v>
      </c>
      <c r="H358" s="18">
        <v>5.5411764705882351E-3</v>
      </c>
      <c r="I358" s="11">
        <v>571.79999999999995</v>
      </c>
      <c r="J358">
        <v>5.5411764705882351E-3</v>
      </c>
      <c r="K358" s="11">
        <v>571.79999999999995</v>
      </c>
      <c r="L358" s="12">
        <v>1.9382716049382714E-2</v>
      </c>
      <c r="M358">
        <v>413.9</v>
      </c>
      <c r="N358" s="11">
        <v>0</v>
      </c>
      <c r="O358" s="11">
        <v>180</v>
      </c>
      <c r="P358" s="11">
        <v>180</v>
      </c>
      <c r="Q358" s="7">
        <v>1.67</v>
      </c>
      <c r="R358" s="7">
        <f t="shared" si="32"/>
        <v>1.6666666666666667</v>
      </c>
      <c r="S358" s="7">
        <v>0</v>
      </c>
      <c r="T358" s="7">
        <v>32400</v>
      </c>
      <c r="U358" s="7">
        <v>136200</v>
      </c>
      <c r="V358" s="7">
        <v>0.23788546255506607</v>
      </c>
      <c r="W358" s="7">
        <v>8.0225061728395044</v>
      </c>
      <c r="X358" s="7">
        <v>4.4886300000000006</v>
      </c>
      <c r="Y358" s="7">
        <v>3.1684447058823526</v>
      </c>
      <c r="Z358" s="7">
        <v>3.1684447058823526</v>
      </c>
      <c r="AA358" s="6">
        <v>237.6783698925</v>
      </c>
      <c r="AB358" s="6">
        <v>298.57220928268964</v>
      </c>
      <c r="AC358" s="6">
        <v>203.68328520672341</v>
      </c>
      <c r="AD358" s="6">
        <v>740.0987387204284</v>
      </c>
      <c r="AE358" s="6">
        <v>944.51028685753784</v>
      </c>
      <c r="AF358" s="6">
        <v>2</v>
      </c>
      <c r="AG358" s="5"/>
      <c r="AH358" s="5"/>
    </row>
    <row r="359" spans="1:34" ht="19.5" customHeight="1" x14ac:dyDescent="0.2">
      <c r="A359" s="21"/>
      <c r="B359" s="7" t="s">
        <v>432</v>
      </c>
      <c r="C359" s="7">
        <v>0</v>
      </c>
      <c r="D359" s="7">
        <v>2000</v>
      </c>
      <c r="E359" s="7">
        <v>1200</v>
      </c>
      <c r="F359" s="7">
        <v>85</v>
      </c>
      <c r="G359" s="7">
        <v>65</v>
      </c>
      <c r="H359" s="18">
        <v>5.5411764705882351E-3</v>
      </c>
      <c r="I359" s="11">
        <v>571.79999999999995</v>
      </c>
      <c r="J359">
        <v>1.108235294117647E-2</v>
      </c>
      <c r="K359" s="11">
        <v>571.79999999999995</v>
      </c>
      <c r="L359" s="12">
        <v>1.9382716049382714E-2</v>
      </c>
      <c r="M359">
        <v>413.9</v>
      </c>
      <c r="N359" s="11">
        <v>1062.4000000000001</v>
      </c>
      <c r="O359" s="11">
        <v>180</v>
      </c>
      <c r="P359" s="11">
        <v>180</v>
      </c>
      <c r="Q359" s="7">
        <v>1.67</v>
      </c>
      <c r="R359" s="7">
        <f t="shared" si="32"/>
        <v>1.6666666666666667</v>
      </c>
      <c r="S359" s="7">
        <v>0.12</v>
      </c>
      <c r="T359" s="7">
        <v>32400</v>
      </c>
      <c r="U359" s="7">
        <v>136200</v>
      </c>
      <c r="V359" s="7">
        <v>0.23788546255506607</v>
      </c>
      <c r="W359" s="7">
        <v>8.0225061728395044</v>
      </c>
      <c r="X359" s="7">
        <v>4.4886300000000006</v>
      </c>
      <c r="Y359" s="7">
        <v>3.1684447058823526</v>
      </c>
      <c r="Z359" s="7">
        <v>6.3368894117647052</v>
      </c>
      <c r="AA359" s="6">
        <v>352.9588</v>
      </c>
      <c r="AB359" s="6">
        <v>502.11814365934958</v>
      </c>
      <c r="AC359" s="6">
        <v>532.85588576758425</v>
      </c>
      <c r="AD359" s="6">
        <v>771.76959294142966</v>
      </c>
      <c r="AE359" s="6">
        <v>1372.5993816478281</v>
      </c>
      <c r="AF359" s="6">
        <v>2</v>
      </c>
      <c r="AG359" s="5"/>
      <c r="AH359" s="5"/>
    </row>
    <row r="360" spans="1:34" ht="19.5" customHeight="1" x14ac:dyDescent="0.2">
      <c r="A360" s="20"/>
      <c r="B360" s="7" t="s">
        <v>433</v>
      </c>
      <c r="C360" s="7">
        <v>0</v>
      </c>
      <c r="D360" s="7">
        <v>2000</v>
      </c>
      <c r="E360" s="7">
        <v>1200</v>
      </c>
      <c r="F360" s="7">
        <v>85</v>
      </c>
      <c r="G360" s="7">
        <v>65</v>
      </c>
      <c r="H360" s="18">
        <v>5.5411764705882351E-3</v>
      </c>
      <c r="I360" s="11">
        <v>571.79999999999995</v>
      </c>
      <c r="J360">
        <v>2.7705882352941176E-3</v>
      </c>
      <c r="K360" s="11">
        <v>571.79999999999995</v>
      </c>
      <c r="L360" s="12">
        <v>1.9382716049382714E-2</v>
      </c>
      <c r="M360">
        <v>413.9</v>
      </c>
      <c r="N360" s="11">
        <v>1062.4000000000001</v>
      </c>
      <c r="O360" s="11">
        <v>180</v>
      </c>
      <c r="P360" s="11">
        <v>180</v>
      </c>
      <c r="Q360" s="7">
        <v>1.67</v>
      </c>
      <c r="R360" s="7">
        <f t="shared" si="32"/>
        <v>1.6666666666666667</v>
      </c>
      <c r="S360" s="7">
        <v>0.12</v>
      </c>
      <c r="T360" s="7">
        <v>32400</v>
      </c>
      <c r="U360" s="7">
        <v>136200</v>
      </c>
      <c r="V360" s="7">
        <v>0.23788546255506607</v>
      </c>
      <c r="W360" s="7">
        <v>8.0225061728395044</v>
      </c>
      <c r="X360" s="7">
        <v>4.4886300000000006</v>
      </c>
      <c r="Y360" s="7">
        <v>3.1684447058823526</v>
      </c>
      <c r="Z360" s="7">
        <v>1.5842223529411763</v>
      </c>
      <c r="AA360" s="6">
        <v>357.22524999999996</v>
      </c>
      <c r="AB360" s="6">
        <v>413.96829665180866</v>
      </c>
      <c r="AC360" s="6">
        <v>532.85588576758425</v>
      </c>
      <c r="AD360" s="6">
        <v>771.76959294142966</v>
      </c>
      <c r="AE360" s="6">
        <v>1320.0006237048676</v>
      </c>
      <c r="AF360" s="6">
        <v>2</v>
      </c>
      <c r="AG360" s="5"/>
      <c r="AH360" s="5"/>
    </row>
    <row r="361" spans="1:34" ht="19.5" customHeight="1" x14ac:dyDescent="0.2">
      <c r="A361" s="22" t="s">
        <v>434</v>
      </c>
      <c r="B361" s="7" t="s">
        <v>435</v>
      </c>
      <c r="C361" s="7">
        <v>0</v>
      </c>
      <c r="D361" s="7">
        <v>1500</v>
      </c>
      <c r="E361" s="7">
        <v>700</v>
      </c>
      <c r="F361" s="7">
        <v>100</v>
      </c>
      <c r="G361" s="7">
        <v>24.7</v>
      </c>
      <c r="H361" s="18">
        <v>6.0318578948924031E-3</v>
      </c>
      <c r="I361" s="11">
        <v>305</v>
      </c>
      <c r="J361">
        <v>1.0048E-2</v>
      </c>
      <c r="K361" s="11">
        <v>305</v>
      </c>
      <c r="L361" s="12">
        <v>6.1544000000000001E-2</v>
      </c>
      <c r="M361">
        <v>405</v>
      </c>
      <c r="N361" s="11">
        <v>499</v>
      </c>
      <c r="O361" s="11">
        <v>100</v>
      </c>
      <c r="P361" s="11">
        <v>100</v>
      </c>
      <c r="Q361" s="7">
        <v>1.8</v>
      </c>
      <c r="R361" s="7">
        <f t="shared" si="32"/>
        <v>2.1428571428571428</v>
      </c>
      <c r="S361" s="7">
        <v>0.24</v>
      </c>
      <c r="T361" s="7">
        <v>10000</v>
      </c>
      <c r="U361" s="7">
        <v>70000</v>
      </c>
      <c r="V361" s="7">
        <v>0.14285714285714285</v>
      </c>
      <c r="W361" s="7">
        <v>24.925319999999999</v>
      </c>
      <c r="X361" s="7">
        <v>4.1372640000000001</v>
      </c>
      <c r="Y361" s="7">
        <v>1.8397166579421829</v>
      </c>
      <c r="Z361" s="7">
        <v>3.0646399999999998</v>
      </c>
      <c r="AA361" s="6">
        <v>199.59014999999999</v>
      </c>
      <c r="AB361" s="6">
        <v>239.90147324824494</v>
      </c>
      <c r="AC361" s="6" t="s">
        <v>598</v>
      </c>
      <c r="AD361" s="6" t="s">
        <v>598</v>
      </c>
      <c r="AE361" s="6"/>
      <c r="AF361" s="6">
        <v>3</v>
      </c>
      <c r="AG361" s="5"/>
      <c r="AH361" s="5"/>
    </row>
    <row r="362" spans="1:34" ht="19.5" customHeight="1" x14ac:dyDescent="0.2">
      <c r="A362" s="21"/>
      <c r="B362" s="7" t="s">
        <v>436</v>
      </c>
      <c r="C362" s="7">
        <v>0</v>
      </c>
      <c r="D362" s="7">
        <v>1500</v>
      </c>
      <c r="E362" s="7">
        <v>700</v>
      </c>
      <c r="F362" s="7">
        <v>100</v>
      </c>
      <c r="G362" s="7">
        <v>27</v>
      </c>
      <c r="H362" s="18">
        <v>6.0318578948924031E-3</v>
      </c>
      <c r="I362" s="11">
        <v>305</v>
      </c>
      <c r="J362">
        <v>1.0048E-2</v>
      </c>
      <c r="K362" s="11">
        <v>305</v>
      </c>
      <c r="L362" s="12">
        <v>4.5216000000000006E-2</v>
      </c>
      <c r="M362">
        <v>432</v>
      </c>
      <c r="N362" s="11">
        <v>784</v>
      </c>
      <c r="O362" s="11">
        <v>100</v>
      </c>
      <c r="P362" s="11">
        <v>100</v>
      </c>
      <c r="Q362" s="7">
        <v>1.8</v>
      </c>
      <c r="R362" s="7">
        <f t="shared" si="32"/>
        <v>2.1428571428571428</v>
      </c>
      <c r="S362" s="7">
        <v>0.35</v>
      </c>
      <c r="T362" s="7">
        <v>10000</v>
      </c>
      <c r="U362" s="7">
        <v>70000</v>
      </c>
      <c r="V362" s="7">
        <v>0.14285714285714285</v>
      </c>
      <c r="W362" s="7">
        <v>19.533312000000002</v>
      </c>
      <c r="X362" s="7">
        <v>4.1372640000000001</v>
      </c>
      <c r="Y362" s="7">
        <v>1.8397166579421829</v>
      </c>
      <c r="Z362" s="7">
        <v>3.0646399999999998</v>
      </c>
      <c r="AA362" s="6">
        <v>223.98755</v>
      </c>
      <c r="AB362" s="6">
        <v>230.98654296066937</v>
      </c>
      <c r="AC362" s="6" t="s">
        <v>598</v>
      </c>
      <c r="AD362" s="6" t="s">
        <v>598</v>
      </c>
      <c r="AE362" s="6"/>
      <c r="AF362" s="6">
        <v>3</v>
      </c>
      <c r="AG362" s="5"/>
      <c r="AH362" s="5"/>
    </row>
    <row r="363" spans="1:34" ht="19.5" customHeight="1" x14ac:dyDescent="0.2">
      <c r="A363" s="20"/>
      <c r="B363" s="7" t="s">
        <v>437</v>
      </c>
      <c r="C363" s="7">
        <v>0</v>
      </c>
      <c r="D363" s="7">
        <v>1500</v>
      </c>
      <c r="E363" s="7">
        <v>700</v>
      </c>
      <c r="F363" s="7">
        <v>100</v>
      </c>
      <c r="G363" s="7">
        <v>29.4</v>
      </c>
      <c r="H363" s="18">
        <v>6.0318578948924031E-3</v>
      </c>
      <c r="I363" s="11">
        <v>305</v>
      </c>
      <c r="J363">
        <v>1.0048E-2</v>
      </c>
      <c r="K363" s="11">
        <v>305</v>
      </c>
      <c r="L363" s="12">
        <v>0.12560000000000002</v>
      </c>
      <c r="M363">
        <v>375</v>
      </c>
      <c r="N363" s="11">
        <v>595</v>
      </c>
      <c r="O363" s="11">
        <v>100</v>
      </c>
      <c r="P363" s="11">
        <v>100</v>
      </c>
      <c r="Q363" s="7">
        <v>1.8</v>
      </c>
      <c r="R363" s="7">
        <f t="shared" si="32"/>
        <v>2.1428571428571428</v>
      </c>
      <c r="S363" s="7">
        <v>0.24</v>
      </c>
      <c r="T363" s="7">
        <v>10000</v>
      </c>
      <c r="U363" s="7">
        <v>70000</v>
      </c>
      <c r="V363" s="7">
        <v>0.14285714285714285</v>
      </c>
      <c r="W363" s="7">
        <v>47.100000000000009</v>
      </c>
      <c r="X363" s="7">
        <v>2.7581759999999997</v>
      </c>
      <c r="Y363" s="7">
        <v>1.8397166579421829</v>
      </c>
      <c r="Z363" s="7">
        <v>3.0646399999999998</v>
      </c>
      <c r="AA363" s="6">
        <v>302.82074999999998</v>
      </c>
      <c r="AB363" s="6">
        <v>348.53970006786585</v>
      </c>
      <c r="AC363" s="6" t="s">
        <v>598</v>
      </c>
      <c r="AD363" s="6" t="s">
        <v>598</v>
      </c>
      <c r="AE363" s="6"/>
      <c r="AF363" s="6">
        <v>1</v>
      </c>
      <c r="AG363" s="5"/>
      <c r="AH363" s="5"/>
    </row>
    <row r="364" spans="1:34" ht="19.5" customHeight="1" x14ac:dyDescent="0.2">
      <c r="A364" s="22" t="s">
        <v>438</v>
      </c>
      <c r="B364" s="7" t="s">
        <v>439</v>
      </c>
      <c r="C364" s="7">
        <v>0</v>
      </c>
      <c r="D364" s="7">
        <v>1600</v>
      </c>
      <c r="E364" s="7">
        <v>850</v>
      </c>
      <c r="F364" s="7">
        <v>125</v>
      </c>
      <c r="G364" s="7">
        <v>26.46</v>
      </c>
      <c r="H364" s="18">
        <v>4.4260000000000002E-3</v>
      </c>
      <c r="I364" s="11">
        <v>392</v>
      </c>
      <c r="J364">
        <v>4.2976903680000001E-3</v>
      </c>
      <c r="K364" s="11">
        <v>392</v>
      </c>
      <c r="L364" s="12">
        <v>0</v>
      </c>
      <c r="M364">
        <v>0</v>
      </c>
      <c r="N364" s="11">
        <v>550</v>
      </c>
      <c r="O364" s="11">
        <v>125</v>
      </c>
      <c r="P364" s="11">
        <v>0</v>
      </c>
      <c r="Q364" s="7">
        <v>1.88</v>
      </c>
      <c r="R364" s="7">
        <f t="shared" si="32"/>
        <v>1.8823529411764706</v>
      </c>
      <c r="S364" s="7">
        <v>0.16</v>
      </c>
      <c r="T364" s="7">
        <v>0</v>
      </c>
      <c r="U364" s="7">
        <v>106250</v>
      </c>
      <c r="V364" s="7">
        <v>0</v>
      </c>
      <c r="W364" s="7">
        <v>0</v>
      </c>
      <c r="X364" s="7">
        <v>0</v>
      </c>
      <c r="Y364" s="7">
        <v>1.7349920000000001</v>
      </c>
      <c r="Z364" s="7">
        <v>1.6846946242560001</v>
      </c>
      <c r="AA364" s="6">
        <v>111.4462</v>
      </c>
      <c r="AB364" s="6">
        <v>215.29825223546752</v>
      </c>
      <c r="AC364" s="6">
        <v>243.55799053412406</v>
      </c>
      <c r="AD364" s="6">
        <v>433.50354747775839</v>
      </c>
      <c r="AE364" s="6">
        <v>280.70921402580188</v>
      </c>
      <c r="AF364" s="6">
        <v>3</v>
      </c>
      <c r="AG364" s="5"/>
      <c r="AH364" s="5"/>
    </row>
    <row r="365" spans="1:34" ht="19.5" customHeight="1" x14ac:dyDescent="0.2">
      <c r="A365" s="21"/>
      <c r="B365" s="7" t="s">
        <v>440</v>
      </c>
      <c r="C365" s="7">
        <v>0</v>
      </c>
      <c r="D365" s="7">
        <v>1600</v>
      </c>
      <c r="E365" s="7">
        <v>850</v>
      </c>
      <c r="F365" s="7">
        <v>125</v>
      </c>
      <c r="G365" s="7">
        <v>26.46</v>
      </c>
      <c r="H365" s="18">
        <v>5.6579999999999998E-3</v>
      </c>
      <c r="I365" s="11">
        <v>392</v>
      </c>
      <c r="J365">
        <v>4.2976903680000001E-3</v>
      </c>
      <c r="K365" s="11">
        <v>392</v>
      </c>
      <c r="L365" s="12">
        <v>1.2675926127659576E-2</v>
      </c>
      <c r="M365">
        <v>379</v>
      </c>
      <c r="N365" s="11">
        <v>550</v>
      </c>
      <c r="O365" s="11">
        <v>125</v>
      </c>
      <c r="P365" s="11">
        <v>188</v>
      </c>
      <c r="Q365" s="7">
        <v>1.88</v>
      </c>
      <c r="R365" s="7">
        <f t="shared" si="32"/>
        <v>1.8823529411764706</v>
      </c>
      <c r="S365" s="7">
        <v>0.16</v>
      </c>
      <c r="T365" s="7">
        <v>23500</v>
      </c>
      <c r="U365" s="7">
        <v>106250</v>
      </c>
      <c r="V365" s="7">
        <v>0.22117647058823531</v>
      </c>
      <c r="W365" s="7">
        <v>4.8041760023829791</v>
      </c>
      <c r="X365" s="7">
        <v>0.80508976539759047</v>
      </c>
      <c r="Y365" s="7">
        <v>2.2179359999999999</v>
      </c>
      <c r="Z365" s="7">
        <v>1.6846946242560001</v>
      </c>
      <c r="AA365" s="6">
        <v>151.22635</v>
      </c>
      <c r="AB365" s="6">
        <v>262.28887452696148</v>
      </c>
      <c r="AC365" s="6">
        <v>266.82837669785692</v>
      </c>
      <c r="AD365" s="6">
        <v>337.62276285914828</v>
      </c>
      <c r="AE365" s="6">
        <v>285.62377974581477</v>
      </c>
      <c r="AF365" s="6">
        <v>3</v>
      </c>
      <c r="AG365" s="5"/>
      <c r="AH365" s="5"/>
    </row>
    <row r="366" spans="1:34" ht="19.5" customHeight="1" x14ac:dyDescent="0.2">
      <c r="A366" s="21"/>
      <c r="B366" s="7" t="s">
        <v>441</v>
      </c>
      <c r="C366" s="7">
        <v>0</v>
      </c>
      <c r="D366" s="7">
        <v>1600</v>
      </c>
      <c r="E366" s="7">
        <v>850</v>
      </c>
      <c r="F366" s="7">
        <v>125</v>
      </c>
      <c r="G366" s="7">
        <v>26.46</v>
      </c>
      <c r="H366" s="18">
        <v>4.0309999999999999E-3</v>
      </c>
      <c r="I366" s="11">
        <v>392</v>
      </c>
      <c r="J366">
        <v>4.2976903680000001E-3</v>
      </c>
      <c r="K366" s="11">
        <v>392</v>
      </c>
      <c r="L366" s="12">
        <v>1.2979046257777778E-2</v>
      </c>
      <c r="M366">
        <v>379</v>
      </c>
      <c r="N366" s="11">
        <v>550</v>
      </c>
      <c r="O366" s="11">
        <v>125</v>
      </c>
      <c r="P366" s="11">
        <v>225</v>
      </c>
      <c r="Q366" s="7">
        <v>1.88</v>
      </c>
      <c r="R366" s="7">
        <f t="shared" si="32"/>
        <v>1.8823529411764706</v>
      </c>
      <c r="S366" s="7">
        <v>0.16</v>
      </c>
      <c r="T366" s="7">
        <v>28125</v>
      </c>
      <c r="U366" s="7">
        <v>106250</v>
      </c>
      <c r="V366" s="7">
        <v>0.26470588235294118</v>
      </c>
      <c r="W366" s="7">
        <v>4.919058531697778</v>
      </c>
      <c r="X366" s="7">
        <v>3.3426480640000009</v>
      </c>
      <c r="Y366" s="7">
        <v>1.580152</v>
      </c>
      <c r="Z366" s="7">
        <v>1.6846946242560001</v>
      </c>
      <c r="AA366" s="6">
        <v>163.40565000000001</v>
      </c>
      <c r="AB366" s="6">
        <v>262.6957837201399</v>
      </c>
      <c r="AC366" s="6">
        <v>264.69926077951516</v>
      </c>
      <c r="AD366" s="6">
        <v>318.75260843952822</v>
      </c>
      <c r="AE366" s="6">
        <v>279.13352128277825</v>
      </c>
      <c r="AF366" s="6">
        <v>3</v>
      </c>
      <c r="AG366" s="5"/>
      <c r="AH366" s="5"/>
    </row>
    <row r="367" spans="1:34" ht="19.5" customHeight="1" x14ac:dyDescent="0.2">
      <c r="A367" s="21"/>
      <c r="B367" s="7" t="s">
        <v>442</v>
      </c>
      <c r="C367" s="7">
        <v>0</v>
      </c>
      <c r="D367" s="7">
        <v>2000</v>
      </c>
      <c r="E367" s="7">
        <v>1000</v>
      </c>
      <c r="F367" s="7">
        <v>125</v>
      </c>
      <c r="G367" s="7">
        <v>30.8</v>
      </c>
      <c r="H367" s="18">
        <v>4.4790000000000003E-3</v>
      </c>
      <c r="I367" s="11">
        <v>392</v>
      </c>
      <c r="J367">
        <v>1.5361482880000001E-3</v>
      </c>
      <c r="K367" s="11">
        <v>348</v>
      </c>
      <c r="L367" s="12">
        <v>1.7873055839999999E-2</v>
      </c>
      <c r="M367">
        <v>379</v>
      </c>
      <c r="N367" s="11">
        <v>1355</v>
      </c>
      <c r="O367" s="11">
        <v>125</v>
      </c>
      <c r="P367" s="11">
        <v>200</v>
      </c>
      <c r="Q367" s="7">
        <v>2</v>
      </c>
      <c r="R367" s="7">
        <f t="shared" si="32"/>
        <v>2</v>
      </c>
      <c r="S367" s="7">
        <v>0.3</v>
      </c>
      <c r="T367" s="7">
        <v>25000</v>
      </c>
      <c r="U367" s="7">
        <v>125000</v>
      </c>
      <c r="V367" s="7">
        <v>0.2</v>
      </c>
      <c r="W367" s="7">
        <v>6.7738881633599997</v>
      </c>
      <c r="X367" s="7">
        <v>0.8352806316000001</v>
      </c>
      <c r="Y367" s="7">
        <v>1.7557680000000002</v>
      </c>
      <c r="Z367" s="7">
        <v>0.53457960422400008</v>
      </c>
      <c r="AA367" s="6">
        <v>262.92836</v>
      </c>
      <c r="AB367" s="6">
        <v>332.11526566058308</v>
      </c>
      <c r="AC367" s="6">
        <v>515.52619945187359</v>
      </c>
      <c r="AD367" s="6">
        <v>521.3355907300471</v>
      </c>
      <c r="AE367" s="6">
        <v>479.28900701650036</v>
      </c>
      <c r="AF367" s="6">
        <v>3</v>
      </c>
      <c r="AG367" s="5"/>
      <c r="AH367" s="5"/>
    </row>
    <row r="368" spans="1:34" ht="19.5" customHeight="1" x14ac:dyDescent="0.2">
      <c r="A368" s="21"/>
      <c r="B368" s="7" t="s">
        <v>443</v>
      </c>
      <c r="C368" s="7">
        <v>0</v>
      </c>
      <c r="D368" s="7">
        <v>2000</v>
      </c>
      <c r="E368" s="7">
        <v>1000</v>
      </c>
      <c r="F368" s="7">
        <v>125</v>
      </c>
      <c r="G368" s="7">
        <v>30.8</v>
      </c>
      <c r="H368" s="18">
        <v>4.4790000000000003E-3</v>
      </c>
      <c r="I368" s="11">
        <v>392</v>
      </c>
      <c r="J368">
        <v>4.2976903680000001E-3</v>
      </c>
      <c r="K368" s="11">
        <v>392</v>
      </c>
      <c r="L368" s="12">
        <v>1.7873055839999999E-2</v>
      </c>
      <c r="M368">
        <v>379</v>
      </c>
      <c r="N368" s="11">
        <v>1355</v>
      </c>
      <c r="O368" s="11">
        <v>125</v>
      </c>
      <c r="P368" s="11">
        <v>200</v>
      </c>
      <c r="Q368" s="7">
        <v>2</v>
      </c>
      <c r="R368" s="7">
        <f t="shared" si="32"/>
        <v>2</v>
      </c>
      <c r="S368" s="7">
        <v>0.3</v>
      </c>
      <c r="T368" s="7">
        <v>25000</v>
      </c>
      <c r="U368" s="7">
        <v>125000</v>
      </c>
      <c r="V368" s="7">
        <v>0.2</v>
      </c>
      <c r="W368" s="7">
        <v>6.7738881633599997</v>
      </c>
      <c r="X368" s="7">
        <v>2.6323353504000004</v>
      </c>
      <c r="Y368" s="7">
        <v>1.7557680000000002</v>
      </c>
      <c r="Z368" s="7">
        <v>1.6846946242560001</v>
      </c>
      <c r="AA368" s="6">
        <v>215.46964</v>
      </c>
      <c r="AB368" s="6">
        <v>396.66257859260935</v>
      </c>
      <c r="AC368" s="6">
        <v>515.52619945187359</v>
      </c>
      <c r="AD368" s="6">
        <v>521.3355907300471</v>
      </c>
      <c r="AE368" s="6">
        <v>481.91402785785851</v>
      </c>
      <c r="AF368" s="6">
        <v>3</v>
      </c>
      <c r="AG368" s="5"/>
      <c r="AH368" s="5"/>
    </row>
    <row r="369" spans="1:34" ht="19.5" customHeight="1" x14ac:dyDescent="0.2">
      <c r="A369" s="20"/>
      <c r="B369" s="7" t="s">
        <v>444</v>
      </c>
      <c r="C369" s="7">
        <v>0</v>
      </c>
      <c r="D369" s="7">
        <v>2000</v>
      </c>
      <c r="E369" s="7">
        <v>1000</v>
      </c>
      <c r="F369" s="7">
        <v>125</v>
      </c>
      <c r="G369" s="7">
        <v>30.8</v>
      </c>
      <c r="H369" s="18">
        <v>4.4790000000000003E-3</v>
      </c>
      <c r="I369" s="11">
        <v>392</v>
      </c>
      <c r="J369">
        <v>4.2976903680000001E-3</v>
      </c>
      <c r="K369" s="11">
        <v>392</v>
      </c>
      <c r="L369" s="12">
        <v>1.7873055839999999E-2</v>
      </c>
      <c r="M369">
        <v>379</v>
      </c>
      <c r="N369" s="11">
        <v>1355</v>
      </c>
      <c r="O369" s="11">
        <v>125</v>
      </c>
      <c r="P369" s="11">
        <v>200</v>
      </c>
      <c r="Q369" s="7">
        <v>2</v>
      </c>
      <c r="R369" s="7">
        <f t="shared" si="32"/>
        <v>2</v>
      </c>
      <c r="S369" s="7">
        <v>0.3</v>
      </c>
      <c r="T369" s="7">
        <v>25000</v>
      </c>
      <c r="U369" s="7">
        <v>125000</v>
      </c>
      <c r="V369" s="7">
        <v>0.2</v>
      </c>
      <c r="W369" s="7">
        <v>6.7738881633599997</v>
      </c>
      <c r="X369" s="7">
        <v>3.5097804672000001</v>
      </c>
      <c r="Y369" s="7">
        <v>1.7557680000000002</v>
      </c>
      <c r="Z369" s="7">
        <v>1.6846946242560001</v>
      </c>
      <c r="AA369" s="6">
        <v>294.38472000000002</v>
      </c>
      <c r="AB369" s="6">
        <v>395.40630757030522</v>
      </c>
      <c r="AC369" s="6">
        <v>515.52619945187359</v>
      </c>
      <c r="AD369" s="6">
        <v>521.3355907300471</v>
      </c>
      <c r="AE369" s="6">
        <v>481.91402785785851</v>
      </c>
      <c r="AF369" s="6">
        <v>3</v>
      </c>
      <c r="AG369" s="5"/>
      <c r="AH369" s="5"/>
    </row>
    <row r="370" spans="1:34" ht="19.5" customHeight="1" x14ac:dyDescent="0.2">
      <c r="A370" s="19" t="s">
        <v>445</v>
      </c>
      <c r="B370" s="6" t="s">
        <v>446</v>
      </c>
      <c r="C370" s="6">
        <v>0</v>
      </c>
      <c r="D370" s="7">
        <v>2000</v>
      </c>
      <c r="E370" s="7">
        <v>1000</v>
      </c>
      <c r="F370" s="7">
        <v>125</v>
      </c>
      <c r="G370" s="7">
        <v>20.7</v>
      </c>
      <c r="H370" s="18">
        <v>4.2976903680000001E-3</v>
      </c>
      <c r="I370" s="11">
        <v>392</v>
      </c>
      <c r="J370">
        <v>4.2976903680000001E-3</v>
      </c>
      <c r="K370" s="11">
        <v>392</v>
      </c>
      <c r="L370" s="12">
        <v>1.6248232581818182E-2</v>
      </c>
      <c r="M370">
        <v>379</v>
      </c>
      <c r="N370" s="11">
        <v>259</v>
      </c>
      <c r="O370" s="11">
        <v>125</v>
      </c>
      <c r="P370" s="11">
        <v>220</v>
      </c>
      <c r="Q370" s="7">
        <v>2</v>
      </c>
      <c r="R370" s="7">
        <f t="shared" si="32"/>
        <v>2</v>
      </c>
      <c r="S370" s="7">
        <v>0.1</v>
      </c>
      <c r="T370" s="7">
        <v>27500</v>
      </c>
      <c r="U370" s="7">
        <v>125000</v>
      </c>
      <c r="V370" s="7">
        <v>0.22</v>
      </c>
      <c r="W370" s="7">
        <v>6.1580801485090912</v>
      </c>
      <c r="X370" s="7">
        <v>2.6323353504000004</v>
      </c>
      <c r="Y370" s="7">
        <v>1.6846946242560001</v>
      </c>
      <c r="Z370" s="7">
        <v>1.6846946242560001</v>
      </c>
      <c r="AA370" s="6">
        <v>195.1</v>
      </c>
      <c r="AB370" s="6">
        <v>230.55953867202092</v>
      </c>
      <c r="AC370" s="6">
        <v>192.08969223588588</v>
      </c>
      <c r="AD370" s="6">
        <v>296.0782878365132</v>
      </c>
      <c r="AE370" s="6">
        <v>207.28717609419095</v>
      </c>
      <c r="AF370" s="6">
        <v>3</v>
      </c>
      <c r="AG370" s="5"/>
      <c r="AH370" s="5"/>
    </row>
    <row r="371" spans="1:34" ht="19.5" customHeight="1" x14ac:dyDescent="0.2">
      <c r="A371" s="21"/>
      <c r="B371" s="6" t="s">
        <v>447</v>
      </c>
      <c r="C371" s="6">
        <v>0</v>
      </c>
      <c r="D371" s="7">
        <v>2000</v>
      </c>
      <c r="E371" s="7">
        <v>1000</v>
      </c>
      <c r="F371" s="7">
        <v>125</v>
      </c>
      <c r="G371" s="7">
        <v>20.7</v>
      </c>
      <c r="H371" s="18">
        <v>4.2976903680000001E-3</v>
      </c>
      <c r="I371" s="11">
        <v>392</v>
      </c>
      <c r="J371">
        <v>4.2976903680000001E-3</v>
      </c>
      <c r="K371" s="11">
        <v>392</v>
      </c>
      <c r="L371" s="12">
        <v>1.6248232581818182E-2</v>
      </c>
      <c r="M371">
        <v>379</v>
      </c>
      <c r="N371" s="11">
        <v>518</v>
      </c>
      <c r="O371" s="11">
        <v>125</v>
      </c>
      <c r="P371" s="11">
        <v>220</v>
      </c>
      <c r="Q371" s="7">
        <v>2</v>
      </c>
      <c r="R371" s="7">
        <f t="shared" si="32"/>
        <v>2</v>
      </c>
      <c r="S371" s="7">
        <v>0.2</v>
      </c>
      <c r="T371" s="7">
        <v>27500</v>
      </c>
      <c r="U371" s="7">
        <v>125000</v>
      </c>
      <c r="V371" s="7">
        <v>0.22</v>
      </c>
      <c r="W371" s="7">
        <v>6.1580801485090912</v>
      </c>
      <c r="X371" s="7">
        <v>2.6323353504000004</v>
      </c>
      <c r="Y371" s="7">
        <v>1.6846946242560001</v>
      </c>
      <c r="Z371" s="7">
        <v>1.6846946242560001</v>
      </c>
      <c r="AA371" s="6">
        <v>242.5</v>
      </c>
      <c r="AB371" s="6">
        <v>274.11194119412914</v>
      </c>
      <c r="AC371" s="6">
        <v>265.34595476681221</v>
      </c>
      <c r="AD371" s="6">
        <v>318.55962877927914</v>
      </c>
      <c r="AE371" s="6">
        <v>261.33684354405034</v>
      </c>
      <c r="AF371" s="6">
        <v>3</v>
      </c>
      <c r="AG371" s="5"/>
      <c r="AH371" s="5"/>
    </row>
    <row r="372" spans="1:34" ht="19.5" customHeight="1" x14ac:dyDescent="0.2">
      <c r="A372" s="21"/>
      <c r="B372" s="6" t="s">
        <v>448</v>
      </c>
      <c r="C372" s="6">
        <v>0</v>
      </c>
      <c r="D372" s="7">
        <v>2000</v>
      </c>
      <c r="E372" s="7">
        <v>1000</v>
      </c>
      <c r="F372" s="7">
        <v>125</v>
      </c>
      <c r="G372" s="7">
        <v>20.7</v>
      </c>
      <c r="H372" s="18">
        <v>4.2976903680000001E-3</v>
      </c>
      <c r="I372" s="11">
        <v>392</v>
      </c>
      <c r="J372">
        <v>4.2976903680000001E-3</v>
      </c>
      <c r="K372" s="11">
        <v>392</v>
      </c>
      <c r="L372" s="12">
        <v>1.6248232581818182E-2</v>
      </c>
      <c r="M372">
        <v>379</v>
      </c>
      <c r="N372" s="11">
        <v>776</v>
      </c>
      <c r="O372" s="11">
        <v>125</v>
      </c>
      <c r="P372" s="11">
        <v>220</v>
      </c>
      <c r="Q372" s="7">
        <v>2</v>
      </c>
      <c r="R372" s="7">
        <f t="shared" si="32"/>
        <v>2</v>
      </c>
      <c r="S372" s="7">
        <v>0.3</v>
      </c>
      <c r="T372" s="7">
        <v>27500</v>
      </c>
      <c r="U372" s="7">
        <v>125000</v>
      </c>
      <c r="V372" s="7">
        <v>0.22</v>
      </c>
      <c r="W372" s="7">
        <v>6.1580801485090912</v>
      </c>
      <c r="X372" s="7">
        <v>2.6323353504000004</v>
      </c>
      <c r="Y372" s="7">
        <v>1.6846946242560001</v>
      </c>
      <c r="Z372" s="7">
        <v>1.6846946242560001</v>
      </c>
      <c r="AA372" s="6">
        <v>233.55</v>
      </c>
      <c r="AB372" s="6">
        <v>317.40793644742467</v>
      </c>
      <c r="AC372" s="6">
        <v>338.31937458526392</v>
      </c>
      <c r="AD372" s="6">
        <v>341.40871958338408</v>
      </c>
      <c r="AE372" s="6">
        <v>317.72953571078153</v>
      </c>
      <c r="AF372" s="6">
        <v>3</v>
      </c>
      <c r="AG372" s="5"/>
      <c r="AH372" s="5"/>
    </row>
    <row r="373" spans="1:34" ht="19.5" customHeight="1" x14ac:dyDescent="0.2">
      <c r="A373" s="21"/>
      <c r="B373" s="6" t="s">
        <v>449</v>
      </c>
      <c r="C373" s="6">
        <v>0</v>
      </c>
      <c r="D373" s="7">
        <v>2000</v>
      </c>
      <c r="E373" s="7">
        <v>1000</v>
      </c>
      <c r="F373" s="7">
        <v>125</v>
      </c>
      <c r="G373" s="7">
        <v>20.7</v>
      </c>
      <c r="H373" s="18">
        <v>4.2976903680000001E-3</v>
      </c>
      <c r="I373" s="11">
        <v>392</v>
      </c>
      <c r="J373">
        <v>4.2976903680000001E-3</v>
      </c>
      <c r="K373" s="11">
        <v>392</v>
      </c>
      <c r="L373" s="12">
        <v>1.6248232581818182E-2</v>
      </c>
      <c r="M373">
        <v>379</v>
      </c>
      <c r="N373" s="11">
        <v>1035</v>
      </c>
      <c r="O373" s="11">
        <v>125</v>
      </c>
      <c r="P373" s="11">
        <v>220</v>
      </c>
      <c r="Q373" s="7">
        <v>2</v>
      </c>
      <c r="R373" s="7">
        <v>2</v>
      </c>
      <c r="S373" s="7">
        <v>0.4</v>
      </c>
      <c r="T373" s="7">
        <v>27500</v>
      </c>
      <c r="U373" s="7">
        <v>125000</v>
      </c>
      <c r="V373" s="7">
        <v>0.22</v>
      </c>
      <c r="W373" s="7">
        <v>6.1580801485090912</v>
      </c>
      <c r="X373" s="7">
        <v>2.6323353504000004</v>
      </c>
      <c r="Y373" s="7">
        <v>1.6846946242560001</v>
      </c>
      <c r="Z373" s="7">
        <v>1.6846946242560001</v>
      </c>
      <c r="AA373" s="6">
        <v>201.2</v>
      </c>
      <c r="AB373" s="6">
        <v>334.26969761641288</v>
      </c>
      <c r="AC373" s="6">
        <v>411.57563711619025</v>
      </c>
      <c r="AD373" s="6">
        <v>361.50439961668462</v>
      </c>
      <c r="AE373" s="6">
        <v>377.04027994116029</v>
      </c>
      <c r="AF373" s="6">
        <v>3</v>
      </c>
      <c r="AG373" s="5"/>
      <c r="AH373" s="5"/>
    </row>
    <row r="374" spans="1:34" ht="19.5" customHeight="1" x14ac:dyDescent="0.2">
      <c r="A374" s="21"/>
      <c r="B374" s="6" t="s">
        <v>450</v>
      </c>
      <c r="C374" s="6">
        <v>0</v>
      </c>
      <c r="D374" s="7">
        <v>1000</v>
      </c>
      <c r="E374" s="7">
        <v>1000</v>
      </c>
      <c r="F374" s="7">
        <v>125</v>
      </c>
      <c r="G374" s="7">
        <v>30.8</v>
      </c>
      <c r="H374" s="18">
        <v>4.2976903680000001E-3</v>
      </c>
      <c r="I374" s="11">
        <v>392</v>
      </c>
      <c r="J374">
        <v>4.2976903680000001E-3</v>
      </c>
      <c r="K374" s="11">
        <v>392</v>
      </c>
      <c r="L374" s="12">
        <v>1.6248232581818182E-2</v>
      </c>
      <c r="M374">
        <v>379</v>
      </c>
      <c r="N374" s="11">
        <v>1155</v>
      </c>
      <c r="O374" s="11">
        <v>125</v>
      </c>
      <c r="P374" s="11">
        <v>220</v>
      </c>
      <c r="Q374" s="7">
        <v>1</v>
      </c>
      <c r="R374" s="7">
        <v>1</v>
      </c>
      <c r="S374" s="7">
        <v>0.3</v>
      </c>
      <c r="T374" s="7">
        <v>27500</v>
      </c>
      <c r="U374" s="7">
        <v>125000</v>
      </c>
      <c r="V374" s="7">
        <v>0.22</v>
      </c>
      <c r="W374" s="7">
        <v>6.1580801485090912</v>
      </c>
      <c r="X374" s="7">
        <v>2.6323353504000004</v>
      </c>
      <c r="Y374" s="7">
        <v>1.6846946242560001</v>
      </c>
      <c r="Z374" s="7">
        <v>1.6846946242560001</v>
      </c>
      <c r="AA374" s="6">
        <v>508.7</v>
      </c>
      <c r="AB374" s="6">
        <v>522.87136892811736</v>
      </c>
      <c r="AC374" s="6">
        <v>576.03074259931327</v>
      </c>
      <c r="AD374" s="6">
        <v>528.07452226596354</v>
      </c>
      <c r="AE374" s="6">
        <v>575.78913240873169</v>
      </c>
      <c r="AF374" s="6">
        <v>1</v>
      </c>
      <c r="AG374" s="5"/>
      <c r="AH374" s="5"/>
    </row>
    <row r="375" spans="1:34" ht="19.5" customHeight="1" x14ac:dyDescent="0.2">
      <c r="A375" s="21"/>
      <c r="B375" s="6" t="s">
        <v>451</v>
      </c>
      <c r="C375" s="6">
        <v>0</v>
      </c>
      <c r="D375" s="7">
        <v>1500</v>
      </c>
      <c r="E375" s="7">
        <v>1000</v>
      </c>
      <c r="F375" s="7">
        <v>125</v>
      </c>
      <c r="G375" s="7">
        <v>30.8</v>
      </c>
      <c r="H375" s="18">
        <v>4.2976903680000001E-3</v>
      </c>
      <c r="I375" s="11">
        <v>392</v>
      </c>
      <c r="J375">
        <v>4.2976903680000001E-3</v>
      </c>
      <c r="K375" s="11">
        <v>392</v>
      </c>
      <c r="L375" s="12">
        <v>1.6248232581818182E-2</v>
      </c>
      <c r="M375">
        <v>379</v>
      </c>
      <c r="N375" s="11">
        <v>1155</v>
      </c>
      <c r="O375" s="11">
        <v>125</v>
      </c>
      <c r="P375" s="11">
        <v>220</v>
      </c>
      <c r="Q375" s="7">
        <v>1.5</v>
      </c>
      <c r="R375" s="7">
        <v>1.5</v>
      </c>
      <c r="S375" s="7">
        <v>0.3</v>
      </c>
      <c r="T375" s="7">
        <v>27500</v>
      </c>
      <c r="U375" s="7">
        <v>125000</v>
      </c>
      <c r="V375" s="7">
        <v>0.22</v>
      </c>
      <c r="W375" s="7">
        <v>6.1580801485090912</v>
      </c>
      <c r="X375" s="7">
        <v>2.6323353504000004</v>
      </c>
      <c r="Y375" s="7">
        <v>1.6846946242560001</v>
      </c>
      <c r="Z375" s="7">
        <v>1.6846946242560001</v>
      </c>
      <c r="AA375" s="6">
        <v>329.05</v>
      </c>
      <c r="AB375" s="6">
        <v>458.29773873303498</v>
      </c>
      <c r="AC375" s="6">
        <v>527.15113492526757</v>
      </c>
      <c r="AD375" s="6">
        <v>506.82484640289692</v>
      </c>
      <c r="AE375" s="6">
        <v>546.45223419936417</v>
      </c>
      <c r="AF375" s="6">
        <v>2</v>
      </c>
      <c r="AG375" s="5"/>
      <c r="AH375" s="5"/>
    </row>
    <row r="376" spans="1:34" ht="19.5" customHeight="1" x14ac:dyDescent="0.2">
      <c r="A376" s="21"/>
      <c r="B376" s="6" t="s">
        <v>452</v>
      </c>
      <c r="C376" s="6">
        <v>0</v>
      </c>
      <c r="D376" s="7">
        <v>2000</v>
      </c>
      <c r="E376" s="7">
        <v>1000</v>
      </c>
      <c r="F376" s="7">
        <v>125</v>
      </c>
      <c r="G376" s="7">
        <v>30.8</v>
      </c>
      <c r="H376" s="18">
        <v>4.2976903680000001E-3</v>
      </c>
      <c r="I376" s="11">
        <v>392</v>
      </c>
      <c r="J376">
        <v>4.2976903680000001E-3</v>
      </c>
      <c r="K376" s="11">
        <v>392</v>
      </c>
      <c r="L376" s="12">
        <v>1.6248232581818182E-2</v>
      </c>
      <c r="M376">
        <v>379</v>
      </c>
      <c r="N376" s="11">
        <v>1155</v>
      </c>
      <c r="O376" s="11">
        <v>125</v>
      </c>
      <c r="P376" s="11">
        <v>220</v>
      </c>
      <c r="Q376" s="7">
        <v>2</v>
      </c>
      <c r="R376" s="7">
        <v>2</v>
      </c>
      <c r="S376" s="7">
        <v>0.3</v>
      </c>
      <c r="T376" s="7">
        <v>27500</v>
      </c>
      <c r="U376" s="7">
        <v>125000</v>
      </c>
      <c r="V376" s="7">
        <v>0.22</v>
      </c>
      <c r="W376" s="7">
        <v>6.1580801485090912</v>
      </c>
      <c r="X376" s="7">
        <v>2.6323353504000004</v>
      </c>
      <c r="Y376" s="7">
        <v>1.6846946242560001</v>
      </c>
      <c r="Z376" s="7">
        <v>1.6846946242560001</v>
      </c>
      <c r="AA376" s="6">
        <v>226.05</v>
      </c>
      <c r="AB376" s="6">
        <v>389.48737394219131</v>
      </c>
      <c r="AC376" s="6">
        <v>456.52627447907986</v>
      </c>
      <c r="AD376" s="6">
        <v>491.02670585545405</v>
      </c>
      <c r="AE376" s="6">
        <v>438.4665163114293</v>
      </c>
      <c r="AF376" s="6">
        <v>3</v>
      </c>
      <c r="AG376" s="5"/>
      <c r="AH376" s="5"/>
    </row>
    <row r="377" spans="1:34" ht="19.5" customHeight="1" x14ac:dyDescent="0.2">
      <c r="A377" s="21"/>
      <c r="B377" s="6" t="s">
        <v>453</v>
      </c>
      <c r="C377" s="6">
        <v>0</v>
      </c>
      <c r="D377" s="7">
        <v>2500</v>
      </c>
      <c r="E377" s="7">
        <v>1000</v>
      </c>
      <c r="F377" s="7">
        <v>125</v>
      </c>
      <c r="G377" s="7">
        <v>30.8</v>
      </c>
      <c r="H377" s="18">
        <v>4.2976903680000001E-3</v>
      </c>
      <c r="I377" s="11">
        <v>392</v>
      </c>
      <c r="J377">
        <v>4.2976903680000001E-3</v>
      </c>
      <c r="K377" s="11">
        <v>392</v>
      </c>
      <c r="L377" s="12">
        <v>1.6248232581818182E-2</v>
      </c>
      <c r="M377">
        <v>379</v>
      </c>
      <c r="N377" s="11">
        <v>1155</v>
      </c>
      <c r="O377" s="11">
        <v>125</v>
      </c>
      <c r="P377" s="11">
        <v>220</v>
      </c>
      <c r="Q377" s="7">
        <v>2.5</v>
      </c>
      <c r="R377" s="7">
        <f>D377/E377</f>
        <v>2.5</v>
      </c>
      <c r="S377" s="7">
        <v>0.3</v>
      </c>
      <c r="T377" s="7">
        <v>27500</v>
      </c>
      <c r="U377" s="7">
        <v>125000</v>
      </c>
      <c r="V377" s="7">
        <v>0.22</v>
      </c>
      <c r="W377" s="7">
        <v>6.1580801485090912</v>
      </c>
      <c r="X377" s="7">
        <v>2.6323353504000004</v>
      </c>
      <c r="Y377" s="7">
        <v>1.6846946242560001</v>
      </c>
      <c r="Z377" s="7">
        <v>1.6846946242560001</v>
      </c>
      <c r="AA377" s="6">
        <v>223</v>
      </c>
      <c r="AB377" s="6">
        <v>345.5853070388502</v>
      </c>
      <c r="AC377" s="6" t="s">
        <v>598</v>
      </c>
      <c r="AD377" s="6" t="s">
        <v>598</v>
      </c>
      <c r="AE377" s="6"/>
      <c r="AF377" s="6">
        <v>3</v>
      </c>
      <c r="AG377" s="5"/>
      <c r="AH377" s="5"/>
    </row>
    <row r="378" spans="1:34" ht="19.5" customHeight="1" x14ac:dyDescent="0.2">
      <c r="A378" s="21"/>
      <c r="B378" s="6" t="s">
        <v>454</v>
      </c>
      <c r="C378" s="6">
        <v>0</v>
      </c>
      <c r="D378" s="7">
        <v>2000</v>
      </c>
      <c r="E378" s="7">
        <v>1000</v>
      </c>
      <c r="F378" s="7">
        <v>125</v>
      </c>
      <c r="G378" s="7">
        <v>30.8</v>
      </c>
      <c r="H378" s="18">
        <v>4.2976903680000001E-3</v>
      </c>
      <c r="I378" s="11">
        <v>392</v>
      </c>
      <c r="J378">
        <v>4.2976903680000001E-3</v>
      </c>
      <c r="K378" s="11">
        <v>392</v>
      </c>
      <c r="L378" s="12">
        <v>1.109890090909091E-2</v>
      </c>
      <c r="M378">
        <v>343</v>
      </c>
      <c r="N378" s="11">
        <v>1155</v>
      </c>
      <c r="O378" s="11">
        <v>125</v>
      </c>
      <c r="P378" s="11">
        <v>220</v>
      </c>
      <c r="Q378" s="7">
        <v>2</v>
      </c>
      <c r="R378" s="7">
        <v>2</v>
      </c>
      <c r="S378" s="7">
        <v>0.3</v>
      </c>
      <c r="T378" s="7">
        <v>27500</v>
      </c>
      <c r="U378" s="7">
        <v>125000</v>
      </c>
      <c r="V378" s="7">
        <v>0.22</v>
      </c>
      <c r="W378" s="7">
        <v>3.8069230118181823</v>
      </c>
      <c r="X378" s="7">
        <v>2.6323353504000004</v>
      </c>
      <c r="Y378" s="7">
        <v>1.6846946242560001</v>
      </c>
      <c r="Z378" s="7">
        <v>1.6846946242560001</v>
      </c>
      <c r="AA378" s="6">
        <v>234.5</v>
      </c>
      <c r="AB378" s="6">
        <v>372.83777292872293</v>
      </c>
      <c r="AC378" s="6">
        <v>438.2385637741977</v>
      </c>
      <c r="AD378" s="6">
        <v>491.02670585545405</v>
      </c>
      <c r="AE378" s="6">
        <v>438.4665163114293</v>
      </c>
      <c r="AF378" s="6">
        <v>3</v>
      </c>
      <c r="AG378" s="5"/>
      <c r="AH378" s="5"/>
    </row>
    <row r="379" spans="1:34" ht="19.5" customHeight="1" x14ac:dyDescent="0.2">
      <c r="A379" s="21"/>
      <c r="B379" s="6" t="s">
        <v>455</v>
      </c>
      <c r="C379" s="6">
        <v>0</v>
      </c>
      <c r="D379" s="7">
        <v>2000</v>
      </c>
      <c r="E379" s="7">
        <v>1000</v>
      </c>
      <c r="F379" s="7">
        <v>125</v>
      </c>
      <c r="G379" s="7">
        <v>30.8</v>
      </c>
      <c r="H379" s="18">
        <v>4.2976903680000001E-3</v>
      </c>
      <c r="I379" s="11">
        <v>392</v>
      </c>
      <c r="J379">
        <v>4.2976903680000001E-3</v>
      </c>
      <c r="K379" s="11">
        <v>392</v>
      </c>
      <c r="L379" s="12">
        <v>1.5165874581818183E-2</v>
      </c>
      <c r="M379">
        <v>352</v>
      </c>
      <c r="N379" s="11">
        <v>1155</v>
      </c>
      <c r="O379" s="11">
        <v>125</v>
      </c>
      <c r="P379" s="11">
        <v>220</v>
      </c>
      <c r="Q379" s="7">
        <v>2</v>
      </c>
      <c r="R379" s="7">
        <v>2</v>
      </c>
      <c r="S379" s="7">
        <v>0.3</v>
      </c>
      <c r="T379" s="7">
        <v>27500</v>
      </c>
      <c r="U379" s="7">
        <v>125000</v>
      </c>
      <c r="V379" s="7">
        <v>0.22</v>
      </c>
      <c r="W379" s="7">
        <v>5.3383878528000004</v>
      </c>
      <c r="X379" s="7">
        <v>2.6323353504000004</v>
      </c>
      <c r="Y379" s="7">
        <v>1.6846946242560001</v>
      </c>
      <c r="Z379" s="7">
        <v>1.6846946242560001</v>
      </c>
      <c r="AA379" s="6">
        <v>222.75</v>
      </c>
      <c r="AB379" s="6">
        <v>385.60181416782717</v>
      </c>
      <c r="AC379" s="6">
        <v>450.15056469047488</v>
      </c>
      <c r="AD379" s="6">
        <v>491.02670585545405</v>
      </c>
      <c r="AE379" s="6">
        <v>438.4665163114293</v>
      </c>
      <c r="AF379" s="6">
        <v>3</v>
      </c>
      <c r="AG379" s="5"/>
      <c r="AH379" s="5"/>
    </row>
    <row r="380" spans="1:34" ht="19.5" customHeight="1" x14ac:dyDescent="0.2">
      <c r="A380" s="21"/>
      <c r="B380" s="6" t="s">
        <v>456</v>
      </c>
      <c r="C380" s="6">
        <v>0</v>
      </c>
      <c r="D380" s="7">
        <v>2000</v>
      </c>
      <c r="E380" s="7">
        <v>1000</v>
      </c>
      <c r="F380" s="7">
        <v>125</v>
      </c>
      <c r="G380" s="7">
        <v>30.8</v>
      </c>
      <c r="H380" s="18">
        <v>4.2976903680000001E-3</v>
      </c>
      <c r="I380" s="11">
        <v>392</v>
      </c>
      <c r="J380">
        <v>4.2976903680000001E-3</v>
      </c>
      <c r="K380" s="11">
        <v>392</v>
      </c>
      <c r="L380" s="12">
        <v>2.6975882727272728E-2</v>
      </c>
      <c r="M380">
        <v>325</v>
      </c>
      <c r="N380" s="11">
        <v>770</v>
      </c>
      <c r="O380" s="11">
        <v>125</v>
      </c>
      <c r="P380" s="11">
        <v>220</v>
      </c>
      <c r="Q380" s="7">
        <v>2</v>
      </c>
      <c r="R380" s="7">
        <f>D380/E380</f>
        <v>2</v>
      </c>
      <c r="S380" s="7">
        <v>0.2</v>
      </c>
      <c r="T380" s="7">
        <v>27500</v>
      </c>
      <c r="U380" s="7">
        <v>125000</v>
      </c>
      <c r="V380" s="7">
        <v>0.22</v>
      </c>
      <c r="W380" s="7">
        <v>8.7671618863636365</v>
      </c>
      <c r="X380" s="7">
        <v>2.6323353504000004</v>
      </c>
      <c r="Y380" s="7">
        <v>1.6846946242560001</v>
      </c>
      <c r="Z380" s="7">
        <v>1.6846946242560001</v>
      </c>
      <c r="AA380" s="6">
        <v>268</v>
      </c>
      <c r="AB380" s="6">
        <v>356.55924655747344</v>
      </c>
      <c r="AC380" s="6">
        <v>367.92572346092788</v>
      </c>
      <c r="AD380" s="6">
        <v>454.37029191814099</v>
      </c>
      <c r="AE380" s="6">
        <v>359.48352822687093</v>
      </c>
      <c r="AF380" s="6">
        <v>3</v>
      </c>
      <c r="AG380" s="5"/>
      <c r="AH380" s="5"/>
    </row>
    <row r="381" spans="1:34" ht="19.5" customHeight="1" x14ac:dyDescent="0.2">
      <c r="A381" s="21"/>
      <c r="B381" s="6" t="s">
        <v>457</v>
      </c>
      <c r="C381" s="6">
        <v>0</v>
      </c>
      <c r="D381" s="7">
        <v>2000</v>
      </c>
      <c r="E381" s="7">
        <v>1000</v>
      </c>
      <c r="F381" s="7">
        <v>125</v>
      </c>
      <c r="G381" s="7">
        <v>30.8</v>
      </c>
      <c r="H381" s="18">
        <v>4.2976903680000001E-3</v>
      </c>
      <c r="I381" s="11">
        <v>392</v>
      </c>
      <c r="J381">
        <v>4.2976903680000001E-3</v>
      </c>
      <c r="K381" s="11">
        <v>392</v>
      </c>
      <c r="L381" s="12">
        <v>1.3239300622222222E-2</v>
      </c>
      <c r="M381">
        <v>379</v>
      </c>
      <c r="N381" s="11">
        <v>1155</v>
      </c>
      <c r="O381" s="11">
        <v>125</v>
      </c>
      <c r="P381" s="11">
        <v>270</v>
      </c>
      <c r="Q381" s="7">
        <v>2</v>
      </c>
      <c r="R381" s="7">
        <v>2</v>
      </c>
      <c r="S381" s="7">
        <v>0.3</v>
      </c>
      <c r="T381" s="7">
        <v>33750</v>
      </c>
      <c r="U381" s="7">
        <v>125000</v>
      </c>
      <c r="V381" s="7">
        <v>0.27</v>
      </c>
      <c r="W381" s="7">
        <v>5.017694935822222</v>
      </c>
      <c r="X381" s="7">
        <v>2.6323353504000004</v>
      </c>
      <c r="Y381" s="7">
        <v>1.6846946242560001</v>
      </c>
      <c r="Z381" s="7">
        <v>1.6846946242560001</v>
      </c>
      <c r="AA381" s="6">
        <v>237.51000000000002</v>
      </c>
      <c r="AB381" s="6">
        <v>394.06311429849529</v>
      </c>
      <c r="AC381" s="6">
        <v>452.80359012583006</v>
      </c>
      <c r="AD381" s="6">
        <v>459.55063496728394</v>
      </c>
      <c r="AE381" s="6">
        <v>438.4665163114293</v>
      </c>
      <c r="AF381" s="6">
        <v>3</v>
      </c>
      <c r="AG381" s="5"/>
      <c r="AH381" s="5"/>
    </row>
    <row r="382" spans="1:34" ht="19.5" customHeight="1" x14ac:dyDescent="0.2">
      <c r="A382" s="20"/>
      <c r="B382" s="6" t="s">
        <v>458</v>
      </c>
      <c r="C382" s="6">
        <v>0</v>
      </c>
      <c r="D382" s="7">
        <v>2000</v>
      </c>
      <c r="E382" s="7">
        <v>1000</v>
      </c>
      <c r="F382" s="7">
        <v>125</v>
      </c>
      <c r="G382" s="7">
        <v>30.8</v>
      </c>
      <c r="H382" s="18">
        <v>4.2976903680000001E-3</v>
      </c>
      <c r="I382" s="11">
        <v>392</v>
      </c>
      <c r="J382">
        <v>4.2976903680000001E-3</v>
      </c>
      <c r="K382" s="11">
        <v>392</v>
      </c>
      <c r="L382" s="12">
        <v>2.1027124517647058E-2</v>
      </c>
      <c r="M382">
        <v>379</v>
      </c>
      <c r="N382" s="11">
        <v>1155</v>
      </c>
      <c r="O382" s="11">
        <v>125</v>
      </c>
      <c r="P382" s="11">
        <v>170</v>
      </c>
      <c r="Q382" s="7">
        <v>2</v>
      </c>
      <c r="R382" s="7">
        <v>2</v>
      </c>
      <c r="S382" s="7">
        <v>0.3</v>
      </c>
      <c r="T382" s="7">
        <v>21250</v>
      </c>
      <c r="U382" s="7">
        <v>125000</v>
      </c>
      <c r="V382" s="7">
        <v>0.17</v>
      </c>
      <c r="W382" s="7">
        <v>7.9692801921882355</v>
      </c>
      <c r="X382" s="7">
        <v>2.6323353504000004</v>
      </c>
      <c r="Y382" s="7">
        <v>1.6846946242560001</v>
      </c>
      <c r="Z382" s="7">
        <v>1.6846946242560001</v>
      </c>
      <c r="AA382" s="6">
        <v>280.32499999999999</v>
      </c>
      <c r="AB382" s="6">
        <v>383.89866882319052</v>
      </c>
      <c r="AC382" s="6">
        <v>460.24895883232966</v>
      </c>
      <c r="AD382" s="6">
        <v>522.50277674362417</v>
      </c>
      <c r="AE382" s="6">
        <v>438.4665163114293</v>
      </c>
      <c r="AF382" s="6">
        <v>3</v>
      </c>
      <c r="AG382" s="5"/>
      <c r="AH382" s="5"/>
    </row>
    <row r="383" spans="1:34" ht="19.5" customHeight="1" x14ac:dyDescent="0.2">
      <c r="A383" s="22" t="s">
        <v>459</v>
      </c>
      <c r="B383" s="7" t="s">
        <v>460</v>
      </c>
      <c r="C383" s="7">
        <v>0</v>
      </c>
      <c r="D383" s="7">
        <v>2250</v>
      </c>
      <c r="E383" s="7">
        <v>900</v>
      </c>
      <c r="F383" s="7">
        <v>75</v>
      </c>
      <c r="G383" s="7">
        <v>30.08</v>
      </c>
      <c r="H383" s="18">
        <v>6.9810000000000002E-3</v>
      </c>
      <c r="I383" s="11">
        <v>345</v>
      </c>
      <c r="J383">
        <v>8.3733333333333333E-3</v>
      </c>
      <c r="K383" s="11">
        <v>345</v>
      </c>
      <c r="L383" s="12">
        <v>3.7214814814814819E-2</v>
      </c>
      <c r="M383">
        <v>526.70000000000005</v>
      </c>
      <c r="N383" s="11">
        <v>200</v>
      </c>
      <c r="O383" s="11">
        <v>75</v>
      </c>
      <c r="P383" s="11">
        <v>180</v>
      </c>
      <c r="Q383" s="7">
        <v>2.5</v>
      </c>
      <c r="R383" s="7">
        <f t="shared" ref="R383:R391" si="33">D383/E383</f>
        <v>2.5</v>
      </c>
      <c r="S383" s="7">
        <v>0.1</v>
      </c>
      <c r="T383" s="7">
        <v>13500</v>
      </c>
      <c r="U383" s="7">
        <v>67500</v>
      </c>
      <c r="V383" s="7">
        <v>0.2</v>
      </c>
      <c r="W383" s="7">
        <v>19.601042962962968</v>
      </c>
      <c r="X383" s="7">
        <v>3.3493333333333344</v>
      </c>
      <c r="Y383" s="7">
        <v>2.4084449999999999</v>
      </c>
      <c r="Z383" s="7">
        <v>2.8887999999999998</v>
      </c>
      <c r="AA383" s="6">
        <v>134.07628500000001</v>
      </c>
      <c r="AB383" s="6">
        <v>218.8018197496144</v>
      </c>
      <c r="AC383" s="6" t="s">
        <v>598</v>
      </c>
      <c r="AD383" s="6" t="s">
        <v>598</v>
      </c>
      <c r="AE383" s="6"/>
      <c r="AF383" s="6">
        <v>3</v>
      </c>
      <c r="AG383" s="5"/>
      <c r="AH383" s="5"/>
    </row>
    <row r="384" spans="1:34" ht="19.5" customHeight="1" x14ac:dyDescent="0.2">
      <c r="A384" s="20"/>
      <c r="B384" s="7" t="s">
        <v>461</v>
      </c>
      <c r="C384" s="7">
        <v>0</v>
      </c>
      <c r="D384" s="7">
        <v>2250</v>
      </c>
      <c r="E384" s="7">
        <v>900</v>
      </c>
      <c r="F384" s="7">
        <v>75</v>
      </c>
      <c r="G384" s="7">
        <v>30.08</v>
      </c>
      <c r="H384" s="18">
        <v>6.9810000000000002E-3</v>
      </c>
      <c r="I384" s="11">
        <v>345</v>
      </c>
      <c r="J384">
        <v>8.3733333333333333E-3</v>
      </c>
      <c r="K384" s="11">
        <v>345</v>
      </c>
      <c r="L384" s="12">
        <v>3.7214814814814819E-2</v>
      </c>
      <c r="M384">
        <v>526.70000000000005</v>
      </c>
      <c r="N384" s="11">
        <v>400</v>
      </c>
      <c r="O384" s="11">
        <v>75</v>
      </c>
      <c r="P384" s="11">
        <v>180</v>
      </c>
      <c r="Q384" s="7">
        <v>2.5</v>
      </c>
      <c r="R384" s="7">
        <f t="shared" si="33"/>
        <v>2.5</v>
      </c>
      <c r="S384" s="7">
        <v>0.2</v>
      </c>
      <c r="T384" s="7">
        <v>13500</v>
      </c>
      <c r="U384" s="7">
        <v>67500</v>
      </c>
      <c r="V384" s="7">
        <v>0.2</v>
      </c>
      <c r="W384" s="7">
        <v>19.601042962962968</v>
      </c>
      <c r="X384" s="7">
        <v>3.3493333333333344</v>
      </c>
      <c r="Y384" s="7">
        <v>2.4084449999999999</v>
      </c>
      <c r="Z384" s="7">
        <v>2.8887999999999998</v>
      </c>
      <c r="AA384" s="6">
        <v>151.52488499999998</v>
      </c>
      <c r="AB384" s="6">
        <v>242.83162059625286</v>
      </c>
      <c r="AC384" s="6" t="s">
        <v>598</v>
      </c>
      <c r="AD384" s="6" t="s">
        <v>598</v>
      </c>
      <c r="AE384" s="6"/>
      <c r="AF384" s="6">
        <v>3</v>
      </c>
      <c r="AG384" s="5"/>
      <c r="AH384" s="5"/>
    </row>
    <row r="385" spans="1:34" ht="19.5" customHeight="1" x14ac:dyDescent="0.2">
      <c r="A385" s="6" t="s">
        <v>462</v>
      </c>
      <c r="B385" s="6" t="s">
        <v>463</v>
      </c>
      <c r="C385" s="6">
        <v>1</v>
      </c>
      <c r="D385" s="7">
        <v>3280</v>
      </c>
      <c r="E385" s="7">
        <v>1700</v>
      </c>
      <c r="F385" s="7">
        <v>200</v>
      </c>
      <c r="G385" s="7">
        <v>30</v>
      </c>
      <c r="H385" s="18">
        <v>3.4899999999999996E-3</v>
      </c>
      <c r="I385" s="11">
        <v>430</v>
      </c>
      <c r="J385">
        <v>3.9250000000000005E-3</v>
      </c>
      <c r="K385" s="11">
        <v>430</v>
      </c>
      <c r="L385" s="12">
        <v>2.0110000000000003E-2</v>
      </c>
      <c r="M385">
        <v>438</v>
      </c>
      <c r="N385" s="11">
        <v>946</v>
      </c>
      <c r="O385" s="11">
        <v>200</v>
      </c>
      <c r="P385" s="11">
        <v>400</v>
      </c>
      <c r="Q385" s="7">
        <v>1.93</v>
      </c>
      <c r="R385" s="7">
        <f t="shared" si="33"/>
        <v>1.9294117647058824</v>
      </c>
      <c r="S385" s="7">
        <v>9.2999999999999999E-2</v>
      </c>
      <c r="T385" s="7">
        <v>80000</v>
      </c>
      <c r="U385" s="7">
        <v>340000</v>
      </c>
      <c r="V385" s="7">
        <v>0.23529411764705882</v>
      </c>
      <c r="W385" s="7">
        <v>8.8081800000000019</v>
      </c>
      <c r="X385" s="7">
        <v>2.266973258830395</v>
      </c>
      <c r="Y385" s="7">
        <v>1.5006999999999999</v>
      </c>
      <c r="Z385" s="7">
        <v>1.6877500000000003</v>
      </c>
      <c r="AA385" s="6">
        <v>679.17795000000001</v>
      </c>
      <c r="AB385" s="6">
        <v>743.18701558001169</v>
      </c>
      <c r="AC385" s="6">
        <v>690.94235581958276</v>
      </c>
      <c r="AD385" s="6">
        <v>1087.8668918230399</v>
      </c>
      <c r="AE385" s="6">
        <v>754.78002244130084</v>
      </c>
      <c r="AF385" s="6">
        <v>2</v>
      </c>
      <c r="AG385" s="5"/>
      <c r="AH385" s="5"/>
    </row>
    <row r="386" spans="1:34" ht="19.5" customHeight="1" x14ac:dyDescent="0.2">
      <c r="A386" s="6" t="s">
        <v>464</v>
      </c>
      <c r="B386" s="6" t="s">
        <v>465</v>
      </c>
      <c r="C386" s="6">
        <v>0</v>
      </c>
      <c r="D386" s="7">
        <v>1100</v>
      </c>
      <c r="E386" s="7">
        <v>2200</v>
      </c>
      <c r="F386" s="7">
        <v>100</v>
      </c>
      <c r="G386" s="7">
        <v>29.7</v>
      </c>
      <c r="H386" s="18">
        <v>7.5360000000000002E-3</v>
      </c>
      <c r="I386" s="11">
        <v>362</v>
      </c>
      <c r="J386">
        <v>7.5360000000000002E-3</v>
      </c>
      <c r="K386" s="11">
        <v>362</v>
      </c>
      <c r="L386" s="12">
        <v>3.9799500000000002E-2</v>
      </c>
      <c r="M386">
        <v>368</v>
      </c>
      <c r="N386" s="11">
        <v>240</v>
      </c>
      <c r="O386" s="11">
        <v>200</v>
      </c>
      <c r="P386" s="11">
        <v>200</v>
      </c>
      <c r="Q386" s="7">
        <v>0.5</v>
      </c>
      <c r="R386" s="7">
        <f t="shared" si="33"/>
        <v>0.5</v>
      </c>
      <c r="S386" s="7">
        <v>3.108003108003108E-2</v>
      </c>
      <c r="T386" s="7">
        <v>40000</v>
      </c>
      <c r="U386" s="7">
        <v>260000</v>
      </c>
      <c r="V386" s="7">
        <v>0.15384615384615385</v>
      </c>
      <c r="W386" s="7">
        <v>14.646216000000001</v>
      </c>
      <c r="X386" s="7">
        <v>4.0920480000000001</v>
      </c>
      <c r="Y386" s="7">
        <v>2.7280320000000002</v>
      </c>
      <c r="Z386" s="7">
        <v>2.7280320000000002</v>
      </c>
      <c r="AA386" s="6"/>
      <c r="AB386" s="6">
        <v>697.34151882061485</v>
      </c>
      <c r="AC386" s="6">
        <v>851.96856472240097</v>
      </c>
      <c r="AD386" s="6">
        <v>965.68673028792148</v>
      </c>
      <c r="AE386" s="6">
        <v>1771.1754571470328</v>
      </c>
      <c r="AF386" s="6">
        <v>2</v>
      </c>
      <c r="AG386" s="5"/>
      <c r="AH386" s="5"/>
    </row>
    <row r="387" spans="1:34" ht="19.5" customHeight="1" x14ac:dyDescent="0.2">
      <c r="A387" s="19" t="s">
        <v>466</v>
      </c>
      <c r="B387" s="6" t="s">
        <v>467</v>
      </c>
      <c r="C387" s="6">
        <v>0</v>
      </c>
      <c r="D387" s="7">
        <v>1875</v>
      </c>
      <c r="E387" s="7">
        <v>2250</v>
      </c>
      <c r="F387" s="7">
        <v>80</v>
      </c>
      <c r="G387" s="7">
        <v>26</v>
      </c>
      <c r="H387" s="18">
        <v>7.0650000000000001E-3</v>
      </c>
      <c r="I387" s="11">
        <v>623.29999999999995</v>
      </c>
      <c r="J387">
        <v>1.413E-2</v>
      </c>
      <c r="K387" s="11">
        <v>623.28</v>
      </c>
      <c r="L387" s="12">
        <v>8.1032095999999994E-3</v>
      </c>
      <c r="M387">
        <v>358.7</v>
      </c>
      <c r="N387" s="11">
        <v>374.98500000000001</v>
      </c>
      <c r="O387" s="11">
        <v>250</v>
      </c>
      <c r="P387" s="11">
        <v>250</v>
      </c>
      <c r="Q387" s="7">
        <v>0.83</v>
      </c>
      <c r="R387" s="7">
        <f t="shared" si="33"/>
        <v>0.83333333333333337</v>
      </c>
      <c r="S387" s="7">
        <v>5.4424528301886793E-2</v>
      </c>
      <c r="T387" s="7">
        <v>62500</v>
      </c>
      <c r="U387" s="7">
        <v>265000</v>
      </c>
      <c r="V387" s="7">
        <v>0.23584905660377359</v>
      </c>
      <c r="W387" s="7">
        <v>2.9066212835199998</v>
      </c>
      <c r="X387" s="7">
        <v>3.6289231199999996</v>
      </c>
      <c r="Y387" s="7">
        <v>4.4036144999999998</v>
      </c>
      <c r="Z387" s="7">
        <v>8.8069463999999993</v>
      </c>
      <c r="AA387" s="6">
        <v>654.1069</v>
      </c>
      <c r="AB387" s="6">
        <v>582.64885008721035</v>
      </c>
      <c r="AC387" s="6">
        <v>537.97639981292173</v>
      </c>
      <c r="AD387" s="6">
        <v>647.93101171709634</v>
      </c>
      <c r="AE387" s="6">
        <v>1689.0502138776098</v>
      </c>
      <c r="AF387" s="6">
        <v>2</v>
      </c>
      <c r="AG387" s="5"/>
      <c r="AH387" s="5"/>
    </row>
    <row r="388" spans="1:34" ht="19.5" customHeight="1" x14ac:dyDescent="0.2">
      <c r="A388" s="21"/>
      <c r="B388" s="6" t="s">
        <v>468</v>
      </c>
      <c r="C388" s="6">
        <v>0</v>
      </c>
      <c r="D388" s="7">
        <v>1875</v>
      </c>
      <c r="E388" s="7">
        <v>2250</v>
      </c>
      <c r="F388" s="7">
        <v>80</v>
      </c>
      <c r="G388" s="7">
        <v>24.6</v>
      </c>
      <c r="H388" s="18">
        <v>2.3549999999999999E-3</v>
      </c>
      <c r="I388" s="11">
        <v>623.29999999999995</v>
      </c>
      <c r="J388">
        <v>4.7099999999999998E-3</v>
      </c>
      <c r="K388" s="11">
        <v>623.28</v>
      </c>
      <c r="L388" s="12">
        <v>8.1032095999999994E-3</v>
      </c>
      <c r="M388">
        <v>358.7</v>
      </c>
      <c r="N388" s="11">
        <v>374.99625000000003</v>
      </c>
      <c r="O388" s="11">
        <v>250</v>
      </c>
      <c r="P388" s="11">
        <v>250</v>
      </c>
      <c r="Q388" s="7">
        <v>0.83</v>
      </c>
      <c r="R388" s="7">
        <f t="shared" si="33"/>
        <v>0.83333333333333337</v>
      </c>
      <c r="S388" s="7">
        <v>5.752358490566039E-2</v>
      </c>
      <c r="T388" s="7">
        <v>62500</v>
      </c>
      <c r="U388" s="7">
        <v>265000</v>
      </c>
      <c r="V388" s="7">
        <v>0.23584905660377359</v>
      </c>
      <c r="W388" s="7">
        <v>2.9066212835199998</v>
      </c>
      <c r="X388" s="7">
        <v>1.4091566399999997</v>
      </c>
      <c r="Y388" s="7">
        <v>1.4678714999999998</v>
      </c>
      <c r="Z388" s="7">
        <v>2.9356487999999996</v>
      </c>
      <c r="AA388" s="6">
        <v>484.45</v>
      </c>
      <c r="AB388" s="6">
        <v>498.88891424814364</v>
      </c>
      <c r="AC388" s="6">
        <v>422.00506992375085</v>
      </c>
      <c r="AD388" s="6">
        <v>618.63189340540782</v>
      </c>
      <c r="AE388" s="6">
        <v>1642.9465717119349</v>
      </c>
      <c r="AF388" s="6">
        <v>2</v>
      </c>
      <c r="AG388" s="5"/>
      <c r="AH388" s="5"/>
    </row>
    <row r="389" spans="1:34" ht="19.5" customHeight="1" x14ac:dyDescent="0.2">
      <c r="A389" s="21"/>
      <c r="B389" s="6" t="s">
        <v>469</v>
      </c>
      <c r="C389" s="6">
        <v>0</v>
      </c>
      <c r="D389" s="7">
        <v>1875</v>
      </c>
      <c r="E389" s="7">
        <v>2250</v>
      </c>
      <c r="F389" s="7">
        <v>80</v>
      </c>
      <c r="G389" s="7">
        <v>26</v>
      </c>
      <c r="H389" s="18">
        <v>2.3549999999999999E-3</v>
      </c>
      <c r="I389" s="11">
        <v>623.29999999999995</v>
      </c>
      <c r="J389">
        <v>4.7099999999999998E-3</v>
      </c>
      <c r="K389" s="11">
        <v>623.28</v>
      </c>
      <c r="L389" s="12">
        <v>8.1032095999999994E-3</v>
      </c>
      <c r="M389">
        <v>358.7</v>
      </c>
      <c r="N389" s="11">
        <v>374.98500000000001</v>
      </c>
      <c r="O389" s="11">
        <v>250</v>
      </c>
      <c r="P389" s="11">
        <v>250</v>
      </c>
      <c r="Q389" s="7">
        <v>0.83</v>
      </c>
      <c r="R389" s="7">
        <f t="shared" si="33"/>
        <v>0.83333333333333337</v>
      </c>
      <c r="S389" s="7">
        <v>5.4424528301886793E-2</v>
      </c>
      <c r="T389" s="7">
        <v>62500</v>
      </c>
      <c r="U389" s="7">
        <v>265000</v>
      </c>
      <c r="V389" s="7">
        <v>0.23584905660377359</v>
      </c>
      <c r="W389" s="7">
        <v>2.9066212835199998</v>
      </c>
      <c r="X389" s="7">
        <v>1.4091566399999997</v>
      </c>
      <c r="Y389" s="7">
        <v>1.4678714999999998</v>
      </c>
      <c r="Z389" s="7">
        <v>2.9356487999999996</v>
      </c>
      <c r="AA389" s="6">
        <v>524.66</v>
      </c>
      <c r="AB389" s="6">
        <v>498.81492516801598</v>
      </c>
      <c r="AC389" s="6">
        <v>425.41831332326962</v>
      </c>
      <c r="AD389" s="6">
        <v>647.93101171709634</v>
      </c>
      <c r="AE389" s="6">
        <v>1689.0502138776098</v>
      </c>
      <c r="AF389" s="6">
        <v>2</v>
      </c>
      <c r="AG389" s="5"/>
      <c r="AH389" s="5"/>
    </row>
    <row r="390" spans="1:34" ht="19.5" customHeight="1" x14ac:dyDescent="0.2">
      <c r="A390" s="21"/>
      <c r="B390" s="6" t="s">
        <v>470</v>
      </c>
      <c r="C390" s="6">
        <v>0</v>
      </c>
      <c r="D390" s="7">
        <v>1875</v>
      </c>
      <c r="E390" s="7">
        <v>2250</v>
      </c>
      <c r="F390" s="7">
        <v>50</v>
      </c>
      <c r="G390" s="7">
        <v>24.6</v>
      </c>
      <c r="H390" s="18">
        <v>3.7680000000000001E-3</v>
      </c>
      <c r="I390" s="11">
        <v>623.29999999999995</v>
      </c>
      <c r="J390">
        <v>7.5360000000000002E-3</v>
      </c>
      <c r="K390" s="11">
        <v>623.28</v>
      </c>
      <c r="L390" s="12">
        <v>8.1032095999999994E-3</v>
      </c>
      <c r="M390">
        <v>358.7</v>
      </c>
      <c r="N390" s="11">
        <v>374.99625000000003</v>
      </c>
      <c r="O390" s="11">
        <v>250</v>
      </c>
      <c r="P390" s="11">
        <v>250</v>
      </c>
      <c r="Q390" s="7">
        <v>0.83</v>
      </c>
      <c r="R390" s="7">
        <f t="shared" si="33"/>
        <v>0.83333333333333337</v>
      </c>
      <c r="S390" s="7">
        <v>7.1735294117647064E-2</v>
      </c>
      <c r="T390" s="7">
        <v>62500</v>
      </c>
      <c r="U390" s="7">
        <v>212500</v>
      </c>
      <c r="V390" s="7">
        <v>0.29411764705882354</v>
      </c>
      <c r="W390" s="7">
        <v>2.9066212835199998</v>
      </c>
      <c r="X390" s="7">
        <v>1.4091566399999997</v>
      </c>
      <c r="Y390" s="7">
        <v>2.3485944000000001</v>
      </c>
      <c r="Z390" s="7">
        <v>4.6970380799999996</v>
      </c>
      <c r="AA390" s="6">
        <v>466.8</v>
      </c>
      <c r="AB390" s="6">
        <v>399.69572877817143</v>
      </c>
      <c r="AC390" s="6">
        <v>376.32639475889289</v>
      </c>
      <c r="AD390" s="6">
        <v>398.87831474655781</v>
      </c>
      <c r="AE390" s="6">
        <v>1317.4571565614574</v>
      </c>
      <c r="AF390" s="6">
        <v>3</v>
      </c>
      <c r="AG390" s="5"/>
      <c r="AH390" s="5"/>
    </row>
    <row r="391" spans="1:34" ht="19.5" customHeight="1" x14ac:dyDescent="0.2">
      <c r="A391" s="20"/>
      <c r="B391" s="6" t="s">
        <v>471</v>
      </c>
      <c r="C391" s="6">
        <v>0</v>
      </c>
      <c r="D391" s="7">
        <v>875</v>
      </c>
      <c r="E391" s="7">
        <v>2250</v>
      </c>
      <c r="F391" s="7">
        <v>50</v>
      </c>
      <c r="G391" s="7">
        <v>26</v>
      </c>
      <c r="H391" s="18">
        <v>1.1304000000000002E-2</v>
      </c>
      <c r="I391" s="11">
        <v>623.29999999999995</v>
      </c>
      <c r="J391">
        <v>2.2608000000000003E-2</v>
      </c>
      <c r="K391" s="11">
        <v>623.28</v>
      </c>
      <c r="L391" s="12">
        <v>8.1032095999999994E-3</v>
      </c>
      <c r="M391">
        <v>358.7</v>
      </c>
      <c r="N391" s="11">
        <v>374.98500000000001</v>
      </c>
      <c r="O391" s="11">
        <v>250</v>
      </c>
      <c r="P391" s="11">
        <v>250</v>
      </c>
      <c r="Q391" s="7">
        <v>0.39</v>
      </c>
      <c r="R391" s="7">
        <f t="shared" si="33"/>
        <v>0.3888888888888889</v>
      </c>
      <c r="S391" s="7">
        <v>6.7870588235294113E-2</v>
      </c>
      <c r="T391" s="7">
        <v>62500</v>
      </c>
      <c r="U391" s="7">
        <v>212500</v>
      </c>
      <c r="V391" s="7">
        <v>0.29411764705882354</v>
      </c>
      <c r="W391" s="7">
        <v>2.9066212835199998</v>
      </c>
      <c r="X391" s="7">
        <v>3.6289231199999996</v>
      </c>
      <c r="Y391" s="7">
        <v>7.0457832000000007</v>
      </c>
      <c r="Z391" s="7">
        <v>14.091114240000001</v>
      </c>
      <c r="AA391" s="6">
        <v>799</v>
      </c>
      <c r="AB391" s="6">
        <v>459.37270788771309</v>
      </c>
      <c r="AC391" s="6">
        <v>476.32073493163421</v>
      </c>
      <c r="AD391" s="6">
        <v>445.04366143977052</v>
      </c>
      <c r="AE391" s="6">
        <v>1354.4270582980835</v>
      </c>
      <c r="AF391" s="6">
        <v>3</v>
      </c>
      <c r="AG391" s="5"/>
      <c r="AH391" s="5"/>
    </row>
    <row r="392" spans="1:34" ht="19.5" customHeight="1" x14ac:dyDescent="0.2">
      <c r="A392" s="19" t="s">
        <v>472</v>
      </c>
      <c r="B392" s="6" t="s">
        <v>110</v>
      </c>
      <c r="C392" s="6">
        <v>0</v>
      </c>
      <c r="D392" s="7">
        <v>3250</v>
      </c>
      <c r="E392" s="7">
        <v>1200</v>
      </c>
      <c r="F392" s="7">
        <v>150</v>
      </c>
      <c r="G392" s="7">
        <v>31.2</v>
      </c>
      <c r="H392" s="18">
        <v>1.97E-3</v>
      </c>
      <c r="I392" s="11">
        <v>470</v>
      </c>
      <c r="J392">
        <v>5.3486662124917431E-3</v>
      </c>
      <c r="K392" s="11">
        <v>549.9</v>
      </c>
      <c r="L392" s="12">
        <v>4.3499999999999997E-2</v>
      </c>
      <c r="M392">
        <v>460</v>
      </c>
      <c r="N392" s="11">
        <v>0</v>
      </c>
      <c r="O392" s="11">
        <v>150</v>
      </c>
      <c r="P392" s="11">
        <v>92</v>
      </c>
      <c r="Q392" s="7">
        <v>2.7</v>
      </c>
      <c r="R392" s="7">
        <v>2.7</v>
      </c>
      <c r="S392" s="7">
        <v>0</v>
      </c>
      <c r="T392" s="7">
        <v>13800</v>
      </c>
      <c r="U392" s="7">
        <v>180000</v>
      </c>
      <c r="V392" s="7">
        <v>7.6666666666666661E-2</v>
      </c>
      <c r="W392" s="7">
        <v>20.009999999999998</v>
      </c>
      <c r="X392" s="7"/>
      <c r="Y392" s="7">
        <v>0.92589999999999995</v>
      </c>
      <c r="Z392" s="7">
        <v>2.9412315502492095</v>
      </c>
      <c r="AA392" s="6"/>
      <c r="AB392" s="6"/>
      <c r="AC392" s="6" t="s">
        <v>598</v>
      </c>
      <c r="AD392" s="6" t="s">
        <v>598</v>
      </c>
      <c r="AE392" s="6"/>
      <c r="AF392" s="6"/>
      <c r="AG392" s="5"/>
      <c r="AH392" s="5"/>
    </row>
    <row r="393" spans="1:34" ht="19.5" customHeight="1" x14ac:dyDescent="0.2">
      <c r="A393" s="20"/>
      <c r="B393" s="6" t="s">
        <v>111</v>
      </c>
      <c r="C393" s="6">
        <v>0</v>
      </c>
      <c r="D393" s="7">
        <v>3250</v>
      </c>
      <c r="E393" s="7">
        <v>1200</v>
      </c>
      <c r="F393" s="7">
        <v>150</v>
      </c>
      <c r="G393" s="7">
        <v>30.4</v>
      </c>
      <c r="H393" s="18">
        <v>2.0999999999999999E-3</v>
      </c>
      <c r="I393" s="11">
        <v>470</v>
      </c>
      <c r="J393">
        <v>5.3486662124917431E-3</v>
      </c>
      <c r="K393" s="11">
        <v>549.9</v>
      </c>
      <c r="L393" s="12">
        <v>6.1100000000000002E-2</v>
      </c>
      <c r="M393">
        <v>460</v>
      </c>
      <c r="N393" s="11">
        <v>0</v>
      </c>
      <c r="O393" s="11">
        <v>150</v>
      </c>
      <c r="P393" s="11">
        <v>131</v>
      </c>
      <c r="Q393" s="7">
        <v>2.7</v>
      </c>
      <c r="R393" s="7">
        <v>2.7</v>
      </c>
      <c r="S393" s="7">
        <v>0</v>
      </c>
      <c r="T393" s="7">
        <v>19650</v>
      </c>
      <c r="U393" s="7">
        <v>180000</v>
      </c>
      <c r="V393" s="7">
        <v>0.10916666666666666</v>
      </c>
      <c r="W393" s="7">
        <v>28.106000000000002</v>
      </c>
      <c r="X393" s="7"/>
      <c r="Y393" s="7">
        <v>0.98699999999999999</v>
      </c>
      <c r="Z393" s="7">
        <v>2.9412315502492095</v>
      </c>
      <c r="AA393" s="6"/>
      <c r="AB393" s="6"/>
      <c r="AC393" s="6" t="s">
        <v>598</v>
      </c>
      <c r="AD393" s="6" t="s">
        <v>598</v>
      </c>
      <c r="AE393" s="6"/>
      <c r="AF393" s="6"/>
      <c r="AG393" s="5"/>
      <c r="AH393" s="5"/>
    </row>
    <row r="394" spans="1:34" ht="19.5" customHeight="1" x14ac:dyDescent="0.2">
      <c r="A394" s="19" t="s">
        <v>473</v>
      </c>
      <c r="B394" s="6" t="s">
        <v>474</v>
      </c>
      <c r="C394" s="6">
        <v>0</v>
      </c>
      <c r="D394" s="7">
        <v>2300</v>
      </c>
      <c r="E394" s="7">
        <v>2000</v>
      </c>
      <c r="F394" s="7">
        <v>80</v>
      </c>
      <c r="G394" s="7">
        <v>28.6</v>
      </c>
      <c r="H394" s="18">
        <v>3.6000000000000001E-5</v>
      </c>
      <c r="I394" s="11">
        <v>364.56</v>
      </c>
      <c r="J394">
        <v>3.5999999999999999E-3</v>
      </c>
      <c r="K394" s="11">
        <v>364.56</v>
      </c>
      <c r="L394" s="12">
        <v>1.8100000000000002E-2</v>
      </c>
      <c r="M394">
        <v>515.48</v>
      </c>
      <c r="N394" s="11">
        <v>0</v>
      </c>
      <c r="O394" s="11">
        <v>250</v>
      </c>
      <c r="P394" s="11">
        <v>250</v>
      </c>
      <c r="Q394" s="7">
        <v>1.1499999999999999</v>
      </c>
      <c r="R394" s="7">
        <v>1.1499999999999999</v>
      </c>
      <c r="S394" s="7">
        <v>0</v>
      </c>
      <c r="T394" s="7">
        <v>62500</v>
      </c>
      <c r="U394" s="7">
        <v>245000</v>
      </c>
      <c r="V394" s="7">
        <v>0.21929824561403508</v>
      </c>
      <c r="W394" s="7">
        <v>9.3301880000000015</v>
      </c>
      <c r="X394" s="7">
        <v>2.9230678668358028</v>
      </c>
      <c r="Y394" s="7">
        <v>1.3124160000000001E-2</v>
      </c>
      <c r="Z394" s="7">
        <v>1.312416</v>
      </c>
      <c r="AA394" s="7">
        <v>493</v>
      </c>
      <c r="AB394" s="7">
        <v>200.29879088029324</v>
      </c>
      <c r="AC394" s="6">
        <v>317.25979824557288</v>
      </c>
      <c r="AD394" s="6">
        <v>570.7847622455414</v>
      </c>
      <c r="AE394" s="6">
        <v>1013.2432564068841</v>
      </c>
      <c r="AF394" s="6">
        <v>1</v>
      </c>
      <c r="AG394" s="5"/>
      <c r="AH394" s="5"/>
    </row>
    <row r="395" spans="1:34" ht="19.5" customHeight="1" x14ac:dyDescent="0.2">
      <c r="A395" s="20"/>
      <c r="B395" s="6" t="s">
        <v>475</v>
      </c>
      <c r="C395" s="6">
        <v>0</v>
      </c>
      <c r="D395" s="7">
        <v>2300</v>
      </c>
      <c r="E395" s="7">
        <v>3000</v>
      </c>
      <c r="F395" s="7">
        <v>80</v>
      </c>
      <c r="G395" s="7">
        <v>27.3</v>
      </c>
      <c r="H395" s="18">
        <v>3.6000000000000001E-5</v>
      </c>
      <c r="I395" s="11">
        <v>364.56</v>
      </c>
      <c r="J395">
        <v>3.5999999999999999E-3</v>
      </c>
      <c r="K395" s="11">
        <v>364.56</v>
      </c>
      <c r="L395" s="12">
        <v>1.8100000000000002E-2</v>
      </c>
      <c r="M395">
        <v>515.48</v>
      </c>
      <c r="N395" s="11">
        <v>0</v>
      </c>
      <c r="O395" s="11">
        <v>250</v>
      </c>
      <c r="P395" s="11">
        <v>250</v>
      </c>
      <c r="Q395" s="7">
        <v>0.77</v>
      </c>
      <c r="R395" s="7">
        <v>0.77</v>
      </c>
      <c r="S395" s="7">
        <v>0</v>
      </c>
      <c r="T395" s="7">
        <v>62500</v>
      </c>
      <c r="U395" s="7">
        <v>325000</v>
      </c>
      <c r="V395" s="7">
        <v>0.19201228878648233</v>
      </c>
      <c r="W395" s="7">
        <v>9.3301880000000015</v>
      </c>
      <c r="X395" s="7">
        <v>2.9230678668358028</v>
      </c>
      <c r="Y395" s="7">
        <v>1.3124160000000001E-2</v>
      </c>
      <c r="Z395" s="7">
        <v>1.312416</v>
      </c>
      <c r="AA395" s="7">
        <v>660.02</v>
      </c>
      <c r="AB395" s="7">
        <v>256.90489385093173</v>
      </c>
      <c r="AC395" s="6">
        <v>445.52289116777058</v>
      </c>
      <c r="AD395" s="6">
        <v>959.07041365466307</v>
      </c>
      <c r="AE395" s="6">
        <v>1513.9178770550243</v>
      </c>
      <c r="AF395" s="6">
        <v>1</v>
      </c>
      <c r="AG395" s="5"/>
      <c r="AH395" s="5"/>
    </row>
    <row r="396" spans="1:34" ht="19.5" customHeight="1" x14ac:dyDescent="0.2">
      <c r="A396" s="19" t="s">
        <v>476</v>
      </c>
      <c r="B396" s="6" t="s">
        <v>477</v>
      </c>
      <c r="C396" s="6"/>
      <c r="D396" s="7">
        <v>3310</v>
      </c>
      <c r="E396" s="7">
        <v>1520</v>
      </c>
      <c r="F396" s="7">
        <v>200</v>
      </c>
      <c r="G396" s="7">
        <v>29.5</v>
      </c>
      <c r="H396" s="18">
        <v>6.2831853071795849E-3</v>
      </c>
      <c r="I396" s="11">
        <v>430</v>
      </c>
      <c r="J396">
        <v>6.0415243338265258E-3</v>
      </c>
      <c r="K396" s="11">
        <v>530</v>
      </c>
      <c r="L396" s="12">
        <v>8.9249791295164568E-2</v>
      </c>
      <c r="M396">
        <v>460</v>
      </c>
      <c r="N396" s="11">
        <v>890</v>
      </c>
      <c r="O396" s="11">
        <v>200</v>
      </c>
      <c r="P396" s="11">
        <v>220</v>
      </c>
      <c r="Q396" s="7">
        <v>2.2000000000000002</v>
      </c>
      <c r="R396" s="7">
        <v>2.2000000000000002</v>
      </c>
      <c r="S396" s="7">
        <v>9.9000000000000005E-2</v>
      </c>
      <c r="T396" s="7">
        <v>44000</v>
      </c>
      <c r="U396" s="7">
        <v>304000</v>
      </c>
      <c r="V396" s="7">
        <v>0.14473684210526316</v>
      </c>
      <c r="W396" s="7">
        <v>41.054903995775703</v>
      </c>
      <c r="X396" s="7">
        <v>1.0798291056590597</v>
      </c>
      <c r="Y396" s="7">
        <v>2.7017696820872215</v>
      </c>
      <c r="Z396" s="7">
        <v>3.2020078969280585</v>
      </c>
      <c r="AA396" s="6">
        <v>721</v>
      </c>
      <c r="AB396" s="6">
        <v>1152.8837665538224</v>
      </c>
      <c r="AC396" s="6" t="s">
        <v>598</v>
      </c>
      <c r="AD396" s="6" t="s">
        <v>598</v>
      </c>
      <c r="AE396" s="6"/>
      <c r="AF396" s="6"/>
      <c r="AG396" s="5"/>
      <c r="AH396" s="5"/>
    </row>
    <row r="397" spans="1:34" ht="19.5" customHeight="1" x14ac:dyDescent="0.2">
      <c r="A397" s="20"/>
      <c r="B397" s="6" t="s">
        <v>478</v>
      </c>
      <c r="C397" s="6"/>
      <c r="D397" s="7">
        <v>3310</v>
      </c>
      <c r="E397" s="7">
        <v>1520</v>
      </c>
      <c r="F397" s="7">
        <v>200</v>
      </c>
      <c r="G397" s="7">
        <v>31.5</v>
      </c>
      <c r="H397" s="18">
        <v>6.2831853071795849E-3</v>
      </c>
      <c r="I397" s="11">
        <v>430</v>
      </c>
      <c r="J397">
        <v>6.0415243338265258E-3</v>
      </c>
      <c r="K397" s="11">
        <v>530</v>
      </c>
      <c r="L397" s="12">
        <v>8.9249791295164568E-2</v>
      </c>
      <c r="M397">
        <v>460</v>
      </c>
      <c r="N397" s="11">
        <v>890</v>
      </c>
      <c r="O397" s="11">
        <v>200</v>
      </c>
      <c r="P397" s="11">
        <v>220</v>
      </c>
      <c r="Q397" s="7">
        <v>2.2000000000000002</v>
      </c>
      <c r="R397" s="7">
        <v>2.2000000000000002</v>
      </c>
      <c r="S397" s="7">
        <v>9.2999999999999999E-2</v>
      </c>
      <c r="T397" s="7">
        <v>44000</v>
      </c>
      <c r="U397" s="7">
        <v>304000</v>
      </c>
      <c r="V397" s="7">
        <v>0.14473684210526316</v>
      </c>
      <c r="W397" s="7">
        <v>41.054903995775703</v>
      </c>
      <c r="X397" s="7">
        <v>1.0798291056590597</v>
      </c>
      <c r="Y397" s="7">
        <v>2.7017696820872215</v>
      </c>
      <c r="Z397" s="7">
        <v>3.2020078969280585</v>
      </c>
      <c r="AA397" s="6">
        <v>730</v>
      </c>
      <c r="AB397" s="6">
        <v>1177.0312095463385</v>
      </c>
      <c r="AC397" s="6" t="s">
        <v>598</v>
      </c>
      <c r="AD397" s="6" t="s">
        <v>598</v>
      </c>
      <c r="AE397" s="6"/>
      <c r="AF397" s="6"/>
      <c r="AG397" s="5"/>
      <c r="AH397" s="5"/>
    </row>
    <row r="398" spans="1:34" ht="19.5" customHeight="1" x14ac:dyDescent="0.2">
      <c r="A398" s="19" t="s">
        <v>479</v>
      </c>
      <c r="B398" s="6" t="s">
        <v>480</v>
      </c>
      <c r="C398" s="6">
        <v>0</v>
      </c>
      <c r="D398" s="7">
        <v>1200</v>
      </c>
      <c r="E398" s="7">
        <v>1350</v>
      </c>
      <c r="F398" s="7">
        <v>50</v>
      </c>
      <c r="G398" s="7">
        <v>24.2</v>
      </c>
      <c r="H398" s="18">
        <v>1.0048E-2</v>
      </c>
      <c r="I398" s="11">
        <v>237</v>
      </c>
      <c r="J398">
        <v>1.0048E-2</v>
      </c>
      <c r="K398" s="11">
        <v>237</v>
      </c>
      <c r="L398" s="12">
        <v>1.2594888888888888E-2</v>
      </c>
      <c r="M398">
        <v>375</v>
      </c>
      <c r="N398" s="11">
        <v>235.6695</v>
      </c>
      <c r="O398" s="11">
        <v>150</v>
      </c>
      <c r="P398" s="11">
        <v>150</v>
      </c>
      <c r="Q398" s="7">
        <v>0.89</v>
      </c>
      <c r="R398" s="7">
        <v>0.88888888888888884</v>
      </c>
      <c r="S398" s="7">
        <v>9.9881118881118877E-2</v>
      </c>
      <c r="T398" s="7">
        <v>22500</v>
      </c>
      <c r="U398" s="7">
        <v>97500</v>
      </c>
      <c r="V398" s="7">
        <v>0.23076923076923078</v>
      </c>
      <c r="W398" s="7">
        <v>4.7230833333333333</v>
      </c>
      <c r="X398" s="7"/>
      <c r="Y398" s="7">
        <v>2.3813759999999999</v>
      </c>
      <c r="Z398" s="7">
        <v>2.3813759999999999</v>
      </c>
      <c r="AA398" s="6"/>
      <c r="AB398" s="6"/>
      <c r="AC398" s="6">
        <v>222.09104057986613</v>
      </c>
      <c r="AD398" s="6">
        <v>235.84081695674809</v>
      </c>
      <c r="AE398" s="6">
        <v>599.54572646713109</v>
      </c>
      <c r="AF398" s="6">
        <v>3</v>
      </c>
      <c r="AG398" s="5"/>
      <c r="AH398" s="5"/>
    </row>
    <row r="399" spans="1:34" ht="19.5" customHeight="1" x14ac:dyDescent="0.2">
      <c r="A399" s="21"/>
      <c r="B399" s="6" t="s">
        <v>481</v>
      </c>
      <c r="C399" s="6">
        <v>0</v>
      </c>
      <c r="D399" s="7">
        <v>1200</v>
      </c>
      <c r="E399" s="7">
        <v>1350</v>
      </c>
      <c r="F399" s="7">
        <v>50</v>
      </c>
      <c r="G399" s="7">
        <v>24.2</v>
      </c>
      <c r="H399" s="18">
        <v>1.0048E-2</v>
      </c>
      <c r="I399" s="11">
        <v>237</v>
      </c>
      <c r="J399">
        <v>1.0048E-2</v>
      </c>
      <c r="K399" s="11">
        <v>237</v>
      </c>
      <c r="L399" s="12">
        <v>1.2594888888888888E-2</v>
      </c>
      <c r="M399">
        <v>375</v>
      </c>
      <c r="N399" s="11">
        <v>235.6695</v>
      </c>
      <c r="O399" s="11">
        <v>150</v>
      </c>
      <c r="P399" s="11">
        <v>150</v>
      </c>
      <c r="Q399" s="7">
        <v>0.89</v>
      </c>
      <c r="R399" s="7">
        <v>0.88888888888888884</v>
      </c>
      <c r="S399" s="7">
        <v>9.9881118881118877E-2</v>
      </c>
      <c r="T399" s="7">
        <v>22500</v>
      </c>
      <c r="U399" s="7">
        <v>97500</v>
      </c>
      <c r="V399" s="7">
        <v>0.23076923076923078</v>
      </c>
      <c r="W399" s="7">
        <v>4.7230833333333333</v>
      </c>
      <c r="X399" s="7"/>
      <c r="Y399" s="7">
        <v>2.3813759999999999</v>
      </c>
      <c r="Z399" s="7">
        <v>2.3813759999999999</v>
      </c>
      <c r="AA399" s="6"/>
      <c r="AB399" s="6"/>
      <c r="AC399" s="6">
        <v>222.09104057986613</v>
      </c>
      <c r="AD399" s="6">
        <v>235.84081695674809</v>
      </c>
      <c r="AE399" s="6">
        <v>599.54572646713109</v>
      </c>
      <c r="AF399" s="6">
        <v>3</v>
      </c>
      <c r="AG399" s="5"/>
      <c r="AH399" s="5"/>
    </row>
    <row r="400" spans="1:34" ht="19.5" customHeight="1" x14ac:dyDescent="0.2">
      <c r="A400" s="21"/>
      <c r="B400" s="6" t="s">
        <v>482</v>
      </c>
      <c r="C400" s="6">
        <v>0</v>
      </c>
      <c r="D400" s="7">
        <v>1200</v>
      </c>
      <c r="E400" s="7">
        <v>1350</v>
      </c>
      <c r="F400" s="7">
        <v>50</v>
      </c>
      <c r="G400" s="7">
        <v>24.9</v>
      </c>
      <c r="H400" s="18">
        <v>1.0048E-2</v>
      </c>
      <c r="I400" s="11">
        <v>160</v>
      </c>
      <c r="J400">
        <v>1.0048E-2</v>
      </c>
      <c r="K400" s="11">
        <v>160</v>
      </c>
      <c r="L400" s="12">
        <v>2.5189777777777776E-2</v>
      </c>
      <c r="M400">
        <v>368</v>
      </c>
      <c r="N400" s="11">
        <v>242.48638636363637</v>
      </c>
      <c r="O400" s="11">
        <v>150</v>
      </c>
      <c r="P400" s="11">
        <v>150</v>
      </c>
      <c r="Q400" s="7">
        <v>0.89</v>
      </c>
      <c r="R400" s="7">
        <v>0.88888888888888884</v>
      </c>
      <c r="S400" s="7">
        <v>9.9881118881118891E-2</v>
      </c>
      <c r="T400" s="7">
        <v>22500</v>
      </c>
      <c r="U400" s="7">
        <v>97500</v>
      </c>
      <c r="V400" s="7">
        <v>0.23076923076923078</v>
      </c>
      <c r="W400" s="7">
        <v>9.2698382222222211</v>
      </c>
      <c r="X400" s="7"/>
      <c r="Y400" s="7">
        <v>1.60768</v>
      </c>
      <c r="Z400" s="7">
        <v>1.60768</v>
      </c>
      <c r="AA400" s="6"/>
      <c r="AB400" s="6"/>
      <c r="AC400" s="6">
        <v>258.24542673195168</v>
      </c>
      <c r="AD400" s="6">
        <v>241.86269177719416</v>
      </c>
      <c r="AE400" s="6">
        <v>608.15502880638917</v>
      </c>
      <c r="AF400" s="6">
        <v>3</v>
      </c>
      <c r="AG400" s="5"/>
      <c r="AH400" s="5"/>
    </row>
    <row r="401" spans="1:34" ht="19.5" customHeight="1" x14ac:dyDescent="0.2">
      <c r="A401" s="21"/>
      <c r="B401" s="6" t="s">
        <v>483</v>
      </c>
      <c r="C401" s="6">
        <v>0</v>
      </c>
      <c r="D401" s="7">
        <v>1200</v>
      </c>
      <c r="E401" s="7">
        <v>1350</v>
      </c>
      <c r="F401" s="7">
        <v>50</v>
      </c>
      <c r="G401" s="7">
        <v>24.9</v>
      </c>
      <c r="H401" s="18">
        <v>2.5722880000000004E-2</v>
      </c>
      <c r="I401" s="11">
        <v>160</v>
      </c>
      <c r="J401">
        <v>1.0048E-2</v>
      </c>
      <c r="K401" s="11">
        <v>160</v>
      </c>
      <c r="L401" s="12">
        <v>2.5189777777777776E-2</v>
      </c>
      <c r="M401">
        <v>368</v>
      </c>
      <c r="N401" s="11">
        <v>242.48638636363637</v>
      </c>
      <c r="O401" s="11">
        <v>150</v>
      </c>
      <c r="P401" s="11">
        <v>150</v>
      </c>
      <c r="Q401" s="7">
        <v>0.89</v>
      </c>
      <c r="R401" s="7">
        <v>0.88888888888888884</v>
      </c>
      <c r="S401" s="7">
        <v>9.9881118881118891E-2</v>
      </c>
      <c r="T401" s="7">
        <v>22500</v>
      </c>
      <c r="U401" s="7">
        <v>97500</v>
      </c>
      <c r="V401" s="7">
        <v>0.23076923076923078</v>
      </c>
      <c r="W401" s="7">
        <v>9.2698382222222211</v>
      </c>
      <c r="X401" s="7"/>
      <c r="Y401" s="7">
        <v>4.1156608000000006</v>
      </c>
      <c r="Z401" s="7">
        <v>1.60768</v>
      </c>
      <c r="AA401" s="6"/>
      <c r="AB401" s="6"/>
      <c r="AC401" s="6">
        <v>279.6814981643185</v>
      </c>
      <c r="AD401" s="6">
        <v>241.86269177719416</v>
      </c>
      <c r="AE401" s="6">
        <v>608.15502880638917</v>
      </c>
      <c r="AF401" s="6">
        <v>3</v>
      </c>
      <c r="AG401" s="5"/>
      <c r="AH401" s="5"/>
    </row>
    <row r="402" spans="1:34" ht="19.5" customHeight="1" x14ac:dyDescent="0.2">
      <c r="A402" s="21"/>
      <c r="B402" s="6" t="s">
        <v>484</v>
      </c>
      <c r="C402" s="6">
        <v>0</v>
      </c>
      <c r="D402" s="7">
        <v>1200</v>
      </c>
      <c r="E402" s="7">
        <v>1350</v>
      </c>
      <c r="F402" s="7">
        <v>50</v>
      </c>
      <c r="G402" s="7">
        <v>27</v>
      </c>
      <c r="H402" s="18">
        <v>2.5722880000000004E-2</v>
      </c>
      <c r="I402" s="11">
        <v>160</v>
      </c>
      <c r="J402">
        <v>1.0048E-2</v>
      </c>
      <c r="K402" s="11">
        <v>160</v>
      </c>
      <c r="L402" s="12">
        <v>4.5017831111111108E-2</v>
      </c>
      <c r="M402">
        <v>354</v>
      </c>
      <c r="N402" s="11">
        <v>251.50500000000002</v>
      </c>
      <c r="O402" s="11">
        <v>150</v>
      </c>
      <c r="P402" s="11">
        <v>150</v>
      </c>
      <c r="Q402" s="7">
        <v>0.89</v>
      </c>
      <c r="R402" s="7">
        <v>0.88888888888888884</v>
      </c>
      <c r="S402" s="7">
        <v>9.5538461538461544E-2</v>
      </c>
      <c r="T402" s="7">
        <v>22500</v>
      </c>
      <c r="U402" s="7">
        <v>97500</v>
      </c>
      <c r="V402" s="7">
        <v>0.23076923076923078</v>
      </c>
      <c r="W402" s="7">
        <v>15.936312213333332</v>
      </c>
      <c r="X402" s="7"/>
      <c r="Y402" s="7">
        <v>4.1156608000000006</v>
      </c>
      <c r="Z402" s="7">
        <v>1.60768</v>
      </c>
      <c r="AA402" s="6"/>
      <c r="AB402" s="6"/>
      <c r="AC402" s="6">
        <v>291.23659568698105</v>
      </c>
      <c r="AD402" s="6">
        <v>258.66802027234741</v>
      </c>
      <c r="AE402" s="6">
        <v>633.28107651737071</v>
      </c>
      <c r="AF402" s="6">
        <v>1</v>
      </c>
      <c r="AG402" s="5"/>
      <c r="AH402" s="5"/>
    </row>
    <row r="403" spans="1:34" ht="19.5" customHeight="1" x14ac:dyDescent="0.2">
      <c r="A403" s="20"/>
      <c r="B403" s="6" t="s">
        <v>485</v>
      </c>
      <c r="C403" s="6">
        <v>0</v>
      </c>
      <c r="D403" s="7">
        <v>1200</v>
      </c>
      <c r="E403" s="7">
        <v>1350</v>
      </c>
      <c r="F403" s="7">
        <v>50</v>
      </c>
      <c r="G403" s="7">
        <v>27</v>
      </c>
      <c r="H403" s="18">
        <v>2.5722880000000004E-2</v>
      </c>
      <c r="I403" s="11">
        <v>160</v>
      </c>
      <c r="J403">
        <v>1.0048E-2</v>
      </c>
      <c r="K403" s="11">
        <v>160</v>
      </c>
      <c r="L403" s="12">
        <v>4.5017831111111108E-2</v>
      </c>
      <c r="M403">
        <v>354</v>
      </c>
      <c r="N403" s="11">
        <v>251.50500000000002</v>
      </c>
      <c r="O403" s="11">
        <v>150</v>
      </c>
      <c r="P403" s="11">
        <v>150</v>
      </c>
      <c r="Q403" s="7">
        <v>0.89</v>
      </c>
      <c r="R403" s="7">
        <v>0.88888888888888884</v>
      </c>
      <c r="S403" s="7">
        <v>9.5538461538461544E-2</v>
      </c>
      <c r="T403" s="7">
        <v>22500</v>
      </c>
      <c r="U403" s="7">
        <v>97500</v>
      </c>
      <c r="V403" s="7">
        <v>0.23076923076923078</v>
      </c>
      <c r="W403" s="7">
        <v>15.936312213333332</v>
      </c>
      <c r="X403" s="7"/>
      <c r="Y403" s="7">
        <v>4.1156608000000006</v>
      </c>
      <c r="Z403" s="7">
        <v>1.60768</v>
      </c>
      <c r="AA403" s="6"/>
      <c r="AB403" s="6"/>
      <c r="AC403" s="6">
        <v>291.23659568698105</v>
      </c>
      <c r="AD403" s="6">
        <v>258.66802027234741</v>
      </c>
      <c r="AE403" s="6">
        <v>633.28107651737071</v>
      </c>
      <c r="AF403" s="6">
        <v>1</v>
      </c>
      <c r="AG403" s="5"/>
      <c r="AH403" s="5"/>
    </row>
    <row r="404" spans="1:34" ht="19.5" customHeight="1" x14ac:dyDescent="0.2">
      <c r="A404" s="19" t="s">
        <v>486</v>
      </c>
      <c r="B404" s="6" t="s">
        <v>487</v>
      </c>
      <c r="C404" s="6">
        <v>0</v>
      </c>
      <c r="D404" s="7">
        <v>150</v>
      </c>
      <c r="E404" s="7">
        <v>430</v>
      </c>
      <c r="F404" s="7">
        <v>30</v>
      </c>
      <c r="G404" s="7">
        <v>22.4</v>
      </c>
      <c r="H404" s="18">
        <v>3.4191111111111106E-3</v>
      </c>
      <c r="I404" s="11">
        <v>382.2</v>
      </c>
      <c r="J404">
        <v>3.4191111111111106E-3</v>
      </c>
      <c r="K404" s="11">
        <v>382.2</v>
      </c>
      <c r="L404" s="12">
        <v>6.8382222222222221E-3</v>
      </c>
      <c r="M404">
        <v>382.2</v>
      </c>
      <c r="N404" s="11">
        <v>0</v>
      </c>
      <c r="O404" s="11">
        <v>150</v>
      </c>
      <c r="P404" s="11">
        <v>30</v>
      </c>
      <c r="Q404" s="7">
        <v>0.34883720930232559</v>
      </c>
      <c r="R404" s="7">
        <v>0.34883720930232559</v>
      </c>
      <c r="S404" s="7">
        <v>0</v>
      </c>
      <c r="T404" s="7">
        <v>4500</v>
      </c>
      <c r="U404" s="7">
        <v>20100</v>
      </c>
      <c r="V404" s="7">
        <v>0.22388059701492538</v>
      </c>
      <c r="W404" s="7">
        <v>2.6135685333333334</v>
      </c>
      <c r="X404" s="7">
        <v>0.65339213333333335</v>
      </c>
      <c r="Y404" s="7">
        <v>1.3067842666666665</v>
      </c>
      <c r="Z404" s="7">
        <v>1.3067842666666665</v>
      </c>
      <c r="AA404" s="6">
        <v>21.187080986468796</v>
      </c>
      <c r="AB404" s="6">
        <v>12.693719972815442</v>
      </c>
      <c r="AC404" s="6">
        <v>26.980183365319718</v>
      </c>
      <c r="AD404" s="6">
        <v>56.806034820197482</v>
      </c>
      <c r="AE404" s="6">
        <v>93.990678556208891</v>
      </c>
      <c r="AF404" s="6">
        <v>1</v>
      </c>
      <c r="AG404" s="5"/>
      <c r="AH404" s="5"/>
    </row>
    <row r="405" spans="1:34" ht="19.5" customHeight="1" x14ac:dyDescent="0.2">
      <c r="A405" s="21"/>
      <c r="B405" s="6" t="s">
        <v>488</v>
      </c>
      <c r="C405" s="6">
        <v>0</v>
      </c>
      <c r="D405" s="7">
        <v>150</v>
      </c>
      <c r="E405" s="7">
        <v>430</v>
      </c>
      <c r="F405" s="7">
        <v>30</v>
      </c>
      <c r="G405" s="7">
        <v>16.899999999999999</v>
      </c>
      <c r="H405" s="18">
        <v>3.4191111111111106E-3</v>
      </c>
      <c r="I405" s="11">
        <v>382.2</v>
      </c>
      <c r="J405">
        <v>3.4191111111111106E-3</v>
      </c>
      <c r="K405" s="11">
        <v>382.2</v>
      </c>
      <c r="L405" s="12">
        <v>6.8382222222222221E-3</v>
      </c>
      <c r="M405">
        <v>382.2</v>
      </c>
      <c r="N405" s="11">
        <v>0</v>
      </c>
      <c r="O405" s="11">
        <v>150</v>
      </c>
      <c r="P405" s="11">
        <v>30</v>
      </c>
      <c r="Q405" s="7">
        <v>0.34883720930232559</v>
      </c>
      <c r="R405" s="7">
        <v>0.34883720930232559</v>
      </c>
      <c r="S405" s="7">
        <v>0</v>
      </c>
      <c r="T405" s="7">
        <v>4500</v>
      </c>
      <c r="U405" s="7">
        <v>20100</v>
      </c>
      <c r="V405" s="7">
        <v>0.22388059701492538</v>
      </c>
      <c r="W405" s="7">
        <v>2.6135685333333334</v>
      </c>
      <c r="X405" s="7">
        <v>0.65339213333333335</v>
      </c>
      <c r="Y405" s="7">
        <v>1.3067842666666665</v>
      </c>
      <c r="Z405" s="7">
        <v>1.3067842666666665</v>
      </c>
      <c r="AA405" s="6">
        <v>17.53846477530945</v>
      </c>
      <c r="AB405" s="6">
        <v>12.214512363438832</v>
      </c>
      <c r="AC405" s="6">
        <v>25.28837012922061</v>
      </c>
      <c r="AD405" s="6">
        <v>41.050723948582991</v>
      </c>
      <c r="AE405" s="6">
        <v>83.489501449939453</v>
      </c>
      <c r="AF405" s="6">
        <v>1</v>
      </c>
      <c r="AG405" s="5"/>
      <c r="AH405" s="5"/>
    </row>
    <row r="406" spans="1:34" ht="19.5" customHeight="1" x14ac:dyDescent="0.2">
      <c r="A406" s="21"/>
      <c r="B406" s="6" t="s">
        <v>489</v>
      </c>
      <c r="C406" s="6">
        <v>0</v>
      </c>
      <c r="D406" s="7">
        <v>150</v>
      </c>
      <c r="E406" s="7">
        <v>430</v>
      </c>
      <c r="F406" s="7">
        <v>30</v>
      </c>
      <c r="G406" s="7">
        <v>16.899999999999999</v>
      </c>
      <c r="H406" s="18">
        <v>3.488888888888889E-3</v>
      </c>
      <c r="I406" s="11">
        <v>333.2</v>
      </c>
      <c r="J406">
        <v>3.488888888888889E-3</v>
      </c>
      <c r="K406" s="11">
        <v>333.2</v>
      </c>
      <c r="L406" s="12">
        <v>6.8382222222222221E-3</v>
      </c>
      <c r="M406">
        <v>382.2</v>
      </c>
      <c r="N406" s="11">
        <v>0</v>
      </c>
      <c r="O406" s="11">
        <v>150</v>
      </c>
      <c r="P406" s="11">
        <v>30</v>
      </c>
      <c r="Q406" s="7">
        <v>0.34883720930232559</v>
      </c>
      <c r="R406" s="7">
        <v>0.34883720930232559</v>
      </c>
      <c r="S406" s="7">
        <v>0</v>
      </c>
      <c r="T406" s="7">
        <v>4500</v>
      </c>
      <c r="U406" s="7">
        <v>20100</v>
      </c>
      <c r="V406" s="7">
        <v>0.22388059701492538</v>
      </c>
      <c r="W406" s="7">
        <v>2.6135685333333334</v>
      </c>
      <c r="X406" s="7">
        <v>0.65339213333333335</v>
      </c>
      <c r="Y406" s="7">
        <v>1.1624977777777779</v>
      </c>
      <c r="Z406" s="7">
        <v>1.1624977777777779</v>
      </c>
      <c r="AA406" s="6">
        <v>19.52598306697946</v>
      </c>
      <c r="AB406" s="6">
        <v>11.271701245446202</v>
      </c>
      <c r="AC406" s="6">
        <v>24.610451995587216</v>
      </c>
      <c r="AD406" s="6">
        <v>41.050723948582991</v>
      </c>
      <c r="AE406" s="6">
        <v>78.236529473104596</v>
      </c>
      <c r="AF406" s="6">
        <v>1</v>
      </c>
      <c r="AG406" s="5"/>
      <c r="AH406" s="5"/>
    </row>
    <row r="407" spans="1:34" ht="19.5" customHeight="1" x14ac:dyDescent="0.2">
      <c r="A407" s="21"/>
      <c r="B407" s="6" t="s">
        <v>490</v>
      </c>
      <c r="C407" s="6">
        <v>0</v>
      </c>
      <c r="D407" s="7">
        <v>150</v>
      </c>
      <c r="E407" s="7">
        <v>430</v>
      </c>
      <c r="F407" s="7">
        <v>30</v>
      </c>
      <c r="G407" s="7">
        <v>16.899999999999999</v>
      </c>
      <c r="H407" s="18">
        <v>3.4191111111111106E-3</v>
      </c>
      <c r="I407" s="11">
        <v>382.2</v>
      </c>
      <c r="J407">
        <v>3.4191111111111106E-3</v>
      </c>
      <c r="K407" s="11">
        <v>382.2</v>
      </c>
      <c r="L407" s="12">
        <v>6.8382222222222221E-3</v>
      </c>
      <c r="M407">
        <v>382.2</v>
      </c>
      <c r="N407" s="11">
        <v>0</v>
      </c>
      <c r="O407" s="11">
        <v>150</v>
      </c>
      <c r="P407" s="11">
        <v>30</v>
      </c>
      <c r="Q407" s="7">
        <v>0.34883720930232559</v>
      </c>
      <c r="R407" s="7">
        <v>0.34883720930232559</v>
      </c>
      <c r="S407" s="7">
        <v>0</v>
      </c>
      <c r="T407" s="7">
        <v>4500</v>
      </c>
      <c r="U407" s="7">
        <v>20100</v>
      </c>
      <c r="V407" s="7">
        <v>0.22388059701492538</v>
      </c>
      <c r="W407" s="7">
        <v>2.6135685333333334</v>
      </c>
      <c r="X407" s="7">
        <v>0.65339213333333335</v>
      </c>
      <c r="Y407" s="7">
        <v>1.3067842666666665</v>
      </c>
      <c r="Z407" s="7">
        <v>1.3067842666666665</v>
      </c>
      <c r="AA407" s="6">
        <v>23.590627803668248</v>
      </c>
      <c r="AB407" s="6">
        <v>12.214512363438832</v>
      </c>
      <c r="AC407" s="6">
        <v>25.28837012922061</v>
      </c>
      <c r="AD407" s="6">
        <v>41.050723948582991</v>
      </c>
      <c r="AE407" s="6">
        <v>83.489501449939453</v>
      </c>
      <c r="AF407" s="6">
        <v>1</v>
      </c>
      <c r="AG407" s="5"/>
      <c r="AH407" s="5"/>
    </row>
    <row r="408" spans="1:34" ht="19.5" customHeight="1" x14ac:dyDescent="0.2">
      <c r="A408" s="21"/>
      <c r="B408" s="6" t="s">
        <v>491</v>
      </c>
      <c r="C408" s="6">
        <v>0</v>
      </c>
      <c r="D408" s="7">
        <v>150</v>
      </c>
      <c r="E408" s="7">
        <v>430</v>
      </c>
      <c r="F408" s="7">
        <v>30</v>
      </c>
      <c r="G408" s="7">
        <v>16.100000000000001</v>
      </c>
      <c r="H408" s="18">
        <v>3.4191111111111106E-3</v>
      </c>
      <c r="I408" s="11">
        <v>382.2</v>
      </c>
      <c r="J408">
        <v>3.4191111111111106E-3</v>
      </c>
      <c r="K408" s="11">
        <v>382.2</v>
      </c>
      <c r="L408" s="12">
        <v>6.8382222222222221E-3</v>
      </c>
      <c r="M408">
        <v>382.2</v>
      </c>
      <c r="N408" s="11">
        <v>0</v>
      </c>
      <c r="O408" s="11">
        <v>150</v>
      </c>
      <c r="P408" s="11">
        <v>30</v>
      </c>
      <c r="Q408" s="7">
        <v>0.34883720930232559</v>
      </c>
      <c r="R408" s="7">
        <v>0.34883720930232559</v>
      </c>
      <c r="S408" s="7">
        <v>0</v>
      </c>
      <c r="T408" s="7">
        <v>4500</v>
      </c>
      <c r="U408" s="7">
        <v>20100</v>
      </c>
      <c r="V408" s="7">
        <v>0.22388059701492538</v>
      </c>
      <c r="W408" s="7">
        <v>2.6135685333333334</v>
      </c>
      <c r="X408" s="7">
        <v>0.65339213333333335</v>
      </c>
      <c r="Y408" s="7">
        <v>1.3067842666666665</v>
      </c>
      <c r="Z408" s="7">
        <v>1.3067842666666665</v>
      </c>
      <c r="AA408" s="6">
        <v>19.651858514171188</v>
      </c>
      <c r="AB408" s="6">
        <v>12.158202683059109</v>
      </c>
      <c r="AC408" s="6">
        <v>25.020465764687852</v>
      </c>
      <c r="AD408" s="6">
        <v>39.276676023472966</v>
      </c>
      <c r="AE408" s="6">
        <v>81.913506059988364</v>
      </c>
      <c r="AF408" s="6">
        <v>1</v>
      </c>
      <c r="AG408" s="5"/>
      <c r="AH408" s="5"/>
    </row>
    <row r="409" spans="1:34" ht="19.5" customHeight="1" x14ac:dyDescent="0.2">
      <c r="A409" s="21"/>
      <c r="B409" s="6" t="s">
        <v>492</v>
      </c>
      <c r="C409" s="6">
        <v>0</v>
      </c>
      <c r="D409" s="7">
        <v>150</v>
      </c>
      <c r="E409" s="7">
        <v>430</v>
      </c>
      <c r="F409" s="7">
        <v>30</v>
      </c>
      <c r="G409" s="7">
        <v>16.100000000000001</v>
      </c>
      <c r="H409" s="18">
        <v>3.4191111111111106E-3</v>
      </c>
      <c r="I409" s="11">
        <v>382.2</v>
      </c>
      <c r="J409">
        <v>3.4191111111111106E-3</v>
      </c>
      <c r="K409" s="11">
        <v>382.2</v>
      </c>
      <c r="L409" s="12">
        <v>6.8382222222222221E-3</v>
      </c>
      <c r="M409">
        <v>382.2</v>
      </c>
      <c r="N409" s="11">
        <v>0</v>
      </c>
      <c r="O409" s="11">
        <v>150</v>
      </c>
      <c r="P409" s="11">
        <v>30</v>
      </c>
      <c r="Q409" s="7">
        <v>0.34883720930232559</v>
      </c>
      <c r="R409" s="7">
        <v>0.34883720930232559</v>
      </c>
      <c r="S409" s="7">
        <v>0</v>
      </c>
      <c r="T409" s="7">
        <v>4500</v>
      </c>
      <c r="U409" s="7">
        <v>20100</v>
      </c>
      <c r="V409" s="7">
        <v>0.22388059701492538</v>
      </c>
      <c r="W409" s="7">
        <v>2.6135685333333334</v>
      </c>
      <c r="X409" s="7">
        <v>0.65339213333333335</v>
      </c>
      <c r="Y409" s="7">
        <v>1.3067842666666665</v>
      </c>
      <c r="Z409" s="7">
        <v>1.3067842666666665</v>
      </c>
      <c r="AA409" s="6">
        <v>21.647347296904641</v>
      </c>
      <c r="AB409" s="6">
        <v>12.158202683059109</v>
      </c>
      <c r="AC409" s="6">
        <v>25.020465764687852</v>
      </c>
      <c r="AD409" s="6">
        <v>39.276676023472966</v>
      </c>
      <c r="AE409" s="6">
        <v>81.913506059988364</v>
      </c>
      <c r="AF409" s="6">
        <v>1</v>
      </c>
      <c r="AG409" s="5"/>
      <c r="AH409" s="5"/>
    </row>
    <row r="410" spans="1:34" ht="19.5" customHeight="1" x14ac:dyDescent="0.2">
      <c r="A410" s="21"/>
      <c r="B410" s="6" t="s">
        <v>493</v>
      </c>
      <c r="C410" s="6">
        <v>1</v>
      </c>
      <c r="D410" s="7">
        <v>150</v>
      </c>
      <c r="E410" s="7">
        <v>430</v>
      </c>
      <c r="F410" s="7">
        <v>25</v>
      </c>
      <c r="G410" s="7">
        <v>26.5</v>
      </c>
      <c r="H410" s="18">
        <v>4.1029333333333327E-3</v>
      </c>
      <c r="I410" s="11">
        <v>401.8</v>
      </c>
      <c r="J410">
        <v>4.1029333333333327E-3</v>
      </c>
      <c r="K410" s="11">
        <v>401.8</v>
      </c>
      <c r="L410" s="12">
        <v>7.074022988505747E-3</v>
      </c>
      <c r="M410">
        <v>401.8</v>
      </c>
      <c r="N410" s="11">
        <v>0</v>
      </c>
      <c r="O410" s="11">
        <v>145</v>
      </c>
      <c r="P410" s="11">
        <v>30</v>
      </c>
      <c r="Q410" s="7">
        <v>0.34883720930232559</v>
      </c>
      <c r="R410" s="7">
        <v>0.34883720930232559</v>
      </c>
      <c r="S410" s="7">
        <v>0</v>
      </c>
      <c r="T410" s="7">
        <v>4350</v>
      </c>
      <c r="U410" s="7">
        <v>17950</v>
      </c>
      <c r="V410" s="7">
        <v>0.24233983286908078</v>
      </c>
      <c r="W410" s="7">
        <v>2.842342436781609</v>
      </c>
      <c r="X410" s="7">
        <v>0.71058560919540226</v>
      </c>
      <c r="Y410" s="7">
        <v>1.6485586133333332</v>
      </c>
      <c r="Z410" s="7">
        <v>1.6485586133333332</v>
      </c>
      <c r="AA410" s="6">
        <v>29.053562862414658</v>
      </c>
      <c r="AB410" s="6">
        <v>13.352631001191407</v>
      </c>
      <c r="AC410" s="6">
        <v>26.498338102255016</v>
      </c>
      <c r="AD410" s="6">
        <v>55.389343032542151</v>
      </c>
      <c r="AE410" s="6">
        <v>101.70102681582246</v>
      </c>
      <c r="AF410" s="6">
        <v>1</v>
      </c>
      <c r="AG410" s="5"/>
      <c r="AH410" s="5"/>
    </row>
    <row r="411" spans="1:34" ht="19.5" customHeight="1" x14ac:dyDescent="0.2">
      <c r="A411" s="21"/>
      <c r="B411" s="6" t="s">
        <v>494</v>
      </c>
      <c r="C411" s="6">
        <v>0</v>
      </c>
      <c r="D411" s="7">
        <v>150</v>
      </c>
      <c r="E411" s="7">
        <v>430</v>
      </c>
      <c r="F411" s="7">
        <v>23</v>
      </c>
      <c r="G411" s="7">
        <v>17.899999999999999</v>
      </c>
      <c r="H411" s="18">
        <v>4.4597101449275357E-3</v>
      </c>
      <c r="I411" s="11">
        <v>401.8</v>
      </c>
      <c r="J411">
        <v>4.4597101449275357E-3</v>
      </c>
      <c r="K411" s="11">
        <v>401.8</v>
      </c>
      <c r="L411" s="12">
        <v>7.074022988505747E-3</v>
      </c>
      <c r="M411">
        <v>401.8</v>
      </c>
      <c r="N411" s="11">
        <v>0</v>
      </c>
      <c r="O411" s="11">
        <v>145</v>
      </c>
      <c r="P411" s="11">
        <v>30</v>
      </c>
      <c r="Q411" s="7">
        <v>0.34883720930232559</v>
      </c>
      <c r="R411" s="7">
        <v>0.34883720930232559</v>
      </c>
      <c r="S411" s="7">
        <v>0</v>
      </c>
      <c r="T411" s="7">
        <v>4350</v>
      </c>
      <c r="U411" s="7">
        <v>17210</v>
      </c>
      <c r="V411" s="7">
        <v>0.25276002324230101</v>
      </c>
      <c r="W411" s="7">
        <v>2.842342436781609</v>
      </c>
      <c r="X411" s="7">
        <v>0.71058560919540226</v>
      </c>
      <c r="Y411" s="7">
        <v>1.7919115362318838</v>
      </c>
      <c r="Z411" s="7">
        <v>1.7919115362318838</v>
      </c>
      <c r="AA411" s="6">
        <v>24.3313455282122</v>
      </c>
      <c r="AB411" s="6">
        <v>12.623556158164648</v>
      </c>
      <c r="AC411" s="6">
        <v>23.652267778141344</v>
      </c>
      <c r="AD411" s="6">
        <v>33.168002743104836</v>
      </c>
      <c r="AE411" s="6">
        <v>88.279561258693377</v>
      </c>
      <c r="AF411" s="6">
        <v>1</v>
      </c>
      <c r="AG411" s="5"/>
      <c r="AH411" s="5"/>
    </row>
    <row r="412" spans="1:34" ht="19.5" customHeight="1" x14ac:dyDescent="0.2">
      <c r="A412" s="21"/>
      <c r="B412" s="6" t="s">
        <v>495</v>
      </c>
      <c r="C412" s="6">
        <v>0</v>
      </c>
      <c r="D412" s="7">
        <v>150</v>
      </c>
      <c r="E412" s="7">
        <v>430</v>
      </c>
      <c r="F412" s="7">
        <v>25</v>
      </c>
      <c r="G412" s="7">
        <v>17.899999999999999</v>
      </c>
      <c r="H412" s="18">
        <v>4.1866666666666667E-3</v>
      </c>
      <c r="I412" s="11">
        <v>323.39999999999998</v>
      </c>
      <c r="J412">
        <v>4.1866666666666667E-3</v>
      </c>
      <c r="K412" s="11">
        <v>323.39999999999998</v>
      </c>
      <c r="L412" s="12">
        <v>7.074022988505747E-3</v>
      </c>
      <c r="M412">
        <v>401.8</v>
      </c>
      <c r="N412" s="11">
        <v>0</v>
      </c>
      <c r="O412" s="11">
        <v>145</v>
      </c>
      <c r="P412" s="11">
        <v>30</v>
      </c>
      <c r="Q412" s="7">
        <v>0.34883720930232559</v>
      </c>
      <c r="R412" s="7">
        <v>0.34883720930232559</v>
      </c>
      <c r="S412" s="7">
        <v>0</v>
      </c>
      <c r="T412" s="7">
        <v>4350</v>
      </c>
      <c r="U412" s="7">
        <v>17950</v>
      </c>
      <c r="V412" s="7">
        <v>0.24233983286908078</v>
      </c>
      <c r="W412" s="7">
        <v>2.842342436781609</v>
      </c>
      <c r="X412" s="7">
        <v>0.71058560919540226</v>
      </c>
      <c r="Y412" s="7">
        <v>1.3539679999999998</v>
      </c>
      <c r="Z412" s="7">
        <v>1.3539679999999998</v>
      </c>
      <c r="AA412" s="6">
        <v>24.782666835720878</v>
      </c>
      <c r="AB412" s="6">
        <v>11.024230602729347</v>
      </c>
      <c r="AC412" s="6">
        <v>23.266142939339378</v>
      </c>
      <c r="AD412" s="6">
        <v>36.052176894679164</v>
      </c>
      <c r="AE412" s="6">
        <v>77.836872921598712</v>
      </c>
      <c r="AF412" s="6">
        <v>1</v>
      </c>
      <c r="AG412" s="5"/>
      <c r="AH412" s="5"/>
    </row>
    <row r="413" spans="1:34" ht="19.5" customHeight="1" x14ac:dyDescent="0.2">
      <c r="A413" s="21"/>
      <c r="B413" s="6" t="s">
        <v>496</v>
      </c>
      <c r="C413" s="6">
        <v>0</v>
      </c>
      <c r="D413" s="7">
        <v>150</v>
      </c>
      <c r="E413" s="7">
        <v>430</v>
      </c>
      <c r="F413" s="7">
        <v>20</v>
      </c>
      <c r="G413" s="7">
        <v>15.4</v>
      </c>
      <c r="H413" s="18">
        <v>5.2333333333333329E-3</v>
      </c>
      <c r="I413" s="11">
        <v>323.39999999999998</v>
      </c>
      <c r="J413">
        <v>5.2333333333333329E-3</v>
      </c>
      <c r="K413" s="11">
        <v>323.39999999999998</v>
      </c>
      <c r="L413" s="12">
        <v>7.074022988505747E-3</v>
      </c>
      <c r="M413">
        <v>401.8</v>
      </c>
      <c r="N413" s="11">
        <v>0</v>
      </c>
      <c r="O413" s="11">
        <v>145</v>
      </c>
      <c r="P413" s="11">
        <v>30</v>
      </c>
      <c r="Q413" s="7">
        <v>0.34883720930232559</v>
      </c>
      <c r="R413" s="7">
        <v>0.34883720930232559</v>
      </c>
      <c r="S413" s="7">
        <v>0</v>
      </c>
      <c r="T413" s="7">
        <v>4350</v>
      </c>
      <c r="U413" s="7">
        <v>16100</v>
      </c>
      <c r="V413" s="7">
        <v>0.27018633540372672</v>
      </c>
      <c r="W413" s="7">
        <v>2.842342436781609</v>
      </c>
      <c r="X413" s="7">
        <v>0.71058560919540226</v>
      </c>
      <c r="Y413" s="7">
        <v>1.6924599999999996</v>
      </c>
      <c r="Z413" s="7">
        <v>1.6924599999999996</v>
      </c>
      <c r="AA413" s="6">
        <v>25.411647750486861</v>
      </c>
      <c r="AB413" s="6">
        <v>10.74917832772665</v>
      </c>
      <c r="AC413" s="6">
        <v>20.791927455153544</v>
      </c>
      <c r="AD413" s="6">
        <v>25.14721118883536</v>
      </c>
      <c r="AE413" s="6">
        <v>75.746506732393314</v>
      </c>
      <c r="AF413" s="6">
        <v>1</v>
      </c>
      <c r="AG413" s="5"/>
      <c r="AH413" s="5"/>
    </row>
    <row r="414" spans="1:34" ht="19.5" customHeight="1" x14ac:dyDescent="0.2">
      <c r="A414" s="21"/>
      <c r="B414" s="6" t="s">
        <v>497</v>
      </c>
      <c r="C414" s="6">
        <v>0</v>
      </c>
      <c r="D414" s="7">
        <v>400</v>
      </c>
      <c r="E414" s="7">
        <v>430</v>
      </c>
      <c r="F414" s="7">
        <v>27</v>
      </c>
      <c r="G414" s="7">
        <v>14.2</v>
      </c>
      <c r="H414" s="18">
        <v>5.8148148148148152E-3</v>
      </c>
      <c r="I414" s="11">
        <v>382.2</v>
      </c>
      <c r="J414">
        <v>5.8148148148148152E-3</v>
      </c>
      <c r="K414" s="11">
        <v>401.8</v>
      </c>
      <c r="L414" s="12">
        <v>7.074022988505747E-3</v>
      </c>
      <c r="M414">
        <v>406.99400000000003</v>
      </c>
      <c r="N414" s="11">
        <v>0</v>
      </c>
      <c r="O414" s="11">
        <v>145</v>
      </c>
      <c r="P414" s="11">
        <v>30</v>
      </c>
      <c r="Q414" s="7">
        <v>0.93023255813953487</v>
      </c>
      <c r="R414" s="7">
        <v>0.93023255813953487</v>
      </c>
      <c r="S414" s="7">
        <v>0</v>
      </c>
      <c r="T414" s="7">
        <v>4350</v>
      </c>
      <c r="U414" s="7">
        <v>18690</v>
      </c>
      <c r="V414" s="7">
        <v>0.23274478330658105</v>
      </c>
      <c r="W414" s="7">
        <v>2.8790849121839082</v>
      </c>
      <c r="X414" s="7">
        <v>0.71058560919540226</v>
      </c>
      <c r="Y414" s="7">
        <v>2.2224222222222223</v>
      </c>
      <c r="Z414" s="7">
        <v>2.3363925925925928</v>
      </c>
      <c r="AA414" s="6">
        <v>25.504759856306581</v>
      </c>
      <c r="AB414" s="6">
        <v>18.591035290758352</v>
      </c>
      <c r="AC414" s="6">
        <v>16.598740519720739</v>
      </c>
      <c r="AD414" s="6">
        <v>27.148820260357013</v>
      </c>
      <c r="AE414" s="6">
        <v>69.048496860441404</v>
      </c>
      <c r="AF414" s="6">
        <v>1</v>
      </c>
      <c r="AG414" s="5"/>
      <c r="AH414" s="5"/>
    </row>
    <row r="415" spans="1:34" ht="19.5" customHeight="1" x14ac:dyDescent="0.2">
      <c r="A415" s="21"/>
      <c r="B415" s="6" t="s">
        <v>498</v>
      </c>
      <c r="C415" s="6">
        <v>0</v>
      </c>
      <c r="D415" s="7">
        <v>400</v>
      </c>
      <c r="E415" s="7">
        <v>430</v>
      </c>
      <c r="F415" s="7">
        <v>24</v>
      </c>
      <c r="G415" s="7">
        <v>14.2</v>
      </c>
      <c r="H415" s="18">
        <v>6.541666666666667E-3</v>
      </c>
      <c r="I415" s="11">
        <v>382.2</v>
      </c>
      <c r="J415">
        <v>6.541666666666667E-3</v>
      </c>
      <c r="K415" s="11">
        <v>323.39999999999998</v>
      </c>
      <c r="L415" s="12">
        <v>7.074022988505747E-3</v>
      </c>
      <c r="M415">
        <v>406.99400000000003</v>
      </c>
      <c r="N415" s="11">
        <v>0</v>
      </c>
      <c r="O415" s="11">
        <v>145</v>
      </c>
      <c r="P415" s="11">
        <v>30</v>
      </c>
      <c r="Q415" s="7">
        <v>0.93023255813953487</v>
      </c>
      <c r="R415" s="7">
        <v>0.93023255813953487</v>
      </c>
      <c r="S415" s="7">
        <v>0</v>
      </c>
      <c r="T415" s="7">
        <v>4350</v>
      </c>
      <c r="U415" s="7">
        <v>17580</v>
      </c>
      <c r="V415" s="7">
        <v>0.24744027303754265</v>
      </c>
      <c r="W415" s="7">
        <v>2.8790849121839082</v>
      </c>
      <c r="X415" s="7">
        <v>0.71058560919540226</v>
      </c>
      <c r="Y415" s="7">
        <v>2.5002249999999999</v>
      </c>
      <c r="Z415" s="7">
        <v>2.1155749999999998</v>
      </c>
      <c r="AA415" s="6">
        <v>23.764165310135517</v>
      </c>
      <c r="AB415" s="6">
        <v>15.714844097643493</v>
      </c>
      <c r="AC415" s="6">
        <v>15.97098626539851</v>
      </c>
      <c r="AD415" s="6">
        <v>24.132284675872899</v>
      </c>
      <c r="AE415" s="6">
        <v>62.785745051419354</v>
      </c>
      <c r="AF415" s="6">
        <v>1</v>
      </c>
      <c r="AG415" s="5"/>
      <c r="AH415" s="5"/>
    </row>
    <row r="416" spans="1:34" ht="19.5" customHeight="1" x14ac:dyDescent="0.2">
      <c r="A416" s="21"/>
      <c r="B416" s="6" t="s">
        <v>499</v>
      </c>
      <c r="C416" s="6">
        <v>0</v>
      </c>
      <c r="D416" s="7">
        <v>400</v>
      </c>
      <c r="E416" s="7">
        <v>430</v>
      </c>
      <c r="F416" s="7">
        <v>22</v>
      </c>
      <c r="G416" s="7">
        <v>16.2</v>
      </c>
      <c r="H416" s="18">
        <v>4.6624242424242422E-3</v>
      </c>
      <c r="I416" s="11">
        <v>382.2</v>
      </c>
      <c r="J416">
        <v>4.6624242424242422E-3</v>
      </c>
      <c r="K416" s="11">
        <v>323.39999999999998</v>
      </c>
      <c r="L416" s="12">
        <v>1.5209149425287354E-2</v>
      </c>
      <c r="M416">
        <v>406.99400000000003</v>
      </c>
      <c r="N416" s="11">
        <v>0</v>
      </c>
      <c r="O416" s="11">
        <v>145</v>
      </c>
      <c r="P416" s="11">
        <v>30</v>
      </c>
      <c r="Q416" s="7">
        <v>0.93023255813953487</v>
      </c>
      <c r="R416" s="7">
        <v>0.93023255813953487</v>
      </c>
      <c r="S416" s="7">
        <v>0</v>
      </c>
      <c r="T416" s="7">
        <v>4350</v>
      </c>
      <c r="U416" s="7">
        <v>16840</v>
      </c>
      <c r="V416" s="7">
        <v>0.25831353919239908</v>
      </c>
      <c r="W416" s="7">
        <v>6.1900325611954017</v>
      </c>
      <c r="X416" s="7">
        <v>1.8475225839080458</v>
      </c>
      <c r="Y416" s="7">
        <v>1.7819785454545454</v>
      </c>
      <c r="Z416" s="7">
        <v>1.5078279999999997</v>
      </c>
      <c r="AA416" s="6">
        <v>19.997758797825121</v>
      </c>
      <c r="AB416" s="6">
        <v>11.676056876074739</v>
      </c>
      <c r="AC416" s="6">
        <v>19.844157428794535</v>
      </c>
      <c r="AD416" s="6">
        <v>24.83754018889886</v>
      </c>
      <c r="AE416" s="6">
        <v>56.531221968610168</v>
      </c>
      <c r="AF416" s="6">
        <v>1</v>
      </c>
      <c r="AG416" s="5"/>
      <c r="AH416" s="5"/>
    </row>
    <row r="417" spans="1:34" ht="19.5" customHeight="1" x14ac:dyDescent="0.2">
      <c r="A417" s="21"/>
      <c r="B417" s="6" t="s">
        <v>500</v>
      </c>
      <c r="C417" s="6">
        <v>0</v>
      </c>
      <c r="D417" s="7">
        <v>400</v>
      </c>
      <c r="E417" s="7">
        <v>430</v>
      </c>
      <c r="F417" s="7">
        <v>16</v>
      </c>
      <c r="G417" s="7">
        <v>13.8</v>
      </c>
      <c r="H417" s="18">
        <v>6.4108333333333326E-3</v>
      </c>
      <c r="I417" s="11">
        <v>382.2</v>
      </c>
      <c r="J417">
        <v>6.4108333333333326E-3</v>
      </c>
      <c r="K417" s="11">
        <v>323.39999999999998</v>
      </c>
      <c r="L417" s="12">
        <v>1.5209149425287354E-2</v>
      </c>
      <c r="M417">
        <v>406.99400000000003</v>
      </c>
      <c r="N417" s="11">
        <v>0</v>
      </c>
      <c r="O417" s="11">
        <v>145</v>
      </c>
      <c r="P417" s="11">
        <v>30</v>
      </c>
      <c r="Q417" s="7">
        <v>0.93023255813953487</v>
      </c>
      <c r="R417" s="7">
        <v>0.93023255813953487</v>
      </c>
      <c r="S417" s="7">
        <v>0</v>
      </c>
      <c r="T417" s="7">
        <v>4350</v>
      </c>
      <c r="U417" s="7">
        <v>14620</v>
      </c>
      <c r="V417" s="7">
        <v>0.29753761969904241</v>
      </c>
      <c r="W417" s="7">
        <v>6.1900325611954017</v>
      </c>
      <c r="X417" s="7">
        <v>1.8475225839080458</v>
      </c>
      <c r="Y417" s="7">
        <v>2.4502204999999995</v>
      </c>
      <c r="Z417" s="7">
        <v>2.0732634999999995</v>
      </c>
      <c r="AA417" s="6">
        <v>20.221122961086902</v>
      </c>
      <c r="AB417" s="6">
        <v>11.122968797856506</v>
      </c>
      <c r="AC417" s="6">
        <v>18.227640278740942</v>
      </c>
      <c r="AD417" s="6">
        <v>15.690840831830917</v>
      </c>
      <c r="AE417" s="6">
        <v>50.987529091523911</v>
      </c>
      <c r="AF417" s="6">
        <v>1</v>
      </c>
      <c r="AG417" s="5"/>
      <c r="AH417" s="5"/>
    </row>
    <row r="418" spans="1:34" ht="19.5" customHeight="1" x14ac:dyDescent="0.2">
      <c r="A418" s="21"/>
      <c r="B418" s="6" t="s">
        <v>501</v>
      </c>
      <c r="C418" s="6">
        <v>0</v>
      </c>
      <c r="D418" s="7">
        <v>400</v>
      </c>
      <c r="E418" s="7">
        <v>430</v>
      </c>
      <c r="F418" s="7">
        <v>22</v>
      </c>
      <c r="G418" s="7">
        <v>17.899999999999999</v>
      </c>
      <c r="H418" s="18">
        <v>4.7575757575757573E-3</v>
      </c>
      <c r="I418" s="11">
        <v>401.8</v>
      </c>
      <c r="J418">
        <v>4.7575757575757573E-3</v>
      </c>
      <c r="K418" s="11">
        <v>323.39999999999998</v>
      </c>
      <c r="L418" s="12">
        <v>1.5209149425287354E-2</v>
      </c>
      <c r="M418">
        <v>406.99400000000003</v>
      </c>
      <c r="N418" s="11">
        <v>0</v>
      </c>
      <c r="O418" s="11">
        <v>145</v>
      </c>
      <c r="P418" s="11">
        <v>30</v>
      </c>
      <c r="Q418" s="7">
        <v>0.93023255813953487</v>
      </c>
      <c r="R418" s="7">
        <v>0.93023255813953487</v>
      </c>
      <c r="S418" s="7">
        <v>0</v>
      </c>
      <c r="T418" s="7">
        <v>4350</v>
      </c>
      <c r="U418" s="7">
        <v>16840</v>
      </c>
      <c r="V418" s="7">
        <v>0.25831353919239908</v>
      </c>
      <c r="W418" s="7">
        <v>6.1900325611954017</v>
      </c>
      <c r="X418" s="7">
        <v>1.8475225839080458</v>
      </c>
      <c r="Y418" s="7">
        <v>1.9115939393939394</v>
      </c>
      <c r="Z418" s="7">
        <v>1.5385999999999997</v>
      </c>
      <c r="AA418" s="6">
        <v>25.218554323445801</v>
      </c>
      <c r="AB418" s="6">
        <v>12.078371464308194</v>
      </c>
      <c r="AC418" s="6">
        <v>20.369195542515811</v>
      </c>
      <c r="AD418" s="6">
        <v>27.128569908109924</v>
      </c>
      <c r="AE418" s="6">
        <v>60.633709050862748</v>
      </c>
      <c r="AF418" s="6">
        <v>1</v>
      </c>
      <c r="AG418" s="5"/>
      <c r="AH418" s="5"/>
    </row>
    <row r="419" spans="1:34" ht="19.5" customHeight="1" x14ac:dyDescent="0.2">
      <c r="A419" s="21"/>
      <c r="B419" s="6" t="s">
        <v>502</v>
      </c>
      <c r="C419" s="6">
        <v>0</v>
      </c>
      <c r="D419" s="7">
        <v>400</v>
      </c>
      <c r="E419" s="7">
        <v>430</v>
      </c>
      <c r="F419" s="7">
        <v>22</v>
      </c>
      <c r="G419" s="7">
        <v>16.8</v>
      </c>
      <c r="H419" s="18">
        <v>4.7575757575757573E-3</v>
      </c>
      <c r="I419" s="11">
        <v>401.8</v>
      </c>
      <c r="J419">
        <v>4.7575757575757573E-3</v>
      </c>
      <c r="K419" s="11">
        <v>323.39999999999998</v>
      </c>
      <c r="L419" s="12">
        <v>1.5209149425287354E-2</v>
      </c>
      <c r="M419">
        <v>406.99400000000003</v>
      </c>
      <c r="N419" s="11">
        <v>0</v>
      </c>
      <c r="O419" s="11">
        <v>145</v>
      </c>
      <c r="P419" s="11">
        <v>30</v>
      </c>
      <c r="Q419" s="7">
        <v>0.93023255813953487</v>
      </c>
      <c r="R419" s="7">
        <v>0.93023255813953487</v>
      </c>
      <c r="S419" s="7">
        <v>0</v>
      </c>
      <c r="T419" s="7">
        <v>4350</v>
      </c>
      <c r="U419" s="7">
        <v>16840</v>
      </c>
      <c r="V419" s="7">
        <v>0.25831353919239908</v>
      </c>
      <c r="W419" s="7">
        <v>6.1900325611954017</v>
      </c>
      <c r="X419" s="7">
        <v>1.8475225839080458</v>
      </c>
      <c r="Y419" s="7">
        <v>1.9115939393939394</v>
      </c>
      <c r="Z419" s="7">
        <v>1.5385999999999997</v>
      </c>
      <c r="AA419" s="6">
        <v>26.165264042883418</v>
      </c>
      <c r="AB419" s="6">
        <v>11.938398832770789</v>
      </c>
      <c r="AC419" s="6">
        <v>20.207865799391012</v>
      </c>
      <c r="AD419" s="6">
        <v>25.647860303611942</v>
      </c>
      <c r="AE419" s="6">
        <v>58.333089452288853</v>
      </c>
      <c r="AF419" s="6">
        <v>1</v>
      </c>
      <c r="AG419" s="5"/>
      <c r="AH419" s="5"/>
    </row>
    <row r="420" spans="1:34" ht="19.5" customHeight="1" x14ac:dyDescent="0.2">
      <c r="A420" s="21"/>
      <c r="B420" s="6" t="s">
        <v>503</v>
      </c>
      <c r="C420" s="6">
        <v>0</v>
      </c>
      <c r="D420" s="7">
        <v>330</v>
      </c>
      <c r="E420" s="7">
        <v>430</v>
      </c>
      <c r="F420" s="7">
        <v>24</v>
      </c>
      <c r="G420" s="7">
        <v>23.9</v>
      </c>
      <c r="H420" s="18">
        <v>6.541666666666667E-3</v>
      </c>
      <c r="I420" s="11">
        <v>323.39999999999998</v>
      </c>
      <c r="J420">
        <v>6.541666666666667E-3</v>
      </c>
      <c r="K420" s="11">
        <v>323.39999999999998</v>
      </c>
      <c r="L420" s="12">
        <v>1.5209149425287354E-2</v>
      </c>
      <c r="M420">
        <v>406.99400000000003</v>
      </c>
      <c r="N420" s="11">
        <v>0</v>
      </c>
      <c r="O420" s="11">
        <v>145</v>
      </c>
      <c r="P420" s="11">
        <v>30</v>
      </c>
      <c r="Q420" s="7">
        <v>0.76744186046511631</v>
      </c>
      <c r="R420" s="7">
        <v>0.76744186046511631</v>
      </c>
      <c r="S420" s="7">
        <v>0</v>
      </c>
      <c r="T420" s="7">
        <v>4350</v>
      </c>
      <c r="U420" s="7">
        <v>17580</v>
      </c>
      <c r="V420" s="7">
        <v>0.24744027303754265</v>
      </c>
      <c r="W420" s="7">
        <v>6.1900325611954017</v>
      </c>
      <c r="X420" s="7">
        <v>1.8475225839080458</v>
      </c>
      <c r="Y420" s="7">
        <v>2.1155749999999998</v>
      </c>
      <c r="Z420" s="7">
        <v>2.1155749999999998</v>
      </c>
      <c r="AA420" s="6">
        <v>27.922590770782499</v>
      </c>
      <c r="AB420" s="6">
        <v>17.887938841830817</v>
      </c>
      <c r="AC420" s="6">
        <v>24.829010625870293</v>
      </c>
      <c r="AD420" s="6">
        <v>39.701601293616079</v>
      </c>
      <c r="AE420" s="6">
        <v>88.975203459223152</v>
      </c>
      <c r="AF420" s="6">
        <v>1</v>
      </c>
      <c r="AG420" s="5"/>
      <c r="AH420" s="5"/>
    </row>
    <row r="421" spans="1:34" ht="19.5" customHeight="1" x14ac:dyDescent="0.2">
      <c r="A421" s="21"/>
      <c r="B421" s="6" t="s">
        <v>504</v>
      </c>
      <c r="C421" s="6">
        <v>0</v>
      </c>
      <c r="D421" s="7">
        <v>330</v>
      </c>
      <c r="E421" s="7">
        <v>430</v>
      </c>
      <c r="F421" s="7">
        <v>23</v>
      </c>
      <c r="G421" s="7">
        <v>16.2</v>
      </c>
      <c r="H421" s="18">
        <v>6.8260869565217389E-3</v>
      </c>
      <c r="I421" s="11">
        <v>323.39999999999998</v>
      </c>
      <c r="J421">
        <v>6.8260869565217389E-3</v>
      </c>
      <c r="K421" s="11">
        <v>323.39999999999998</v>
      </c>
      <c r="L421" s="12">
        <v>1.5209149425287354E-2</v>
      </c>
      <c r="M421">
        <v>406.99400000000003</v>
      </c>
      <c r="N421" s="11">
        <v>0</v>
      </c>
      <c r="O421" s="11">
        <v>145</v>
      </c>
      <c r="P421" s="11">
        <v>30</v>
      </c>
      <c r="Q421" s="7">
        <v>0.76744186046511631</v>
      </c>
      <c r="R421" s="7">
        <v>0.76744186046511631</v>
      </c>
      <c r="S421" s="7">
        <v>0</v>
      </c>
      <c r="T421" s="7">
        <v>4350</v>
      </c>
      <c r="U421" s="7">
        <v>17210</v>
      </c>
      <c r="V421" s="7">
        <v>0.25276002324230101</v>
      </c>
      <c r="W421" s="7">
        <v>6.1900325611954017</v>
      </c>
      <c r="X421" s="7">
        <v>1.8475225839080458</v>
      </c>
      <c r="Y421" s="7">
        <v>2.20755652173913</v>
      </c>
      <c r="Z421" s="7">
        <v>2.20755652173913</v>
      </c>
      <c r="AA421" s="6">
        <v>27.376953817326196</v>
      </c>
      <c r="AB421" s="6">
        <v>16.679656063100481</v>
      </c>
      <c r="AC421" s="6">
        <v>23.315460402498129</v>
      </c>
      <c r="AD421" s="6">
        <v>26.846970911082007</v>
      </c>
      <c r="AE421" s="6">
        <v>72.107917914784366</v>
      </c>
      <c r="AF421" s="6">
        <v>1</v>
      </c>
      <c r="AG421" s="5"/>
      <c r="AH421" s="5"/>
    </row>
    <row r="422" spans="1:34" ht="19.5" customHeight="1" x14ac:dyDescent="0.2">
      <c r="A422" s="20"/>
      <c r="B422" s="6" t="s">
        <v>505</v>
      </c>
      <c r="C422" s="6">
        <v>0</v>
      </c>
      <c r="D422" s="7">
        <v>330</v>
      </c>
      <c r="E422" s="7">
        <v>430</v>
      </c>
      <c r="F422" s="7">
        <v>23</v>
      </c>
      <c r="G422" s="7">
        <v>15.7</v>
      </c>
      <c r="H422" s="18">
        <v>4.4597101449275357E-3</v>
      </c>
      <c r="I422" s="11">
        <v>323.39999999999998</v>
      </c>
      <c r="J422">
        <v>4.4597101449275357E-3</v>
      </c>
      <c r="K422" s="11">
        <v>323.39999999999998</v>
      </c>
      <c r="L422" s="12">
        <v>1.5209149425287354E-2</v>
      </c>
      <c r="M422">
        <v>406.99400000000003</v>
      </c>
      <c r="N422" s="11">
        <v>0</v>
      </c>
      <c r="O422" s="11">
        <v>145</v>
      </c>
      <c r="P422" s="11">
        <v>30</v>
      </c>
      <c r="Q422" s="7">
        <v>0.76744186046511631</v>
      </c>
      <c r="R422" s="7">
        <v>0.76744186046511631</v>
      </c>
      <c r="S422" s="7">
        <v>0</v>
      </c>
      <c r="T422" s="7">
        <v>4350</v>
      </c>
      <c r="U422" s="7">
        <v>17210</v>
      </c>
      <c r="V422" s="7">
        <v>0.25276002324230101</v>
      </c>
      <c r="W422" s="7">
        <v>6.1900325611954017</v>
      </c>
      <c r="X422" s="7">
        <v>1.5632883402298849</v>
      </c>
      <c r="Y422" s="7">
        <v>1.442270260869565</v>
      </c>
      <c r="Z422" s="7">
        <v>1.442270260869565</v>
      </c>
      <c r="AA422" s="6">
        <v>26.017740429046601</v>
      </c>
      <c r="AB422" s="6">
        <v>11.799702058380657</v>
      </c>
      <c r="AC422" s="6">
        <v>21.368902014348144</v>
      </c>
      <c r="AD422" s="6">
        <v>26.109997682301238</v>
      </c>
      <c r="AE422" s="6">
        <v>59.402306336092813</v>
      </c>
      <c r="AF422" s="6">
        <v>1</v>
      </c>
      <c r="AG422" s="5"/>
      <c r="AH422" s="5"/>
    </row>
    <row r="423" spans="1:34" ht="19.5" customHeight="1" x14ac:dyDescent="0.2">
      <c r="A423" s="19" t="s">
        <v>506</v>
      </c>
      <c r="B423" s="6" t="s">
        <v>507</v>
      </c>
      <c r="C423" s="6">
        <v>0</v>
      </c>
      <c r="D423" s="7">
        <v>725</v>
      </c>
      <c r="E423" s="7">
        <v>430</v>
      </c>
      <c r="F423" s="7">
        <v>90</v>
      </c>
      <c r="G423" s="7">
        <v>32</v>
      </c>
      <c r="H423" s="18">
        <v>2.9074074074074075E-2</v>
      </c>
      <c r="I423" s="11">
        <v>393</v>
      </c>
      <c r="J423">
        <v>1.1593132730293521E-2</v>
      </c>
      <c r="K423" s="11">
        <v>372</v>
      </c>
      <c r="L423" s="12">
        <v>8.9002267573696156E-3</v>
      </c>
      <c r="M423">
        <v>393</v>
      </c>
      <c r="N423" s="11">
        <v>495</v>
      </c>
      <c r="O423" s="11">
        <v>90</v>
      </c>
      <c r="P423" s="11">
        <v>196</v>
      </c>
      <c r="Q423" s="7">
        <v>2.79</v>
      </c>
      <c r="R423" s="7">
        <v>1.6860465116279071</v>
      </c>
      <c r="S423" s="7">
        <v>0.39970930232558138</v>
      </c>
      <c r="T423" s="7">
        <v>17640</v>
      </c>
      <c r="U423" s="7">
        <v>38700</v>
      </c>
      <c r="V423" s="7">
        <v>0.45581395348837211</v>
      </c>
      <c r="W423" s="7">
        <v>3.4977891156462588</v>
      </c>
      <c r="X423" s="7">
        <v>4.67232</v>
      </c>
      <c r="Y423" s="7">
        <v>11.426111111111112</v>
      </c>
      <c r="Z423" s="7">
        <v>4.3126453756691898</v>
      </c>
      <c r="AA423" s="6">
        <v>95</v>
      </c>
      <c r="AB423" s="6">
        <v>184.68329833294749</v>
      </c>
      <c r="AC423" s="6">
        <v>181.78006113131332</v>
      </c>
      <c r="AD423" s="6">
        <v>119.20615930246505</v>
      </c>
      <c r="AE423" s="6">
        <v>181.70381534794473</v>
      </c>
      <c r="AF423" s="6">
        <v>2</v>
      </c>
      <c r="AG423" s="5"/>
      <c r="AH423" s="5"/>
    </row>
    <row r="424" spans="1:34" ht="19.5" customHeight="1" x14ac:dyDescent="0.2">
      <c r="A424" s="21"/>
      <c r="B424" s="6" t="s">
        <v>508</v>
      </c>
      <c r="C424" s="6">
        <v>0</v>
      </c>
      <c r="D424" s="7">
        <v>725</v>
      </c>
      <c r="E424" s="7">
        <v>430</v>
      </c>
      <c r="F424" s="7">
        <v>90</v>
      </c>
      <c r="G424" s="7">
        <v>32.5</v>
      </c>
      <c r="H424" s="18">
        <v>2.9074074074074075E-2</v>
      </c>
      <c r="I424" s="11">
        <v>393</v>
      </c>
      <c r="J424">
        <v>1.1593132730293521E-2</v>
      </c>
      <c r="K424" s="11">
        <v>372</v>
      </c>
      <c r="L424" s="12">
        <v>0</v>
      </c>
      <c r="M424">
        <v>393</v>
      </c>
      <c r="N424" s="11">
        <v>503</v>
      </c>
      <c r="O424" s="11">
        <v>90</v>
      </c>
      <c r="P424" s="11">
        <v>0</v>
      </c>
      <c r="Q424" s="7">
        <v>2.79</v>
      </c>
      <c r="R424" s="7">
        <v>1.6860465116279071</v>
      </c>
      <c r="S424" s="7">
        <v>0.39992049294374876</v>
      </c>
      <c r="T424" s="7">
        <v>0</v>
      </c>
      <c r="U424" s="7">
        <v>38700</v>
      </c>
      <c r="V424" s="7">
        <v>0</v>
      </c>
      <c r="W424" s="7">
        <v>0</v>
      </c>
      <c r="X424" s="7">
        <v>0</v>
      </c>
      <c r="Y424" s="7">
        <v>11.426111111111112</v>
      </c>
      <c r="Z424" s="7">
        <v>4.3126453756691898</v>
      </c>
      <c r="AA424" s="6">
        <v>101</v>
      </c>
      <c r="AB424" s="6">
        <v>149.27358433389466</v>
      </c>
      <c r="AC424" s="6">
        <v>183.19471329276436</v>
      </c>
      <c r="AD424" s="6">
        <v>222.2819993807027</v>
      </c>
      <c r="AE424" s="6">
        <v>183.11787414804704</v>
      </c>
      <c r="AF424" s="6">
        <v>2</v>
      </c>
      <c r="AG424" s="5"/>
      <c r="AH424" s="5"/>
    </row>
    <row r="425" spans="1:34" ht="19.5" customHeight="1" x14ac:dyDescent="0.2">
      <c r="A425" s="21"/>
      <c r="B425" s="6" t="s">
        <v>509</v>
      </c>
      <c r="C425" s="6">
        <v>0</v>
      </c>
      <c r="D425" s="7">
        <v>725</v>
      </c>
      <c r="E425" s="7">
        <v>430</v>
      </c>
      <c r="F425" s="7">
        <v>90</v>
      </c>
      <c r="G425" s="7">
        <v>34.5</v>
      </c>
      <c r="H425" s="18">
        <v>2.9074074074074075E-2</v>
      </c>
      <c r="I425" s="11">
        <v>393</v>
      </c>
      <c r="J425">
        <v>1.1593132730293521E-2</v>
      </c>
      <c r="K425" s="11">
        <v>372</v>
      </c>
      <c r="L425" s="12">
        <v>0.10902777777777778</v>
      </c>
      <c r="M425">
        <v>393</v>
      </c>
      <c r="N425" s="11">
        <v>534</v>
      </c>
      <c r="O425" s="11">
        <v>90</v>
      </c>
      <c r="P425" s="11">
        <v>16</v>
      </c>
      <c r="Q425" s="7">
        <v>2.79</v>
      </c>
      <c r="R425" s="7">
        <v>1.6860465116279071</v>
      </c>
      <c r="S425" s="7">
        <v>0.39995506122907537</v>
      </c>
      <c r="T425" s="7">
        <v>1440</v>
      </c>
      <c r="U425" s="7">
        <v>38700</v>
      </c>
      <c r="V425" s="7">
        <v>3.7209302325581395E-2</v>
      </c>
      <c r="W425" s="7">
        <v>42.84791666666667</v>
      </c>
      <c r="X425" s="7">
        <v>4.6723200000000009</v>
      </c>
      <c r="Y425" s="7">
        <v>11.426111111111112</v>
      </c>
      <c r="Z425" s="7">
        <v>4.3126453756691898</v>
      </c>
      <c r="AA425" s="6">
        <v>102</v>
      </c>
      <c r="AB425" s="6">
        <v>178.22950741750299</v>
      </c>
      <c r="AC425" s="6">
        <v>188.74732419950922</v>
      </c>
      <c r="AD425" s="6">
        <v>226.33323795426347</v>
      </c>
      <c r="AE425" s="6">
        <v>188.66815606906215</v>
      </c>
      <c r="AF425" s="6">
        <v>2</v>
      </c>
      <c r="AG425" s="5"/>
      <c r="AH425" s="5"/>
    </row>
    <row r="426" spans="1:34" ht="19.5" customHeight="1" x14ac:dyDescent="0.2">
      <c r="A426" s="21"/>
      <c r="B426" s="6" t="s">
        <v>510</v>
      </c>
      <c r="C426" s="6">
        <v>0</v>
      </c>
      <c r="D426" s="7">
        <v>725</v>
      </c>
      <c r="E426" s="7">
        <v>430</v>
      </c>
      <c r="F426" s="7">
        <v>90</v>
      </c>
      <c r="G426" s="7">
        <v>34.799999999999997</v>
      </c>
      <c r="H426" s="18">
        <v>2.9074074074074075E-2</v>
      </c>
      <c r="I426" s="11">
        <v>393</v>
      </c>
      <c r="J426">
        <v>1.1593132730293521E-2</v>
      </c>
      <c r="K426" s="11">
        <v>372</v>
      </c>
      <c r="L426" s="12">
        <v>0.10902777777777778</v>
      </c>
      <c r="M426">
        <v>393</v>
      </c>
      <c r="N426" s="11">
        <v>539</v>
      </c>
      <c r="O426" s="11">
        <v>90</v>
      </c>
      <c r="P426" s="11">
        <v>16</v>
      </c>
      <c r="Q426" s="7">
        <v>2.79</v>
      </c>
      <c r="R426" s="7">
        <v>1.6860465116279071</v>
      </c>
      <c r="S426" s="7">
        <v>0.40021978674745312</v>
      </c>
      <c r="T426" s="7">
        <v>1440</v>
      </c>
      <c r="U426" s="7">
        <v>38700</v>
      </c>
      <c r="V426" s="7">
        <v>3.7209302325581395E-2</v>
      </c>
      <c r="W426" s="7">
        <v>42.84791666666667</v>
      </c>
      <c r="X426" s="7">
        <v>0</v>
      </c>
      <c r="Y426" s="7">
        <v>11.426111111111112</v>
      </c>
      <c r="Z426" s="7">
        <v>4.3126453756691898</v>
      </c>
      <c r="AA426" s="6">
        <v>110</v>
      </c>
      <c r="AB426" s="6">
        <v>178.94131527818402</v>
      </c>
      <c r="AC426" s="6">
        <v>189.56618845295992</v>
      </c>
      <c r="AD426" s="6">
        <v>228.21250370293399</v>
      </c>
      <c r="AE426" s="6">
        <v>189.48667685829523</v>
      </c>
      <c r="AF426" s="6">
        <v>2</v>
      </c>
      <c r="AG426" s="5"/>
      <c r="AH426" s="5"/>
    </row>
    <row r="427" spans="1:34" ht="19.5" customHeight="1" x14ac:dyDescent="0.2">
      <c r="A427" s="21"/>
      <c r="B427" s="6" t="s">
        <v>511</v>
      </c>
      <c r="C427" s="6">
        <v>0</v>
      </c>
      <c r="D427" s="7">
        <v>725</v>
      </c>
      <c r="E427" s="7">
        <v>430</v>
      </c>
      <c r="F427" s="7">
        <v>90</v>
      </c>
      <c r="G427" s="7">
        <v>63.2</v>
      </c>
      <c r="H427" s="18">
        <v>2.9074074074074075E-2</v>
      </c>
      <c r="I427" s="11">
        <v>393</v>
      </c>
      <c r="J427">
        <v>1.1593132730293521E-2</v>
      </c>
      <c r="K427" s="11">
        <v>372</v>
      </c>
      <c r="L427" s="12">
        <v>8.9002267573696156E-3</v>
      </c>
      <c r="M427">
        <v>393</v>
      </c>
      <c r="N427" s="11">
        <v>489</v>
      </c>
      <c r="O427" s="11">
        <v>90</v>
      </c>
      <c r="P427" s="11">
        <v>196</v>
      </c>
      <c r="Q427" s="7">
        <v>2.79</v>
      </c>
      <c r="R427" s="7">
        <v>1.6860465116279071</v>
      </c>
      <c r="S427" s="7">
        <v>0.19993131194190952</v>
      </c>
      <c r="T427" s="7">
        <v>17640</v>
      </c>
      <c r="U427" s="7">
        <v>38700</v>
      </c>
      <c r="V427" s="7">
        <v>0.45581395348837211</v>
      </c>
      <c r="W427" s="7">
        <v>3.4977891156462588</v>
      </c>
      <c r="X427" s="7">
        <v>0</v>
      </c>
      <c r="Y427" s="7">
        <v>11.426111111111112</v>
      </c>
      <c r="Z427" s="7">
        <v>4.3126453756691898</v>
      </c>
      <c r="AA427" s="6">
        <v>108</v>
      </c>
      <c r="AB427" s="6">
        <v>253.22873600027739</v>
      </c>
      <c r="AC427" s="6">
        <v>206.67983720580881</v>
      </c>
      <c r="AD427" s="6">
        <v>189.4005289871121</v>
      </c>
      <c r="AE427" s="6">
        <v>247.9016182889641</v>
      </c>
      <c r="AF427" s="6">
        <v>2</v>
      </c>
      <c r="AG427" s="5"/>
      <c r="AH427" s="5"/>
    </row>
    <row r="428" spans="1:34" ht="19.5" customHeight="1" x14ac:dyDescent="0.2">
      <c r="A428" s="21"/>
      <c r="B428" s="6" t="s">
        <v>512</v>
      </c>
      <c r="C428" s="6">
        <v>0</v>
      </c>
      <c r="D428" s="7">
        <v>725</v>
      </c>
      <c r="E428" s="7">
        <v>430</v>
      </c>
      <c r="F428" s="7">
        <v>90</v>
      </c>
      <c r="G428" s="7">
        <v>61.3</v>
      </c>
      <c r="H428" s="18">
        <v>2.9074074074074075E-2</v>
      </c>
      <c r="I428" s="11">
        <v>393</v>
      </c>
      <c r="J428">
        <v>1.1593132730293521E-2</v>
      </c>
      <c r="K428" s="11">
        <v>372</v>
      </c>
      <c r="L428" s="12">
        <v>0</v>
      </c>
      <c r="M428">
        <v>393</v>
      </c>
      <c r="N428" s="11">
        <v>474</v>
      </c>
      <c r="O428" s="11">
        <v>90</v>
      </c>
      <c r="P428" s="11">
        <v>0</v>
      </c>
      <c r="Q428" s="7">
        <v>2.79</v>
      </c>
      <c r="R428" s="7">
        <v>1.6860465116279071</v>
      </c>
      <c r="S428" s="7">
        <v>0.19980525310773045</v>
      </c>
      <c r="T428" s="7">
        <v>0</v>
      </c>
      <c r="U428" s="7">
        <v>38700</v>
      </c>
      <c r="V428" s="7">
        <v>0</v>
      </c>
      <c r="W428" s="7">
        <v>0</v>
      </c>
      <c r="X428" s="7">
        <v>0</v>
      </c>
      <c r="Y428" s="7">
        <v>11.426111111111112</v>
      </c>
      <c r="Z428" s="7">
        <v>4.3126453756691898</v>
      </c>
      <c r="AA428" s="6">
        <v>114</v>
      </c>
      <c r="AB428" s="6">
        <v>190.14038117445435</v>
      </c>
      <c r="AC428" s="6">
        <v>251.59470292681388</v>
      </c>
      <c r="AD428" s="6">
        <v>338.87209312927132</v>
      </c>
      <c r="AE428" s="6">
        <v>243.83925628265345</v>
      </c>
      <c r="AF428" s="6">
        <v>2</v>
      </c>
      <c r="AG428" s="5"/>
      <c r="AH428" s="5"/>
    </row>
    <row r="429" spans="1:34" ht="19.5" customHeight="1" x14ac:dyDescent="0.2">
      <c r="A429" s="21"/>
      <c r="B429" s="6" t="s">
        <v>513</v>
      </c>
      <c r="C429" s="6">
        <v>0</v>
      </c>
      <c r="D429" s="7">
        <v>725</v>
      </c>
      <c r="E429" s="7">
        <v>430</v>
      </c>
      <c r="F429" s="7">
        <v>90</v>
      </c>
      <c r="G429" s="7">
        <v>64.599999999999994</v>
      </c>
      <c r="H429" s="18">
        <v>2.9074074074074075E-2</v>
      </c>
      <c r="I429" s="11">
        <v>393</v>
      </c>
      <c r="J429">
        <v>1.1593132730293521E-2</v>
      </c>
      <c r="K429" s="11">
        <v>372</v>
      </c>
      <c r="L429" s="12">
        <v>0.10902777777777778</v>
      </c>
      <c r="M429">
        <v>393</v>
      </c>
      <c r="N429" s="11">
        <v>500</v>
      </c>
      <c r="O429" s="11">
        <v>90</v>
      </c>
      <c r="P429" s="11">
        <v>16</v>
      </c>
      <c r="Q429" s="7">
        <v>2.79</v>
      </c>
      <c r="R429" s="7">
        <v>1.6860465116279071</v>
      </c>
      <c r="S429" s="7">
        <v>0.19999840001279989</v>
      </c>
      <c r="T429" s="7">
        <v>1440</v>
      </c>
      <c r="U429" s="7">
        <v>38700</v>
      </c>
      <c r="V429" s="7">
        <v>3.7209302325581395E-2</v>
      </c>
      <c r="W429" s="7">
        <v>42.84791666666667</v>
      </c>
      <c r="X429" s="7">
        <v>4.67232</v>
      </c>
      <c r="Y429" s="7">
        <v>11.426111111111112</v>
      </c>
      <c r="Z429" s="7">
        <v>4.3126453756691898</v>
      </c>
      <c r="AA429" s="6">
        <v>125</v>
      </c>
      <c r="AB429" s="6">
        <v>230.31585243807675</v>
      </c>
      <c r="AC429" s="6">
        <v>258.27805960635715</v>
      </c>
      <c r="AD429" s="6">
        <v>341.56992808724664</v>
      </c>
      <c r="AE429" s="6">
        <v>250.79662933664886</v>
      </c>
      <c r="AF429" s="6">
        <v>2</v>
      </c>
      <c r="AG429" s="5"/>
      <c r="AH429" s="5"/>
    </row>
    <row r="430" spans="1:34" ht="19.5" customHeight="1" x14ac:dyDescent="0.2">
      <c r="A430" s="21"/>
      <c r="B430" s="6" t="s">
        <v>514</v>
      </c>
      <c r="C430" s="6">
        <v>0</v>
      </c>
      <c r="D430" s="7">
        <v>725</v>
      </c>
      <c r="E430" s="7">
        <v>430</v>
      </c>
      <c r="F430" s="7">
        <v>90</v>
      </c>
      <c r="G430" s="7">
        <v>59.6</v>
      </c>
      <c r="H430" s="18">
        <v>2.9074074074074075E-2</v>
      </c>
      <c r="I430" s="11">
        <v>393</v>
      </c>
      <c r="J430">
        <v>1.1593132730293521E-2</v>
      </c>
      <c r="K430" s="11">
        <v>372</v>
      </c>
      <c r="L430" s="12">
        <v>0.10902777777777778</v>
      </c>
      <c r="M430">
        <v>393</v>
      </c>
      <c r="N430" s="11">
        <v>461</v>
      </c>
      <c r="O430" s="11">
        <v>90</v>
      </c>
      <c r="P430" s="11">
        <v>16</v>
      </c>
      <c r="Q430" s="7">
        <v>2.79</v>
      </c>
      <c r="R430" s="7">
        <v>1.6860465116279071</v>
      </c>
      <c r="S430" s="7">
        <v>0.19986819971212041</v>
      </c>
      <c r="T430" s="7">
        <v>1440</v>
      </c>
      <c r="U430" s="7">
        <v>38700</v>
      </c>
      <c r="V430" s="7">
        <v>3.7209302325581395E-2</v>
      </c>
      <c r="W430" s="7">
        <v>42.84791666666667</v>
      </c>
      <c r="X430" s="7">
        <v>0</v>
      </c>
      <c r="Y430" s="7">
        <v>11.426111111111112</v>
      </c>
      <c r="Z430" s="7">
        <v>4.3126453756691898</v>
      </c>
      <c r="AA430" s="6">
        <v>121</v>
      </c>
      <c r="AB430" s="6">
        <v>222.44606559733566</v>
      </c>
      <c r="AC430" s="6">
        <v>248.08150382260206</v>
      </c>
      <c r="AD430" s="6">
        <v>318.38181967898169</v>
      </c>
      <c r="AE430" s="6">
        <v>240.18223458140821</v>
      </c>
      <c r="AF430" s="6">
        <v>2</v>
      </c>
      <c r="AG430" s="5"/>
      <c r="AH430" s="5"/>
    </row>
    <row r="431" spans="1:34" ht="19.5" customHeight="1" x14ac:dyDescent="0.2">
      <c r="A431" s="21"/>
      <c r="B431" s="6" t="s">
        <v>515</v>
      </c>
      <c r="C431" s="6">
        <v>0</v>
      </c>
      <c r="D431" s="7">
        <v>725</v>
      </c>
      <c r="E431" s="7">
        <v>430</v>
      </c>
      <c r="F431" s="7">
        <v>90</v>
      </c>
      <c r="G431" s="7">
        <v>53.7</v>
      </c>
      <c r="H431" s="18">
        <v>2.9074074074074075E-2</v>
      </c>
      <c r="I431" s="11">
        <v>393</v>
      </c>
      <c r="J431">
        <v>1.1593132730293521E-2</v>
      </c>
      <c r="K431" s="11">
        <v>372</v>
      </c>
      <c r="L431" s="12">
        <v>0.10902777777777778</v>
      </c>
      <c r="M431">
        <v>393</v>
      </c>
      <c r="N431" s="11">
        <v>553</v>
      </c>
      <c r="O431" s="11">
        <v>90</v>
      </c>
      <c r="P431" s="11">
        <v>16</v>
      </c>
      <c r="Q431" s="7">
        <v>2.79</v>
      </c>
      <c r="R431" s="7">
        <v>1.6860465116279071</v>
      </c>
      <c r="S431" s="7">
        <v>0.26609694012578256</v>
      </c>
      <c r="T431" s="7">
        <v>1440</v>
      </c>
      <c r="U431" s="7">
        <v>38700</v>
      </c>
      <c r="V431" s="7">
        <v>3.7209302325581395E-2</v>
      </c>
      <c r="W431" s="7">
        <v>42.84791666666667</v>
      </c>
      <c r="X431" s="7">
        <v>4.6723200000000009</v>
      </c>
      <c r="Y431" s="7">
        <v>11.426111111111112</v>
      </c>
      <c r="Z431" s="7">
        <v>4.3126453756691898</v>
      </c>
      <c r="AA431" s="6">
        <v>116</v>
      </c>
      <c r="AB431" s="6">
        <v>214.39613023593265</v>
      </c>
      <c r="AC431" s="6">
        <v>235.48237039620832</v>
      </c>
      <c r="AD431" s="6">
        <v>307.33638014597574</v>
      </c>
      <c r="AE431" s="6">
        <v>235.3835997296753</v>
      </c>
      <c r="AF431" s="6">
        <v>2</v>
      </c>
      <c r="AG431" s="5"/>
      <c r="AH431" s="5"/>
    </row>
    <row r="432" spans="1:34" ht="19.5" customHeight="1" x14ac:dyDescent="0.2">
      <c r="A432" s="21"/>
      <c r="B432" s="6" t="s">
        <v>516</v>
      </c>
      <c r="C432" s="6">
        <v>0</v>
      </c>
      <c r="D432" s="7">
        <v>725</v>
      </c>
      <c r="E432" s="7">
        <v>430</v>
      </c>
      <c r="F432" s="7">
        <v>90</v>
      </c>
      <c r="G432" s="7">
        <v>34.799999999999997</v>
      </c>
      <c r="H432" s="18">
        <v>2.9074074074074075E-2</v>
      </c>
      <c r="I432" s="11">
        <v>393</v>
      </c>
      <c r="J432">
        <v>1.1593132730293521E-2</v>
      </c>
      <c r="K432" s="11">
        <v>372</v>
      </c>
      <c r="L432" s="12">
        <v>0.27911111111111109</v>
      </c>
      <c r="M432">
        <v>393</v>
      </c>
      <c r="N432" s="11">
        <v>534</v>
      </c>
      <c r="O432" s="11">
        <v>90</v>
      </c>
      <c r="P432" s="11">
        <v>16</v>
      </c>
      <c r="Q432" s="7">
        <v>2.79</v>
      </c>
      <c r="R432" s="7">
        <v>1.6860465116279071</v>
      </c>
      <c r="S432" s="7">
        <v>0.39650717277020403</v>
      </c>
      <c r="T432" s="7">
        <v>1440</v>
      </c>
      <c r="U432" s="7">
        <v>38700</v>
      </c>
      <c r="V432" s="7">
        <v>3.7209302325581395E-2</v>
      </c>
      <c r="W432" s="7">
        <v>109.69066666666666</v>
      </c>
      <c r="X432" s="7">
        <v>4.67232</v>
      </c>
      <c r="Y432" s="7">
        <v>11.426111111111112</v>
      </c>
      <c r="Z432" s="7">
        <v>4.3126453756691898</v>
      </c>
      <c r="AA432" s="6">
        <v>114</v>
      </c>
      <c r="AB432" s="6">
        <v>212.56376948051005</v>
      </c>
      <c r="AC432" s="6">
        <v>189.56618845295992</v>
      </c>
      <c r="AD432" s="6">
        <v>227.73888758186166</v>
      </c>
      <c r="AE432" s="6">
        <v>189.48667685829523</v>
      </c>
      <c r="AF432" s="6">
        <v>2</v>
      </c>
      <c r="AG432" s="5"/>
      <c r="AH432" s="5"/>
    </row>
    <row r="433" spans="1:34" ht="19.5" customHeight="1" x14ac:dyDescent="0.2">
      <c r="A433" s="20"/>
      <c r="B433" s="6" t="s">
        <v>517</v>
      </c>
      <c r="C433" s="6">
        <v>0</v>
      </c>
      <c r="D433" s="7">
        <v>725</v>
      </c>
      <c r="E433" s="7">
        <v>430</v>
      </c>
      <c r="F433" s="7">
        <v>90</v>
      </c>
      <c r="G433" s="7">
        <v>60.9</v>
      </c>
      <c r="H433" s="18">
        <v>2.9074074074074075E-2</v>
      </c>
      <c r="I433" s="11">
        <v>393</v>
      </c>
      <c r="J433">
        <v>1.1593132730293521E-2</v>
      </c>
      <c r="K433" s="11">
        <v>372</v>
      </c>
      <c r="L433" s="12">
        <v>0.27911111111111109</v>
      </c>
      <c r="M433">
        <v>393</v>
      </c>
      <c r="N433" s="11">
        <v>461</v>
      </c>
      <c r="O433" s="11">
        <v>90</v>
      </c>
      <c r="P433" s="11">
        <v>16</v>
      </c>
      <c r="Q433" s="7">
        <v>2.79</v>
      </c>
      <c r="R433" s="7">
        <v>1.6860465116279071</v>
      </c>
      <c r="S433" s="7">
        <v>0.19560171925849551</v>
      </c>
      <c r="T433" s="7">
        <v>1440</v>
      </c>
      <c r="U433" s="7">
        <v>38700</v>
      </c>
      <c r="V433" s="7">
        <v>3.7209302325581395E-2</v>
      </c>
      <c r="W433" s="7">
        <v>109.69066666666666</v>
      </c>
      <c r="X433" s="7">
        <v>4.67232</v>
      </c>
      <c r="Y433" s="7">
        <v>11.426111111111112</v>
      </c>
      <c r="Z433" s="7">
        <v>4.3126453756691898</v>
      </c>
      <c r="AA433" s="6">
        <v>122</v>
      </c>
      <c r="AB433" s="6">
        <v>262.93827338495953</v>
      </c>
      <c r="AC433" s="6">
        <v>250.77249581646797</v>
      </c>
      <c r="AD433" s="6">
        <v>323.19562952293825</v>
      </c>
      <c r="AE433" s="6">
        <v>240.81320926688366</v>
      </c>
      <c r="AF433" s="6">
        <v>2</v>
      </c>
      <c r="AG433" s="5"/>
      <c r="AH433" s="5"/>
    </row>
    <row r="434" spans="1:34" ht="19.5" customHeight="1" x14ac:dyDescent="0.2">
      <c r="A434" s="19" t="s">
        <v>518</v>
      </c>
      <c r="B434" s="6" t="s">
        <v>519</v>
      </c>
      <c r="C434" s="6">
        <v>0</v>
      </c>
      <c r="D434" s="7">
        <v>1750</v>
      </c>
      <c r="E434" s="7">
        <v>1300</v>
      </c>
      <c r="F434" s="7">
        <v>150</v>
      </c>
      <c r="G434" s="7">
        <v>18.399999999999999</v>
      </c>
      <c r="H434" s="18">
        <v>2.0138414446088421E-3</v>
      </c>
      <c r="I434" s="11">
        <v>530</v>
      </c>
      <c r="J434">
        <v>1.8E-3</v>
      </c>
      <c r="K434" s="11">
        <v>530</v>
      </c>
      <c r="L434" s="12" t="e">
        <v>#VALUE!</v>
      </c>
      <c r="M434" t="s">
        <v>599</v>
      </c>
      <c r="N434" s="11">
        <v>200</v>
      </c>
      <c r="O434" s="11">
        <v>0</v>
      </c>
      <c r="P434" s="11">
        <v>0</v>
      </c>
      <c r="Q434" s="7">
        <v>1.35</v>
      </c>
      <c r="R434" s="7">
        <f t="shared" ref="R434:R446" si="34">D434/E434</f>
        <v>1.3461538461538463</v>
      </c>
      <c r="S434" s="7">
        <v>5.5741360089186183E-2</v>
      </c>
      <c r="T434" s="7">
        <v>0</v>
      </c>
      <c r="U434" s="7">
        <v>195000</v>
      </c>
      <c r="V434" s="7">
        <v>0</v>
      </c>
      <c r="W434" s="7"/>
      <c r="X434" s="7"/>
      <c r="Y434" s="7">
        <v>1.0673359656426864</v>
      </c>
      <c r="Z434" s="7">
        <v>0.95399999999999996</v>
      </c>
      <c r="AA434" s="6"/>
      <c r="AB434" s="6"/>
      <c r="AC434" s="6"/>
      <c r="AD434" s="6"/>
      <c r="AE434" s="6"/>
      <c r="AF434" s="6">
        <v>3</v>
      </c>
      <c r="AG434" s="5"/>
      <c r="AH434" s="5"/>
    </row>
    <row r="435" spans="1:34" ht="19.5" customHeight="1" x14ac:dyDescent="0.2">
      <c r="A435" s="21"/>
      <c r="B435" s="6" t="s">
        <v>520</v>
      </c>
      <c r="C435" s="6">
        <v>0</v>
      </c>
      <c r="D435" s="7">
        <v>1750</v>
      </c>
      <c r="E435" s="7">
        <v>1300</v>
      </c>
      <c r="F435" s="7">
        <v>230</v>
      </c>
      <c r="G435" s="7">
        <v>20.9</v>
      </c>
      <c r="H435" s="18">
        <v>1.3133748551796794E-3</v>
      </c>
      <c r="I435" s="11">
        <v>300</v>
      </c>
      <c r="J435">
        <v>1.1999999999999999E-3</v>
      </c>
      <c r="K435" s="11">
        <v>300</v>
      </c>
      <c r="L435" s="12" t="e">
        <v>#VALUE!</v>
      </c>
      <c r="M435" t="s">
        <v>599</v>
      </c>
      <c r="N435" s="11">
        <v>300</v>
      </c>
      <c r="O435" s="11">
        <v>0</v>
      </c>
      <c r="P435" s="11">
        <v>0</v>
      </c>
      <c r="Q435" s="7">
        <v>1.35</v>
      </c>
      <c r="R435" s="7">
        <f t="shared" si="34"/>
        <v>1.3461538461538463</v>
      </c>
      <c r="S435" s="7">
        <v>4.800691299547135E-2</v>
      </c>
      <c r="T435" s="7">
        <v>0</v>
      </c>
      <c r="U435" s="7">
        <v>299000</v>
      </c>
      <c r="V435" s="7">
        <v>0</v>
      </c>
      <c r="W435" s="7"/>
      <c r="X435" s="7"/>
      <c r="Y435" s="7">
        <v>0.39401245655390382</v>
      </c>
      <c r="Z435" s="7">
        <v>0.36</v>
      </c>
      <c r="AA435" s="6"/>
      <c r="AB435" s="6"/>
      <c r="AC435" s="6"/>
      <c r="AD435" s="6"/>
      <c r="AE435" s="6"/>
      <c r="AF435" s="6">
        <v>3</v>
      </c>
      <c r="AG435" s="5"/>
      <c r="AH435" s="5"/>
    </row>
    <row r="436" spans="1:34" ht="19.5" customHeight="1" x14ac:dyDescent="0.2">
      <c r="A436" s="21"/>
      <c r="B436" s="6" t="s">
        <v>521</v>
      </c>
      <c r="C436" s="6">
        <v>0</v>
      </c>
      <c r="D436" s="7">
        <v>2400</v>
      </c>
      <c r="E436" s="7">
        <v>1300</v>
      </c>
      <c r="F436" s="7">
        <v>150</v>
      </c>
      <c r="G436" s="7">
        <v>19.600000000000001</v>
      </c>
      <c r="H436" s="18">
        <v>2.1458966213045039E-3</v>
      </c>
      <c r="I436" s="11">
        <v>351</v>
      </c>
      <c r="J436">
        <v>1.7158469945355193E-3</v>
      </c>
      <c r="K436" s="11">
        <v>351</v>
      </c>
      <c r="L436" s="12">
        <v>7.5359999999999996E-2</v>
      </c>
      <c r="M436">
        <v>388</v>
      </c>
      <c r="N436" s="11">
        <v>0</v>
      </c>
      <c r="O436" s="11">
        <v>150</v>
      </c>
      <c r="P436" s="11">
        <v>40</v>
      </c>
      <c r="Q436" s="7">
        <v>0.92</v>
      </c>
      <c r="R436" s="7">
        <f t="shared" si="34"/>
        <v>1.8461538461538463</v>
      </c>
      <c r="S436" s="7">
        <v>0</v>
      </c>
      <c r="T436" s="7">
        <v>6000</v>
      </c>
      <c r="U436" s="7">
        <v>195000</v>
      </c>
      <c r="V436" s="7">
        <v>3.0769230769230771E-2</v>
      </c>
      <c r="W436" s="7">
        <v>29.23968</v>
      </c>
      <c r="X436" s="7"/>
      <c r="Y436" s="7">
        <v>0.75320971407788084</v>
      </c>
      <c r="Z436" s="7">
        <v>0.60226229508196727</v>
      </c>
      <c r="AA436" s="6"/>
      <c r="AB436" s="6"/>
      <c r="AC436" s="6">
        <v>156.14608514950274</v>
      </c>
      <c r="AD436" s="6">
        <v>508.92086967142029</v>
      </c>
      <c r="AE436" s="6">
        <v>223.69232168657297</v>
      </c>
      <c r="AF436" s="6">
        <v>3</v>
      </c>
      <c r="AG436" s="5"/>
      <c r="AH436" s="5"/>
    </row>
    <row r="437" spans="1:34" ht="19.5" customHeight="1" x14ac:dyDescent="0.2">
      <c r="A437" s="21"/>
      <c r="B437" s="6" t="s">
        <v>522</v>
      </c>
      <c r="C437" s="6">
        <v>0</v>
      </c>
      <c r="D437" s="7">
        <v>2400</v>
      </c>
      <c r="E437" s="7">
        <v>1300</v>
      </c>
      <c r="F437" s="7">
        <v>230</v>
      </c>
      <c r="G437" s="7">
        <v>16.2</v>
      </c>
      <c r="H437" s="18">
        <v>1.3994977965029374E-3</v>
      </c>
      <c r="I437" s="11">
        <v>351</v>
      </c>
      <c r="J437">
        <v>1.1190306486101211E-3</v>
      </c>
      <c r="K437" s="11">
        <v>351</v>
      </c>
      <c r="L437" s="12">
        <v>4.9147826086956517E-2</v>
      </c>
      <c r="M437">
        <v>305</v>
      </c>
      <c r="N437" s="11">
        <v>0</v>
      </c>
      <c r="O437" s="11">
        <v>230</v>
      </c>
      <c r="P437" s="11">
        <v>40</v>
      </c>
      <c r="Q437" s="7">
        <v>0.92</v>
      </c>
      <c r="R437" s="7">
        <f t="shared" si="34"/>
        <v>1.8461538461538463</v>
      </c>
      <c r="S437" s="7">
        <v>0</v>
      </c>
      <c r="T437" s="7">
        <v>9200</v>
      </c>
      <c r="U437" s="7">
        <v>299000</v>
      </c>
      <c r="V437" s="7">
        <v>3.0769230769230771E-2</v>
      </c>
      <c r="W437" s="7">
        <v>14.990086956521738</v>
      </c>
      <c r="X437" s="7"/>
      <c r="Y437" s="7">
        <v>0.49122372657253099</v>
      </c>
      <c r="Z437" s="7">
        <v>0.39277975766215251</v>
      </c>
      <c r="AA437" s="6"/>
      <c r="AB437" s="6"/>
      <c r="AC437" s="6">
        <v>176.278622201215</v>
      </c>
      <c r="AD437" s="6">
        <v>1163.9510700287103</v>
      </c>
      <c r="AE437" s="6">
        <v>283.7266593335134</v>
      </c>
      <c r="AF437" s="6">
        <v>3</v>
      </c>
      <c r="AG437" s="5"/>
      <c r="AH437" s="5"/>
    </row>
    <row r="438" spans="1:34" ht="19.5" customHeight="1" x14ac:dyDescent="0.2">
      <c r="A438" s="21"/>
      <c r="B438" s="6" t="s">
        <v>523</v>
      </c>
      <c r="C438" s="6">
        <v>0</v>
      </c>
      <c r="D438" s="7">
        <v>2400</v>
      </c>
      <c r="E438" s="7">
        <v>1300</v>
      </c>
      <c r="F438" s="7">
        <v>150</v>
      </c>
      <c r="G438" s="7">
        <v>29.4</v>
      </c>
      <c r="H438" s="18">
        <v>2.1458966213045039E-3</v>
      </c>
      <c r="I438" s="11">
        <v>348</v>
      </c>
      <c r="J438">
        <v>1.7158469945355193E-3</v>
      </c>
      <c r="K438" s="11">
        <v>348</v>
      </c>
      <c r="L438" s="12">
        <v>7.5359999999999996E-2</v>
      </c>
      <c r="M438">
        <v>516</v>
      </c>
      <c r="N438" s="11">
        <v>0</v>
      </c>
      <c r="O438" s="11">
        <v>150</v>
      </c>
      <c r="P438" s="11">
        <v>40</v>
      </c>
      <c r="Q438" s="7">
        <v>0.92</v>
      </c>
      <c r="R438" s="7">
        <f t="shared" si="34"/>
        <v>1.8461538461538463</v>
      </c>
      <c r="S438" s="7">
        <v>0</v>
      </c>
      <c r="T438" s="7">
        <v>6000</v>
      </c>
      <c r="U438" s="7">
        <v>195000</v>
      </c>
      <c r="V438" s="7">
        <v>3.0769230769230771E-2</v>
      </c>
      <c r="W438" s="7">
        <v>38.885759999999998</v>
      </c>
      <c r="X438" s="7"/>
      <c r="Y438" s="7">
        <v>0.74677202421396738</v>
      </c>
      <c r="Z438" s="7">
        <v>0.59711475409836068</v>
      </c>
      <c r="AA438" s="6"/>
      <c r="AB438" s="6"/>
      <c r="AC438" s="6">
        <v>190.75335781288956</v>
      </c>
      <c r="AD438" s="6">
        <v>720.21421191579338</v>
      </c>
      <c r="AE438" s="6">
        <v>314.00686412317907</v>
      </c>
      <c r="AF438" s="6">
        <v>3</v>
      </c>
      <c r="AG438" s="5"/>
      <c r="AH438" s="5"/>
    </row>
    <row r="439" spans="1:34" ht="19.5" customHeight="1" x14ac:dyDescent="0.2">
      <c r="A439" s="21"/>
      <c r="B439" s="6" t="s">
        <v>524</v>
      </c>
      <c r="C439" s="6">
        <v>0</v>
      </c>
      <c r="D439" s="7">
        <v>2400</v>
      </c>
      <c r="E439" s="7">
        <v>1300</v>
      </c>
      <c r="F439" s="7">
        <v>230</v>
      </c>
      <c r="G439" s="7">
        <v>24.8</v>
      </c>
      <c r="H439" s="18">
        <v>1.3994977965029374E-3</v>
      </c>
      <c r="I439" s="11">
        <v>348</v>
      </c>
      <c r="J439">
        <v>1.1190306486101211E-3</v>
      </c>
      <c r="K439" s="11">
        <v>348</v>
      </c>
      <c r="L439" s="12">
        <v>4.9147826086956517E-2</v>
      </c>
      <c r="M439">
        <v>516</v>
      </c>
      <c r="N439" s="11">
        <v>0</v>
      </c>
      <c r="O439" s="11">
        <v>230</v>
      </c>
      <c r="P439" s="11">
        <v>40</v>
      </c>
      <c r="Q439" s="7">
        <v>0.92</v>
      </c>
      <c r="R439" s="7">
        <f t="shared" si="34"/>
        <v>1.8461538461538463</v>
      </c>
      <c r="S439" s="7">
        <v>0</v>
      </c>
      <c r="T439" s="7">
        <v>9200</v>
      </c>
      <c r="U439" s="7">
        <v>299000</v>
      </c>
      <c r="V439" s="7">
        <v>3.0769230769230771E-2</v>
      </c>
      <c r="W439" s="7">
        <v>25.360278260869563</v>
      </c>
      <c r="X439" s="7"/>
      <c r="Y439" s="7">
        <v>0.48702523318302221</v>
      </c>
      <c r="Z439" s="7">
        <v>0.38942266571632217</v>
      </c>
      <c r="AA439" s="6"/>
      <c r="AB439" s="6"/>
      <c r="AC439" s="6">
        <v>230.32491067426045</v>
      </c>
      <c r="AD439" s="6">
        <v>1789.4999037071129</v>
      </c>
      <c r="AE439" s="6">
        <v>410.45977078269289</v>
      </c>
      <c r="AF439" s="6">
        <v>3</v>
      </c>
      <c r="AG439" s="5"/>
      <c r="AH439" s="5"/>
    </row>
    <row r="440" spans="1:34" ht="19.5" customHeight="1" x14ac:dyDescent="0.2">
      <c r="A440" s="21"/>
      <c r="B440" s="6" t="s">
        <v>525</v>
      </c>
      <c r="C440" s="6">
        <v>0</v>
      </c>
      <c r="D440" s="7">
        <v>2400</v>
      </c>
      <c r="E440" s="7">
        <v>1300</v>
      </c>
      <c r="F440" s="7">
        <v>150</v>
      </c>
      <c r="G440" s="7">
        <v>21.3</v>
      </c>
      <c r="H440" s="18">
        <v>2.1458966213045039E-3</v>
      </c>
      <c r="I440" s="11">
        <v>344</v>
      </c>
      <c r="J440">
        <v>1.7158469945355193E-3</v>
      </c>
      <c r="K440" s="11">
        <v>344</v>
      </c>
      <c r="L440" s="12">
        <v>7.5359999999999996E-2</v>
      </c>
      <c r="M440">
        <v>305</v>
      </c>
      <c r="N440" s="11">
        <v>200</v>
      </c>
      <c r="O440" s="11">
        <v>150</v>
      </c>
      <c r="P440" s="11">
        <v>40</v>
      </c>
      <c r="Q440" s="7">
        <v>0.92</v>
      </c>
      <c r="R440" s="7">
        <f t="shared" si="34"/>
        <v>1.8461538461538463</v>
      </c>
      <c r="S440" s="7">
        <v>4.8152160828217168E-2</v>
      </c>
      <c r="T440" s="7">
        <v>6000</v>
      </c>
      <c r="U440" s="7">
        <v>195000</v>
      </c>
      <c r="V440" s="7">
        <v>3.0769230769230771E-2</v>
      </c>
      <c r="W440" s="7">
        <v>22.9848</v>
      </c>
      <c r="X440" s="7"/>
      <c r="Y440" s="7">
        <v>0.73818843772874931</v>
      </c>
      <c r="Z440" s="7">
        <v>0.59025136612021867</v>
      </c>
      <c r="AA440" s="6"/>
      <c r="AB440" s="6"/>
      <c r="AC440" s="6">
        <v>206.83099901810803</v>
      </c>
      <c r="AD440" s="6">
        <v>513.12044998094302</v>
      </c>
      <c r="AE440" s="6">
        <v>281.08104654403536</v>
      </c>
      <c r="AF440" s="6">
        <v>3</v>
      </c>
      <c r="AG440" s="5"/>
      <c r="AH440" s="5"/>
    </row>
    <row r="441" spans="1:34" ht="19.5" customHeight="1" x14ac:dyDescent="0.2">
      <c r="A441" s="21"/>
      <c r="B441" s="6" t="s">
        <v>526</v>
      </c>
      <c r="C441" s="6">
        <v>0</v>
      </c>
      <c r="D441" s="7">
        <v>2400</v>
      </c>
      <c r="E441" s="7">
        <v>1300</v>
      </c>
      <c r="F441" s="7">
        <v>230</v>
      </c>
      <c r="G441" s="7">
        <v>22.5</v>
      </c>
      <c r="H441" s="18">
        <v>1.3994977965029374E-3</v>
      </c>
      <c r="I441" s="11">
        <v>344</v>
      </c>
      <c r="J441">
        <v>1.1190306486101211E-3</v>
      </c>
      <c r="K441" s="11">
        <v>344</v>
      </c>
      <c r="L441" s="12">
        <v>4.9147826086956517E-2</v>
      </c>
      <c r="M441">
        <v>305</v>
      </c>
      <c r="N441" s="11">
        <v>300</v>
      </c>
      <c r="O441" s="11">
        <v>230</v>
      </c>
      <c r="P441" s="11">
        <v>40</v>
      </c>
      <c r="Q441" s="7">
        <v>0.92</v>
      </c>
      <c r="R441" s="7">
        <f t="shared" si="34"/>
        <v>1.8461538461538463</v>
      </c>
      <c r="S441" s="7">
        <v>4.4593088071348944E-2</v>
      </c>
      <c r="T441" s="7">
        <v>9200</v>
      </c>
      <c r="U441" s="7">
        <v>299000</v>
      </c>
      <c r="V441" s="7">
        <v>3.0769230769230771E-2</v>
      </c>
      <c r="W441" s="7">
        <v>14.990086956521738</v>
      </c>
      <c r="X441" s="7"/>
      <c r="Y441" s="7">
        <v>0.48142724199701048</v>
      </c>
      <c r="Z441" s="7">
        <v>0.3849465431218817</v>
      </c>
      <c r="AA441" s="6"/>
      <c r="AB441" s="6"/>
      <c r="AC441" s="6">
        <v>283.7834543791439</v>
      </c>
      <c r="AD441" s="6">
        <v>824.70460895412191</v>
      </c>
      <c r="AE441" s="6">
        <v>438.80055648799782</v>
      </c>
      <c r="AF441" s="6">
        <v>3</v>
      </c>
      <c r="AG441" s="5"/>
      <c r="AH441" s="5"/>
    </row>
    <row r="442" spans="1:34" ht="19.5" customHeight="1" x14ac:dyDescent="0.2">
      <c r="A442" s="20"/>
      <c r="B442" s="6" t="s">
        <v>527</v>
      </c>
      <c r="C442" s="6">
        <v>0</v>
      </c>
      <c r="D442" s="7">
        <v>2400</v>
      </c>
      <c r="E442" s="7">
        <v>1300</v>
      </c>
      <c r="F442" s="7">
        <v>230</v>
      </c>
      <c r="G442" s="7">
        <v>19.3</v>
      </c>
      <c r="H442" s="18">
        <v>1.3994977965029374E-3</v>
      </c>
      <c r="I442" s="11">
        <v>490</v>
      </c>
      <c r="J442">
        <v>1.1190306486101211E-3</v>
      </c>
      <c r="K442" s="11">
        <v>490</v>
      </c>
      <c r="L442" s="12">
        <v>4.9147826086956517E-2</v>
      </c>
      <c r="M442">
        <v>301</v>
      </c>
      <c r="N442" s="11">
        <v>300</v>
      </c>
      <c r="O442" s="11">
        <v>230</v>
      </c>
      <c r="P442" s="11">
        <v>40</v>
      </c>
      <c r="Q442" s="7">
        <v>0.92</v>
      </c>
      <c r="R442" s="7">
        <f t="shared" si="34"/>
        <v>1.8461538461538463</v>
      </c>
      <c r="S442" s="7">
        <v>5.1986760704940474E-2</v>
      </c>
      <c r="T442" s="7">
        <v>9200</v>
      </c>
      <c r="U442" s="7">
        <v>299000</v>
      </c>
      <c r="V442" s="7">
        <v>3.0769230769230771E-2</v>
      </c>
      <c r="W442" s="7">
        <v>14.793495652173911</v>
      </c>
      <c r="X442" s="7"/>
      <c r="Y442" s="7">
        <v>0.68575392028643933</v>
      </c>
      <c r="Z442" s="7">
        <v>0.54832501781895937</v>
      </c>
      <c r="AA442" s="6"/>
      <c r="AB442" s="6"/>
      <c r="AC442" s="6">
        <v>284.20055772741216</v>
      </c>
      <c r="AD442" s="6">
        <v>724.05512750015362</v>
      </c>
      <c r="AE442" s="6">
        <v>399.14182200363774</v>
      </c>
      <c r="AF442" s="6">
        <v>3</v>
      </c>
      <c r="AG442" s="5"/>
      <c r="AH442" s="5"/>
    </row>
    <row r="443" spans="1:34" ht="19.5" customHeight="1" x14ac:dyDescent="0.2">
      <c r="A443" s="22" t="s">
        <v>528</v>
      </c>
      <c r="B443" s="7" t="s">
        <v>529</v>
      </c>
      <c r="C443" s="7">
        <v>0</v>
      </c>
      <c r="D443" s="7">
        <v>4384</v>
      </c>
      <c r="E443" s="7">
        <v>2388</v>
      </c>
      <c r="F443" s="7">
        <v>102</v>
      </c>
      <c r="G443" s="7">
        <v>35.450000000000003</v>
      </c>
      <c r="H443" s="18">
        <v>8.1664505933952518E-3</v>
      </c>
      <c r="I443" s="11">
        <v>507</v>
      </c>
      <c r="J443">
        <v>8.1664505933952518E-3</v>
      </c>
      <c r="K443" s="11">
        <v>507</v>
      </c>
      <c r="L443" s="12">
        <v>3.5139810279620563E-2</v>
      </c>
      <c r="M443">
        <v>444</v>
      </c>
      <c r="N443" s="11">
        <v>868</v>
      </c>
      <c r="O443" s="11">
        <v>254</v>
      </c>
      <c r="P443" s="11">
        <v>254</v>
      </c>
      <c r="Q443" s="7">
        <v>1.84</v>
      </c>
      <c r="R443" s="7">
        <f t="shared" si="34"/>
        <v>1.8358458961474038</v>
      </c>
      <c r="S443" s="7">
        <v>7.0000000000000007E-2</v>
      </c>
      <c r="T443" s="7">
        <v>64516</v>
      </c>
      <c r="U443" s="7">
        <v>320792</v>
      </c>
      <c r="V443" s="7">
        <v>0.20111474101598545</v>
      </c>
      <c r="W443" s="7">
        <v>15.602075764151531</v>
      </c>
      <c r="X443" s="7">
        <v>1.6560082213987954</v>
      </c>
      <c r="Y443" s="7">
        <v>4.1403904508513927</v>
      </c>
      <c r="Z443" s="7">
        <v>4.1403904508513927</v>
      </c>
      <c r="AA443" s="6">
        <v>999.74979080000003</v>
      </c>
      <c r="AB443" s="6">
        <v>876.41351345591556</v>
      </c>
      <c r="AC443" s="6">
        <v>833.218137208283</v>
      </c>
      <c r="AD443" s="6">
        <v>1067.7334273782571</v>
      </c>
      <c r="AE443" s="6">
        <v>2052.1024901983542</v>
      </c>
      <c r="AF443" s="6">
        <v>2</v>
      </c>
      <c r="AG443" s="5"/>
      <c r="AH443" s="5"/>
    </row>
    <row r="444" spans="1:34" ht="19.5" customHeight="1" x14ac:dyDescent="0.2">
      <c r="A444" s="20"/>
      <c r="B444" s="7" t="s">
        <v>530</v>
      </c>
      <c r="C444" s="7">
        <v>0</v>
      </c>
      <c r="D444" s="7">
        <v>3847</v>
      </c>
      <c r="E444" s="7">
        <v>2412</v>
      </c>
      <c r="F444" s="7">
        <v>114</v>
      </c>
      <c r="G444" s="7">
        <v>34.68</v>
      </c>
      <c r="H444" s="18">
        <v>5.4443003955968348E-3</v>
      </c>
      <c r="I444" s="11">
        <v>507</v>
      </c>
      <c r="J444">
        <v>5.4443003955968348E-3</v>
      </c>
      <c r="K444" s="11">
        <v>507</v>
      </c>
      <c r="L444" s="12">
        <v>5.6156154499151095E-2</v>
      </c>
      <c r="M444">
        <v>482</v>
      </c>
      <c r="N444" s="11">
        <v>598</v>
      </c>
      <c r="O444" s="11">
        <v>114</v>
      </c>
      <c r="P444" s="11">
        <v>279</v>
      </c>
      <c r="Q444" s="7">
        <v>1.59</v>
      </c>
      <c r="R444" s="7">
        <f t="shared" si="34"/>
        <v>1.5949419568822554</v>
      </c>
      <c r="S444" s="7">
        <v>0.06</v>
      </c>
      <c r="T444" s="7">
        <v>31806</v>
      </c>
      <c r="U444" s="7">
        <v>274968</v>
      </c>
      <c r="V444" s="7">
        <v>0.11567164179104478</v>
      </c>
      <c r="W444" s="7">
        <v>27.067266468590827</v>
      </c>
      <c r="X444" s="7">
        <v>7.3794050567595457</v>
      </c>
      <c r="Y444" s="7">
        <v>2.7602603005675954</v>
      </c>
      <c r="Z444" s="7">
        <v>2.7602603005675954</v>
      </c>
      <c r="AA444" s="6">
        <v>917.64353136</v>
      </c>
      <c r="AB444" s="6">
        <v>789.53510618503958</v>
      </c>
      <c r="AC444" s="6">
        <v>737.2613551254268</v>
      </c>
      <c r="AD444" s="6">
        <v>1162.0309285291523</v>
      </c>
      <c r="AE444" s="6">
        <v>745.59932927834336</v>
      </c>
      <c r="AF444" s="6">
        <v>2</v>
      </c>
      <c r="AG444" s="5"/>
      <c r="AH444" s="5"/>
    </row>
    <row r="445" spans="1:34" ht="19.5" customHeight="1" x14ac:dyDescent="0.2">
      <c r="A445" s="22" t="s">
        <v>531</v>
      </c>
      <c r="B445" s="7" t="s">
        <v>532</v>
      </c>
      <c r="C445" s="7">
        <v>0</v>
      </c>
      <c r="D445" s="7">
        <v>6400</v>
      </c>
      <c r="E445" s="7">
        <v>2300</v>
      </c>
      <c r="F445" s="7">
        <v>150</v>
      </c>
      <c r="G445" s="7">
        <v>47.4</v>
      </c>
      <c r="H445" s="18">
        <v>3.6699318840579709E-3</v>
      </c>
      <c r="I445" s="11">
        <v>441</v>
      </c>
      <c r="J445">
        <v>4.9716666666666668E-3</v>
      </c>
      <c r="K445" s="11">
        <v>484.4</v>
      </c>
      <c r="L445" s="12">
        <v>8.84234735042735E-2</v>
      </c>
      <c r="M445">
        <v>465</v>
      </c>
      <c r="N445" s="11">
        <v>0</v>
      </c>
      <c r="O445" s="11">
        <v>150</v>
      </c>
      <c r="P445" s="11">
        <v>390</v>
      </c>
      <c r="Q445" s="7">
        <v>2.78</v>
      </c>
      <c r="R445" s="7">
        <f t="shared" si="34"/>
        <v>2.7826086956521738</v>
      </c>
      <c r="S445" s="7">
        <v>0</v>
      </c>
      <c r="T445" s="7">
        <v>58500</v>
      </c>
      <c r="U445" s="7">
        <v>345000</v>
      </c>
      <c r="V445" s="7">
        <v>0.16956521739130434</v>
      </c>
      <c r="W445" s="7">
        <v>41.116915179487179</v>
      </c>
      <c r="X445" s="7">
        <v>4.0887445106666673</v>
      </c>
      <c r="Y445" s="7">
        <v>1.6184399608695652</v>
      </c>
      <c r="Z445" s="7">
        <v>2.4082753333333331</v>
      </c>
      <c r="AA445" s="6">
        <v>459.55</v>
      </c>
      <c r="AB445" s="6">
        <v>1136.8055359298733</v>
      </c>
      <c r="AC445" s="6" t="s">
        <v>598</v>
      </c>
      <c r="AD445" s="6" t="s">
        <v>598</v>
      </c>
      <c r="AE445" s="6"/>
      <c r="AF445" s="6">
        <v>3</v>
      </c>
      <c r="AG445" s="5"/>
      <c r="AH445" s="5"/>
    </row>
    <row r="446" spans="1:34" ht="19.5" customHeight="1" x14ac:dyDescent="0.2">
      <c r="A446" s="20"/>
      <c r="B446" s="7" t="s">
        <v>533</v>
      </c>
      <c r="C446" s="7">
        <v>0</v>
      </c>
      <c r="D446" s="7">
        <v>6400</v>
      </c>
      <c r="E446" s="7">
        <v>2300</v>
      </c>
      <c r="F446" s="7">
        <v>150</v>
      </c>
      <c r="G446" s="7">
        <v>47.4</v>
      </c>
      <c r="H446" s="18">
        <v>3.6699318840579709E-3</v>
      </c>
      <c r="I446" s="11">
        <v>441</v>
      </c>
      <c r="J446">
        <v>4.9716666666666668E-3</v>
      </c>
      <c r="K446" s="11">
        <v>484.4</v>
      </c>
      <c r="L446" s="12">
        <v>3.78E-2</v>
      </c>
      <c r="M446">
        <v>491</v>
      </c>
      <c r="N446" s="11">
        <v>0</v>
      </c>
      <c r="O446" s="11">
        <v>150</v>
      </c>
      <c r="P446" s="11">
        <v>270</v>
      </c>
      <c r="Q446" s="7">
        <v>2.78</v>
      </c>
      <c r="R446" s="7">
        <f t="shared" si="34"/>
        <v>2.7826086956521738</v>
      </c>
      <c r="S446" s="7">
        <v>0</v>
      </c>
      <c r="T446" s="7">
        <v>40500</v>
      </c>
      <c r="U446" s="7">
        <v>345000</v>
      </c>
      <c r="V446" s="7">
        <v>0.11739130434782609</v>
      </c>
      <c r="W446" s="7">
        <v>18.559799999999999</v>
      </c>
      <c r="X446" s="7">
        <v>4.9064934127999988</v>
      </c>
      <c r="Y446" s="7">
        <v>1.6184399608695652</v>
      </c>
      <c r="Z446" s="7">
        <v>2.4082753333333331</v>
      </c>
      <c r="AA446" s="6">
        <v>848.16</v>
      </c>
      <c r="AB446" s="6">
        <v>675.86488363952662</v>
      </c>
      <c r="AC446" s="6" t="s">
        <v>598</v>
      </c>
      <c r="AD446" s="6" t="s">
        <v>598</v>
      </c>
      <c r="AE446" s="6"/>
      <c r="AF446" s="6">
        <v>3</v>
      </c>
      <c r="AG446" s="5"/>
      <c r="AH446" s="5"/>
    </row>
    <row r="447" spans="1:34" ht="19.5" customHeight="1" x14ac:dyDescent="0.2">
      <c r="A447" s="19" t="s">
        <v>534</v>
      </c>
      <c r="B447" s="6" t="s">
        <v>535</v>
      </c>
      <c r="C447" s="6">
        <v>0</v>
      </c>
      <c r="D447" s="7">
        <v>2005</v>
      </c>
      <c r="E447" s="7">
        <v>1500</v>
      </c>
      <c r="F447" s="7">
        <v>100</v>
      </c>
      <c r="G447" s="7">
        <v>21.9</v>
      </c>
      <c r="H447" s="18">
        <v>0.03</v>
      </c>
      <c r="I447" s="11">
        <v>452</v>
      </c>
      <c r="J447">
        <v>1.8941730249995084E-3</v>
      </c>
      <c r="K447" s="11">
        <v>415</v>
      </c>
      <c r="L447" s="12" t="e">
        <v>#VALUE!</v>
      </c>
      <c r="M447" t="s">
        <v>599</v>
      </c>
      <c r="N447" s="11">
        <v>0</v>
      </c>
      <c r="O447" s="11">
        <v>0</v>
      </c>
      <c r="P447" s="11">
        <v>0</v>
      </c>
      <c r="Q447" s="7">
        <v>1.3366666666666667</v>
      </c>
      <c r="R447" s="7">
        <v>1.3366666666666667</v>
      </c>
      <c r="S447" s="7">
        <v>0</v>
      </c>
      <c r="T447" s="7">
        <v>0</v>
      </c>
      <c r="U447" s="7">
        <v>150000</v>
      </c>
      <c r="V447" s="7">
        <v>0</v>
      </c>
      <c r="W447" s="7"/>
      <c r="X447" s="7"/>
      <c r="Y447" s="7">
        <v>13.559999999999999</v>
      </c>
      <c r="Z447" s="7">
        <v>0.78608180537479599</v>
      </c>
      <c r="AA447" s="6"/>
      <c r="AB447" s="6"/>
      <c r="AC447" s="6"/>
      <c r="AD447" s="6"/>
      <c r="AE447" s="6"/>
      <c r="AF447" s="6">
        <v>1</v>
      </c>
      <c r="AG447" s="5"/>
      <c r="AH447" s="5"/>
    </row>
    <row r="448" spans="1:34" ht="19.5" customHeight="1" x14ac:dyDescent="0.2">
      <c r="A448" s="20"/>
      <c r="B448" s="6" t="s">
        <v>536</v>
      </c>
      <c r="C448" s="6">
        <v>0</v>
      </c>
      <c r="D448" s="7">
        <v>2005</v>
      </c>
      <c r="E448" s="7">
        <v>2100</v>
      </c>
      <c r="F448" s="7">
        <v>140</v>
      </c>
      <c r="G448" s="7">
        <v>17.600000000000001</v>
      </c>
      <c r="H448" s="18">
        <v>0.03</v>
      </c>
      <c r="I448" s="11">
        <v>452</v>
      </c>
      <c r="J448">
        <v>2.2549678869041765E-3</v>
      </c>
      <c r="K448" s="11">
        <v>415</v>
      </c>
      <c r="L448" s="12" t="e">
        <v>#VALUE!</v>
      </c>
      <c r="M448" t="s">
        <v>599</v>
      </c>
      <c r="N448" s="11">
        <v>0</v>
      </c>
      <c r="O448" s="11">
        <v>0</v>
      </c>
      <c r="P448" s="11">
        <v>0</v>
      </c>
      <c r="Q448" s="7">
        <v>0.95476190476190481</v>
      </c>
      <c r="R448" s="7">
        <v>0.95476190476190481</v>
      </c>
      <c r="S448" s="7">
        <v>0</v>
      </c>
      <c r="T448" s="7">
        <v>0</v>
      </c>
      <c r="U448" s="7">
        <v>294000</v>
      </c>
      <c r="V448" s="7">
        <v>0</v>
      </c>
      <c r="W448" s="7"/>
      <c r="X448" s="7"/>
      <c r="Y448" s="7">
        <v>13.559999999999999</v>
      </c>
      <c r="Z448" s="7">
        <v>0.93581167306523327</v>
      </c>
      <c r="AA448" s="6"/>
      <c r="AB448" s="6"/>
      <c r="AC448" s="6"/>
      <c r="AD448" s="6"/>
      <c r="AE448" s="6"/>
      <c r="AF448" s="6">
        <v>1</v>
      </c>
      <c r="AG448" s="5"/>
      <c r="AH448" s="5"/>
    </row>
    <row r="449" spans="1:34" ht="19.5" customHeight="1" x14ac:dyDescent="0.2">
      <c r="A449" s="6" t="s">
        <v>176</v>
      </c>
      <c r="B449" s="6" t="s">
        <v>537</v>
      </c>
      <c r="C449" s="6">
        <v>0</v>
      </c>
      <c r="D449" s="7">
        <v>3000</v>
      </c>
      <c r="E449" s="7">
        <v>1000</v>
      </c>
      <c r="F449" s="7">
        <v>60</v>
      </c>
      <c r="G449" s="7">
        <v>12.3</v>
      </c>
      <c r="H449" s="18">
        <v>4.1866666666666667E-3</v>
      </c>
      <c r="I449" s="11"/>
      <c r="J449">
        <v>4.1866666666666667E-3</v>
      </c>
      <c r="K449" s="11"/>
      <c r="L449" s="12">
        <v>5.9809523809523811E-3</v>
      </c>
      <c r="M449">
        <v>365</v>
      </c>
      <c r="N449" s="11">
        <v>115</v>
      </c>
      <c r="O449" s="11">
        <v>420</v>
      </c>
      <c r="P449" s="11">
        <v>60</v>
      </c>
      <c r="Q449" s="7">
        <v>3</v>
      </c>
      <c r="R449" s="7">
        <f>D449/E449</f>
        <v>3</v>
      </c>
      <c r="S449" s="7">
        <v>9.0596836200920156E-2</v>
      </c>
      <c r="T449" s="7">
        <v>25200</v>
      </c>
      <c r="U449" s="7">
        <v>103200</v>
      </c>
      <c r="V449" s="7">
        <v>0.2441860465116279</v>
      </c>
      <c r="W449" s="7">
        <v>2.1830476190476191</v>
      </c>
      <c r="X449" s="7">
        <v>0.27033904761904765</v>
      </c>
      <c r="Y449" s="7">
        <v>0</v>
      </c>
      <c r="Z449" s="7">
        <v>0</v>
      </c>
      <c r="AA449" s="6"/>
      <c r="AB449" s="6">
        <v>20.615463796016488</v>
      </c>
      <c r="AC449" s="6" t="s">
        <v>598</v>
      </c>
      <c r="AD449" s="6" t="s">
        <v>598</v>
      </c>
      <c r="AE449" s="6"/>
      <c r="AF449" s="6">
        <v>3</v>
      </c>
      <c r="AG449" s="5"/>
      <c r="AH449" s="5"/>
    </row>
    <row r="450" spans="1:34" ht="19.5" customHeight="1" x14ac:dyDescent="0.2">
      <c r="A450" s="6" t="s">
        <v>384</v>
      </c>
      <c r="B450" s="6" t="s">
        <v>538</v>
      </c>
      <c r="C450" s="6">
        <v>0</v>
      </c>
      <c r="D450" s="7">
        <v>750</v>
      </c>
      <c r="E450" s="7">
        <v>1500</v>
      </c>
      <c r="F450" s="7">
        <v>120</v>
      </c>
      <c r="G450" s="7">
        <v>19.3</v>
      </c>
      <c r="H450" s="18">
        <v>6.8000000000000005E-3</v>
      </c>
      <c r="I450" s="11">
        <v>481</v>
      </c>
      <c r="J450">
        <v>6.8000000000000005E-3</v>
      </c>
      <c r="K450" s="11">
        <v>481</v>
      </c>
      <c r="L450" s="12">
        <v>5.1500000000000004E-2</v>
      </c>
      <c r="M450">
        <v>440</v>
      </c>
      <c r="N450" s="11">
        <v>0</v>
      </c>
      <c r="O450" s="11">
        <v>120</v>
      </c>
      <c r="P450" s="11">
        <v>130</v>
      </c>
      <c r="Q450" s="7">
        <v>0.5</v>
      </c>
      <c r="R450" s="7">
        <v>0.5</v>
      </c>
      <c r="S450" s="7">
        <v>0</v>
      </c>
      <c r="T450" s="7">
        <v>15600</v>
      </c>
      <c r="U450" s="7">
        <v>180000</v>
      </c>
      <c r="V450" s="7">
        <v>8.666666666666667E-2</v>
      </c>
      <c r="W450" s="7">
        <v>22.66</v>
      </c>
      <c r="X450" s="7"/>
      <c r="Y450" s="7">
        <v>3.2708000000000004</v>
      </c>
      <c r="Z450" s="7">
        <v>3.2708000000000004</v>
      </c>
      <c r="AA450" s="6">
        <v>799</v>
      </c>
      <c r="AB450" s="6"/>
      <c r="AC450" s="6">
        <v>511.32950103609357</v>
      </c>
      <c r="AD450" s="6">
        <v>602.56128221707138</v>
      </c>
      <c r="AE450" s="6">
        <v>335.08766381538459</v>
      </c>
      <c r="AF450" s="6">
        <v>1</v>
      </c>
      <c r="AG450" s="5"/>
      <c r="AH450" s="5"/>
    </row>
    <row r="451" spans="1:34" ht="19.5" customHeight="1" x14ac:dyDescent="0.2">
      <c r="A451" s="6" t="s">
        <v>539</v>
      </c>
      <c r="B451" s="6" t="s">
        <v>245</v>
      </c>
      <c r="C451" s="6">
        <v>0</v>
      </c>
      <c r="D451" s="7">
        <v>800</v>
      </c>
      <c r="E451" s="7">
        <v>700</v>
      </c>
      <c r="F451" s="7">
        <v>100</v>
      </c>
      <c r="G451" s="7">
        <v>50.07</v>
      </c>
      <c r="H451" s="18">
        <v>3.2000000000000002E-3</v>
      </c>
      <c r="I451" s="11">
        <v>270</v>
      </c>
      <c r="J451">
        <v>2.8274333882308141E-3</v>
      </c>
      <c r="K451" s="11">
        <v>315.89999999999998</v>
      </c>
      <c r="L451" s="12">
        <v>4.5199999999999997E-2</v>
      </c>
      <c r="M451">
        <v>409</v>
      </c>
      <c r="N451" s="11">
        <v>515.76</v>
      </c>
      <c r="O451" s="11">
        <v>100</v>
      </c>
      <c r="P451" s="11">
        <v>100</v>
      </c>
      <c r="Q451" s="7">
        <v>1.1399999999999999</v>
      </c>
      <c r="R451" s="7">
        <v>1</v>
      </c>
      <c r="S451" s="7">
        <v>0.13300000000000001</v>
      </c>
      <c r="T451" s="7">
        <v>20000</v>
      </c>
      <c r="U451" s="7">
        <v>70000</v>
      </c>
      <c r="V451" s="7">
        <v>0.2857142857142857</v>
      </c>
      <c r="W451" s="7">
        <v>18.486799999999999</v>
      </c>
      <c r="X451" s="7">
        <v>1.0178760197630932</v>
      </c>
      <c r="Y451" s="7">
        <v>0.86399999999999999</v>
      </c>
      <c r="Z451" s="7">
        <v>0.89318620734211407</v>
      </c>
      <c r="AA451" s="6"/>
      <c r="AB451" s="6">
        <v>258.79429484643833</v>
      </c>
      <c r="AC451" s="6">
        <v>329.96231707905866</v>
      </c>
      <c r="AD451" s="6">
        <v>439.13455775919846</v>
      </c>
      <c r="AE451" s="6">
        <v>364.558254493211</v>
      </c>
      <c r="AF451" s="6">
        <v>1</v>
      </c>
      <c r="AG451" s="5"/>
      <c r="AH451" s="5"/>
    </row>
    <row r="452" spans="1:34" ht="19.5" customHeight="1" x14ac:dyDescent="0.2">
      <c r="A452" s="6" t="s">
        <v>540</v>
      </c>
      <c r="B452" s="7" t="s">
        <v>541</v>
      </c>
      <c r="C452" s="7">
        <v>0</v>
      </c>
      <c r="D452" s="7">
        <v>1220</v>
      </c>
      <c r="E452" s="7">
        <v>1370</v>
      </c>
      <c r="F452" s="7">
        <v>152</v>
      </c>
      <c r="G452" s="7">
        <v>31.9</v>
      </c>
      <c r="H452" s="18">
        <v>2.6448365231259967E-3</v>
      </c>
      <c r="I452" s="11">
        <v>424</v>
      </c>
      <c r="J452">
        <v>2.8616264020707503E-3</v>
      </c>
      <c r="K452" s="11">
        <v>424</v>
      </c>
      <c r="L452" s="12">
        <v>1.363743832236842E-2</v>
      </c>
      <c r="M452">
        <v>424</v>
      </c>
      <c r="N452" s="11">
        <v>332</v>
      </c>
      <c r="O452" s="11">
        <v>152</v>
      </c>
      <c r="P452" s="11">
        <v>128</v>
      </c>
      <c r="Q452" s="7">
        <v>0.44</v>
      </c>
      <c r="R452" s="7">
        <f>D452/E452</f>
        <v>0.89051094890510951</v>
      </c>
      <c r="S452" s="7">
        <v>0.05</v>
      </c>
      <c r="T452" s="7">
        <v>19456</v>
      </c>
      <c r="U452" s="7">
        <v>208240</v>
      </c>
      <c r="V452" s="7">
        <v>9.3430656934306563E-2</v>
      </c>
      <c r="W452" s="7">
        <v>5.78227384868421</v>
      </c>
      <c r="X452" s="7">
        <v>0</v>
      </c>
      <c r="Y452" s="7">
        <v>1.1214106858054227</v>
      </c>
      <c r="Z452" s="7">
        <v>1.213329594477998</v>
      </c>
      <c r="AA452" s="6">
        <v>655.15</v>
      </c>
      <c r="AB452" s="6">
        <v>442.41107847734531</v>
      </c>
      <c r="AC452" s="6">
        <v>393.9544569665008</v>
      </c>
      <c r="AD452" s="6">
        <v>759.57787825657419</v>
      </c>
      <c r="AE452" s="6">
        <v>618.97049978075711</v>
      </c>
      <c r="AF452" s="6">
        <v>1</v>
      </c>
      <c r="AG452" s="5"/>
      <c r="AH452" s="5"/>
    </row>
    <row r="453" spans="1:34" ht="19.5" customHeight="1" x14ac:dyDescent="0.2">
      <c r="A453" s="19" t="s">
        <v>542</v>
      </c>
      <c r="B453" s="6" t="s">
        <v>543</v>
      </c>
      <c r="C453" s="6">
        <v>0</v>
      </c>
      <c r="D453" s="7">
        <v>2020</v>
      </c>
      <c r="E453" s="7">
        <v>3075</v>
      </c>
      <c r="F453" s="7">
        <v>75</v>
      </c>
      <c r="G453" s="7">
        <v>21.7</v>
      </c>
      <c r="H453" s="18">
        <v>7.8902564102564104E-3</v>
      </c>
      <c r="I453" s="11">
        <v>605</v>
      </c>
      <c r="J453">
        <v>7.3266666666666671E-3</v>
      </c>
      <c r="K453" s="11">
        <v>605</v>
      </c>
      <c r="L453" s="12">
        <v>3.723169993950393E-3</v>
      </c>
      <c r="M453">
        <v>605</v>
      </c>
      <c r="N453" s="11">
        <v>1200</v>
      </c>
      <c r="O453" s="11">
        <v>3045</v>
      </c>
      <c r="P453" s="11">
        <v>95</v>
      </c>
      <c r="Q453" s="7">
        <v>0.66</v>
      </c>
      <c r="R453" s="7">
        <v>0.65691056910569101</v>
      </c>
      <c r="S453" s="7">
        <v>6.9565731572798578E-2</v>
      </c>
      <c r="T453" s="7">
        <v>289275</v>
      </c>
      <c r="U453" s="7">
        <v>794925</v>
      </c>
      <c r="V453" s="7">
        <v>0.36390225492971034</v>
      </c>
      <c r="W453" s="7">
        <v>2.252517846339988</v>
      </c>
      <c r="X453" s="7">
        <v>0</v>
      </c>
      <c r="Y453" s="7">
        <v>4.7736051282051282</v>
      </c>
      <c r="Z453" s="7">
        <v>4.4326333333333334</v>
      </c>
      <c r="AA453" s="6"/>
      <c r="AB453" s="6"/>
      <c r="AC453" s="6">
        <v>892.06508451025582</v>
      </c>
      <c r="AD453" s="6">
        <v>876.49315648496588</v>
      </c>
      <c r="AE453" s="6">
        <v>4628.7746247425084</v>
      </c>
      <c r="AF453" s="6"/>
      <c r="AG453" s="5"/>
      <c r="AH453" s="5"/>
    </row>
    <row r="454" spans="1:34" ht="19.5" customHeight="1" x14ac:dyDescent="0.2">
      <c r="A454" s="20"/>
      <c r="B454" s="6" t="s">
        <v>544</v>
      </c>
      <c r="C454" s="6">
        <v>0</v>
      </c>
      <c r="D454" s="7">
        <v>2020</v>
      </c>
      <c r="E454" s="7">
        <v>3075</v>
      </c>
      <c r="F454" s="7">
        <v>75</v>
      </c>
      <c r="G454" s="7">
        <v>18.8</v>
      </c>
      <c r="H454" s="18">
        <v>7.8902564102564104E-3</v>
      </c>
      <c r="I454" s="11">
        <v>605</v>
      </c>
      <c r="J454">
        <v>7.3266666666666671E-3</v>
      </c>
      <c r="K454" s="11">
        <v>605</v>
      </c>
      <c r="L454" s="12">
        <v>3.5370114942528735E-3</v>
      </c>
      <c r="M454">
        <v>605</v>
      </c>
      <c r="N454" s="11">
        <v>1200</v>
      </c>
      <c r="O454" s="11">
        <v>3045</v>
      </c>
      <c r="P454" s="11">
        <v>100</v>
      </c>
      <c r="Q454" s="7">
        <v>0.66</v>
      </c>
      <c r="R454" s="7">
        <v>0.65691056910569101</v>
      </c>
      <c r="S454" s="7">
        <v>7.7404622991108146E-2</v>
      </c>
      <c r="T454" s="7">
        <v>304500</v>
      </c>
      <c r="U454" s="7">
        <v>824625</v>
      </c>
      <c r="V454" s="7">
        <v>0.36925875397908142</v>
      </c>
      <c r="W454" s="7">
        <v>2.1398919540229886</v>
      </c>
      <c r="X454" s="7">
        <v>0</v>
      </c>
      <c r="Y454" s="7">
        <v>4.7736051282051282</v>
      </c>
      <c r="Z454" s="7">
        <v>4.4326333333333334</v>
      </c>
      <c r="AA454" s="6"/>
      <c r="AB454" s="6"/>
      <c r="AC454" s="6">
        <v>830.3201914747392</v>
      </c>
      <c r="AD454" s="6">
        <v>787.27735943801576</v>
      </c>
      <c r="AE454" s="6">
        <v>4469.360997347314</v>
      </c>
      <c r="AF454" s="6"/>
      <c r="AG454" s="5"/>
      <c r="AH454" s="5"/>
    </row>
    <row r="455" spans="1:34" ht="19.5" customHeight="1" x14ac:dyDescent="0.2">
      <c r="A455" s="19" t="s">
        <v>545</v>
      </c>
      <c r="B455" s="6" t="s">
        <v>546</v>
      </c>
      <c r="C455" s="6">
        <v>0</v>
      </c>
      <c r="D455" s="7">
        <f t="shared" ref="D455:D456" si="35">750+500/2</f>
        <v>1000</v>
      </c>
      <c r="E455" s="7">
        <v>2120</v>
      </c>
      <c r="F455" s="7">
        <v>120</v>
      </c>
      <c r="G455" s="7">
        <v>36</v>
      </c>
      <c r="H455" s="18">
        <v>1.32E-2</v>
      </c>
      <c r="I455" s="11">
        <v>280.79999999999995</v>
      </c>
      <c r="J455">
        <v>1.32E-2</v>
      </c>
      <c r="K455" s="11">
        <v>280.79999999999995</v>
      </c>
      <c r="L455" s="12">
        <v>4.7199999999999999E-2</v>
      </c>
      <c r="M455">
        <v>280.79999999999995</v>
      </c>
      <c r="N455" s="11">
        <v>706</v>
      </c>
      <c r="O455" s="11">
        <v>500</v>
      </c>
      <c r="P455" s="11">
        <v>120</v>
      </c>
      <c r="Q455" s="7">
        <f>D455/E455</f>
        <v>0.47169811320754718</v>
      </c>
      <c r="R455" s="7">
        <f t="shared" ref="R455:R461" si="36">D455/E455</f>
        <v>0.47169811320754718</v>
      </c>
      <c r="S455" s="7">
        <v>5.6745113168724277E-2</v>
      </c>
      <c r="T455" s="7">
        <v>60000</v>
      </c>
      <c r="U455" s="7">
        <v>345600</v>
      </c>
      <c r="V455" s="7">
        <v>0.1736111111111111</v>
      </c>
      <c r="W455" s="7">
        <v>13.253759999999998</v>
      </c>
      <c r="X455" s="7">
        <v>3.7065599999999992</v>
      </c>
      <c r="Y455" s="7">
        <v>3.7065599999999992</v>
      </c>
      <c r="Z455" s="7">
        <v>3.7065599999999992</v>
      </c>
      <c r="AA455" s="6">
        <v>2657</v>
      </c>
      <c r="AB455" s="6">
        <v>1194.142491156578</v>
      </c>
      <c r="AC455" s="6">
        <v>1267.4436162333416</v>
      </c>
      <c r="AD455" s="6">
        <v>1370.6389962214955</v>
      </c>
      <c r="AE455" s="6">
        <v>2592</v>
      </c>
      <c r="AF455" s="6">
        <v>1</v>
      </c>
      <c r="AG455" s="5"/>
      <c r="AH455" s="5"/>
    </row>
    <row r="456" spans="1:34" ht="19.5" customHeight="1" x14ac:dyDescent="0.2">
      <c r="A456" s="20"/>
      <c r="B456" s="6" t="s">
        <v>547</v>
      </c>
      <c r="C456" s="6">
        <v>0</v>
      </c>
      <c r="D456" s="7">
        <f t="shared" si="35"/>
        <v>1000</v>
      </c>
      <c r="E456" s="7">
        <v>2120</v>
      </c>
      <c r="F456" s="7">
        <v>150</v>
      </c>
      <c r="G456" s="7">
        <v>25</v>
      </c>
      <c r="H456" s="18">
        <v>1.06E-2</v>
      </c>
      <c r="I456" s="11">
        <v>421.2</v>
      </c>
      <c r="J456">
        <v>1.06E-2</v>
      </c>
      <c r="K456" s="11">
        <v>421.2</v>
      </c>
      <c r="L456" s="12">
        <v>4.7199999999999999E-2</v>
      </c>
      <c r="M456">
        <v>421.2</v>
      </c>
      <c r="N456" s="11">
        <v>830</v>
      </c>
      <c r="O456" s="11">
        <v>500</v>
      </c>
      <c r="P456" s="11">
        <v>120</v>
      </c>
      <c r="Q456" s="7">
        <f>D456/E456</f>
        <v>0.47169811320754718</v>
      </c>
      <c r="R456" s="7">
        <f t="shared" si="36"/>
        <v>0.47169811320754718</v>
      </c>
      <c r="S456" s="7">
        <v>8.2587064676616903E-2</v>
      </c>
      <c r="T456" s="7">
        <v>60000</v>
      </c>
      <c r="U456" s="7">
        <v>402000</v>
      </c>
      <c r="V456" s="7">
        <v>0.14925373134328357</v>
      </c>
      <c r="W456" s="7">
        <v>19.88064</v>
      </c>
      <c r="X456" s="7">
        <v>4.4647200000000007</v>
      </c>
      <c r="Y456" s="7">
        <v>4.4647199999999998</v>
      </c>
      <c r="Z456" s="7">
        <v>4.4647199999999998</v>
      </c>
      <c r="AA456" s="6">
        <v>2187</v>
      </c>
      <c r="AB456" s="6">
        <v>1276.8291162350952</v>
      </c>
      <c r="AC456" s="6">
        <v>1320.2537669097308</v>
      </c>
      <c r="AD456" s="6">
        <v>1253.488751841596</v>
      </c>
      <c r="AE456" s="6">
        <v>2512.5</v>
      </c>
      <c r="AF456" s="6">
        <v>1</v>
      </c>
      <c r="AG456" s="5"/>
      <c r="AH456" s="5"/>
    </row>
    <row r="457" spans="1:34" ht="19.5" customHeight="1" x14ac:dyDescent="0.2">
      <c r="A457" s="19" t="s">
        <v>184</v>
      </c>
      <c r="B457" s="7" t="s">
        <v>548</v>
      </c>
      <c r="C457" s="7">
        <v>1</v>
      </c>
      <c r="D457" s="7">
        <v>1080</v>
      </c>
      <c r="E457" s="7">
        <v>1720</v>
      </c>
      <c r="F457" s="7">
        <v>120</v>
      </c>
      <c r="G457" s="7">
        <v>82.3</v>
      </c>
      <c r="H457" s="18">
        <v>7.9216007222222221E-3</v>
      </c>
      <c r="I457" s="11">
        <v>560</v>
      </c>
      <c r="J457">
        <v>7.9216007222222221E-3</v>
      </c>
      <c r="K457" s="11">
        <v>560</v>
      </c>
      <c r="L457" s="12">
        <v>8.9118008124999988E-3</v>
      </c>
      <c r="M457">
        <v>560</v>
      </c>
      <c r="N457" s="11">
        <v>725</v>
      </c>
      <c r="O457" s="11">
        <v>800</v>
      </c>
      <c r="P457" s="11">
        <v>120</v>
      </c>
      <c r="Q457" s="7">
        <v>0.8</v>
      </c>
      <c r="R457" s="7">
        <f t="shared" si="36"/>
        <v>0.62790697674418605</v>
      </c>
      <c r="S457" s="7">
        <v>0.04</v>
      </c>
      <c r="T457" s="7">
        <v>96000</v>
      </c>
      <c r="U457" s="7">
        <v>369600</v>
      </c>
      <c r="V457" s="7">
        <v>0.25974025974025972</v>
      </c>
      <c r="W457" s="7">
        <v>4.9906084549999994</v>
      </c>
      <c r="X457" s="7">
        <v>0.66541446066666665</v>
      </c>
      <c r="Y457" s="7">
        <v>4.4360964044444442</v>
      </c>
      <c r="Z457" s="7">
        <v>4.4360964044444442</v>
      </c>
      <c r="AA457" s="6">
        <v>1516</v>
      </c>
      <c r="AB457" s="6">
        <v>987.06730987340734</v>
      </c>
      <c r="AC457" s="6">
        <v>1150.697711194608</v>
      </c>
      <c r="AD457" s="6">
        <v>1799.011618142822</v>
      </c>
      <c r="AE457" s="6">
        <v>4191.2338517434227</v>
      </c>
      <c r="AF457" s="6">
        <v>1</v>
      </c>
      <c r="AG457" s="5"/>
      <c r="AH457" s="5"/>
    </row>
    <row r="458" spans="1:34" ht="19.5" customHeight="1" x14ac:dyDescent="0.2">
      <c r="A458" s="21"/>
      <c r="B458" s="7" t="s">
        <v>549</v>
      </c>
      <c r="C458" s="7">
        <v>1</v>
      </c>
      <c r="D458" s="7">
        <v>1080</v>
      </c>
      <c r="E458" s="7">
        <v>1720</v>
      </c>
      <c r="F458" s="7">
        <v>120</v>
      </c>
      <c r="G458" s="7">
        <v>82.3</v>
      </c>
      <c r="H458" s="18">
        <v>1.1882401083333332E-2</v>
      </c>
      <c r="I458" s="11">
        <v>347</v>
      </c>
      <c r="J458">
        <v>1.1882401083333332E-2</v>
      </c>
      <c r="K458" s="11">
        <v>347</v>
      </c>
      <c r="L458" s="12">
        <v>1.1882401083333332E-2</v>
      </c>
      <c r="M458">
        <v>347</v>
      </c>
      <c r="N458" s="11">
        <v>725</v>
      </c>
      <c r="O458" s="11">
        <v>800</v>
      </c>
      <c r="P458" s="11">
        <v>120</v>
      </c>
      <c r="Q458" s="7">
        <v>0.8</v>
      </c>
      <c r="R458" s="7">
        <f t="shared" si="36"/>
        <v>0.62790697674418605</v>
      </c>
      <c r="S458" s="7">
        <v>0.04</v>
      </c>
      <c r="T458" s="7">
        <v>96000</v>
      </c>
      <c r="U458" s="7">
        <v>369600</v>
      </c>
      <c r="V458" s="7">
        <v>0.25974025974025972</v>
      </c>
      <c r="W458" s="7">
        <v>4.1231931759166667</v>
      </c>
      <c r="X458" s="7">
        <v>0.61847897638750005</v>
      </c>
      <c r="Y458" s="7">
        <v>4.1231931759166667</v>
      </c>
      <c r="Z458" s="7">
        <v>4.1231931759166667</v>
      </c>
      <c r="AA458" s="6">
        <v>1479</v>
      </c>
      <c r="AB458" s="6">
        <v>1017.4738106837941</v>
      </c>
      <c r="AC458" s="6">
        <v>1091.13019019888</v>
      </c>
      <c r="AD458" s="6">
        <v>1799.011618142822</v>
      </c>
      <c r="AE458" s="6">
        <v>4191.2338517434227</v>
      </c>
      <c r="AF458" s="6">
        <v>1</v>
      </c>
      <c r="AG458" s="5"/>
      <c r="AH458" s="5"/>
    </row>
    <row r="459" spans="1:34" ht="19.5" customHeight="1" x14ac:dyDescent="0.2">
      <c r="A459" s="21"/>
      <c r="B459" s="7" t="s">
        <v>550</v>
      </c>
      <c r="C459" s="7">
        <v>1</v>
      </c>
      <c r="D459" s="7">
        <v>1080</v>
      </c>
      <c r="E459" s="7">
        <v>1720</v>
      </c>
      <c r="F459" s="7">
        <v>120</v>
      </c>
      <c r="G459" s="7">
        <v>82.3</v>
      </c>
      <c r="H459" s="18">
        <v>9.1403085256410253E-3</v>
      </c>
      <c r="I459" s="11">
        <v>792</v>
      </c>
      <c r="J459">
        <v>9.1403085256410253E-3</v>
      </c>
      <c r="K459" s="11">
        <v>792</v>
      </c>
      <c r="L459" s="12">
        <v>8.9118008124999988E-3</v>
      </c>
      <c r="M459">
        <v>792</v>
      </c>
      <c r="N459" s="11">
        <v>725</v>
      </c>
      <c r="O459" s="11">
        <v>800</v>
      </c>
      <c r="P459" s="11">
        <v>120</v>
      </c>
      <c r="Q459" s="7">
        <v>0.8</v>
      </c>
      <c r="R459" s="7">
        <f t="shared" si="36"/>
        <v>0.62790697674418605</v>
      </c>
      <c r="S459" s="7">
        <v>0.04</v>
      </c>
      <c r="T459" s="7">
        <v>96000</v>
      </c>
      <c r="U459" s="7">
        <v>369600</v>
      </c>
      <c r="V459" s="7">
        <v>0.25974025974025972</v>
      </c>
      <c r="W459" s="7">
        <v>7.0581462434999986</v>
      </c>
      <c r="X459" s="7">
        <v>1.0858686528461539</v>
      </c>
      <c r="Y459" s="7">
        <v>7.2391243523076918</v>
      </c>
      <c r="Z459" s="7">
        <v>7.2391243523076918</v>
      </c>
      <c r="AA459" s="6">
        <v>2066</v>
      </c>
      <c r="AB459" s="6">
        <v>1007.7455266102786</v>
      </c>
      <c r="AC459" s="6">
        <v>1407.9495989602683</v>
      </c>
      <c r="AD459" s="6">
        <v>1799.011618142822</v>
      </c>
      <c r="AE459" s="6">
        <v>4191.2338517434227</v>
      </c>
      <c r="AF459" s="6">
        <v>1</v>
      </c>
      <c r="AG459" s="5"/>
      <c r="AH459" s="5"/>
    </row>
    <row r="460" spans="1:34" ht="19.5" customHeight="1" x14ac:dyDescent="0.2">
      <c r="A460" s="21"/>
      <c r="B460" s="7" t="s">
        <v>551</v>
      </c>
      <c r="C460" s="7">
        <v>1</v>
      </c>
      <c r="D460" s="7">
        <v>1080</v>
      </c>
      <c r="E460" s="7">
        <v>1720</v>
      </c>
      <c r="F460" s="7">
        <v>120</v>
      </c>
      <c r="G460" s="7">
        <v>101.8</v>
      </c>
      <c r="H460" s="18">
        <v>9.1403085256410253E-3</v>
      </c>
      <c r="I460" s="11">
        <v>792</v>
      </c>
      <c r="J460">
        <v>9.1403085256410253E-3</v>
      </c>
      <c r="K460" s="11">
        <v>792</v>
      </c>
      <c r="L460" s="12">
        <v>8.9118008124999988E-3</v>
      </c>
      <c r="M460">
        <v>792</v>
      </c>
      <c r="N460" s="11">
        <v>725</v>
      </c>
      <c r="O460" s="11">
        <v>800</v>
      </c>
      <c r="P460" s="11">
        <v>120</v>
      </c>
      <c r="Q460" s="7">
        <v>0.8</v>
      </c>
      <c r="R460" s="7">
        <f t="shared" si="36"/>
        <v>0.62790697674418605</v>
      </c>
      <c r="S460" s="7">
        <v>0.04</v>
      </c>
      <c r="T460" s="7">
        <v>96000</v>
      </c>
      <c r="U460" s="7">
        <v>369600</v>
      </c>
      <c r="V460" s="7">
        <v>0.25974025974025972</v>
      </c>
      <c r="W460" s="7">
        <v>7.0581462434999986</v>
      </c>
      <c r="X460" s="7">
        <v>1.0858686528461539</v>
      </c>
      <c r="Y460" s="7">
        <v>7.2391243523076918</v>
      </c>
      <c r="Z460" s="7">
        <v>7.2391243523076918</v>
      </c>
      <c r="AA460" s="6">
        <v>2128</v>
      </c>
      <c r="AB460" s="6">
        <v>1105.4747699300383</v>
      </c>
      <c r="AC460" s="6">
        <v>1440.9651036666514</v>
      </c>
      <c r="AD460" s="6">
        <v>2181.7581402211713</v>
      </c>
      <c r="AE460" s="6">
        <v>4661.3945552806399</v>
      </c>
      <c r="AF460" s="6">
        <v>1</v>
      </c>
      <c r="AG460" s="5"/>
      <c r="AH460" s="5"/>
    </row>
    <row r="461" spans="1:34" ht="19.5" customHeight="1" x14ac:dyDescent="0.2">
      <c r="A461" s="20"/>
      <c r="B461" s="7" t="s">
        <v>552</v>
      </c>
      <c r="C461" s="7">
        <v>1</v>
      </c>
      <c r="D461" s="7">
        <v>1080</v>
      </c>
      <c r="E461" s="7">
        <v>1720</v>
      </c>
      <c r="F461" s="7">
        <v>120</v>
      </c>
      <c r="G461" s="7">
        <v>101.8</v>
      </c>
      <c r="H461" s="18">
        <v>1.1882401083333332E-2</v>
      </c>
      <c r="I461" s="11">
        <v>792</v>
      </c>
      <c r="J461">
        <v>1.1882401083333332E-2</v>
      </c>
      <c r="K461" s="11">
        <v>792</v>
      </c>
      <c r="L461" s="12">
        <v>1.1882401083333332E-2</v>
      </c>
      <c r="M461">
        <v>792</v>
      </c>
      <c r="N461" s="11">
        <v>725</v>
      </c>
      <c r="O461" s="11">
        <v>800</v>
      </c>
      <c r="P461" s="11">
        <v>120</v>
      </c>
      <c r="Q461" s="7">
        <v>0.8</v>
      </c>
      <c r="R461" s="7">
        <f t="shared" si="36"/>
        <v>0.62790697674418605</v>
      </c>
      <c r="S461" s="7">
        <v>0.03</v>
      </c>
      <c r="T461" s="7">
        <v>96000</v>
      </c>
      <c r="U461" s="7">
        <v>369600</v>
      </c>
      <c r="V461" s="7">
        <v>0.25974025974025972</v>
      </c>
      <c r="W461" s="7">
        <v>9.410861658</v>
      </c>
      <c r="X461" s="7">
        <v>1.4116292486999997</v>
      </c>
      <c r="Y461" s="7">
        <v>9.410861658</v>
      </c>
      <c r="Z461" s="7">
        <v>9.410861658</v>
      </c>
      <c r="AA461" s="6">
        <v>2483</v>
      </c>
      <c r="AB461" s="8">
        <v>1116.1464844790057</v>
      </c>
      <c r="AC461" s="6">
        <v>1676.6642928834601</v>
      </c>
      <c r="AD461" s="6">
        <v>2181.7581402211713</v>
      </c>
      <c r="AE461" s="6">
        <v>4661.3945552806399</v>
      </c>
      <c r="AF461" s="6">
        <v>1</v>
      </c>
      <c r="AG461" s="5"/>
      <c r="AH461" s="5"/>
    </row>
    <row r="462" spans="1:34" ht="19.5" customHeight="1" x14ac:dyDescent="0.2">
      <c r="A462" s="23" t="s">
        <v>553</v>
      </c>
      <c r="B462" s="6" t="s">
        <v>554</v>
      </c>
      <c r="C462" s="6">
        <v>1</v>
      </c>
      <c r="D462" s="6">
        <v>2200</v>
      </c>
      <c r="E462" s="6">
        <v>2149</v>
      </c>
      <c r="F462" s="6">
        <v>150</v>
      </c>
      <c r="G462" s="6">
        <v>43.1</v>
      </c>
      <c r="H462" s="18">
        <v>5.0000000000000001E-3</v>
      </c>
      <c r="I462" s="16">
        <v>422</v>
      </c>
      <c r="J462">
        <v>5.0000000000000001E-3</v>
      </c>
      <c r="K462" s="11">
        <v>422</v>
      </c>
      <c r="L462" s="12">
        <v>2.3E-2</v>
      </c>
      <c r="M462">
        <v>422</v>
      </c>
      <c r="N462" s="11">
        <v>1155</v>
      </c>
      <c r="O462" s="11">
        <v>150</v>
      </c>
      <c r="P462" s="11">
        <v>1000</v>
      </c>
      <c r="Q462" s="6">
        <v>1.2</v>
      </c>
      <c r="R462" s="6">
        <v>1.0237319683573756</v>
      </c>
      <c r="S462" s="6">
        <v>8.3133686525540929E-2</v>
      </c>
      <c r="T462" s="6">
        <v>300000</v>
      </c>
      <c r="U462" s="6">
        <v>577350</v>
      </c>
      <c r="V462" s="6">
        <v>0.51961548454143935</v>
      </c>
      <c r="W462" s="6">
        <v>9.7059999999999995</v>
      </c>
      <c r="X462" s="6">
        <v>4.8952</v>
      </c>
      <c r="Y462" s="6">
        <v>2.11</v>
      </c>
      <c r="Z462" s="6">
        <v>2.11</v>
      </c>
      <c r="AA462" s="6">
        <v>2250</v>
      </c>
      <c r="AB462" s="6"/>
      <c r="AC462" s="6">
        <v>1304.3463066529646</v>
      </c>
      <c r="AD462" s="6">
        <v>889.31310094180606</v>
      </c>
      <c r="AE462" s="6">
        <v>4737.9210350093826</v>
      </c>
      <c r="AF462" s="6">
        <v>1</v>
      </c>
      <c r="AG462" s="5"/>
      <c r="AH462" s="5"/>
    </row>
    <row r="463" spans="1:34" ht="19.5" customHeight="1" x14ac:dyDescent="0.2">
      <c r="A463" s="21"/>
      <c r="B463" s="6" t="s">
        <v>555</v>
      </c>
      <c r="C463" s="6">
        <v>0</v>
      </c>
      <c r="D463" s="6">
        <v>1400</v>
      </c>
      <c r="E463" s="6">
        <v>2149</v>
      </c>
      <c r="F463" s="6">
        <v>150</v>
      </c>
      <c r="G463" s="6">
        <v>38</v>
      </c>
      <c r="H463" s="18">
        <v>8.0000000000000002E-3</v>
      </c>
      <c r="I463" s="16">
        <v>296</v>
      </c>
      <c r="J463">
        <v>8.0000000000000002E-3</v>
      </c>
      <c r="K463" s="11">
        <v>296</v>
      </c>
      <c r="L463" s="12">
        <v>8.0000000000000002E-3</v>
      </c>
      <c r="M463">
        <v>296</v>
      </c>
      <c r="N463" s="11">
        <v>1155</v>
      </c>
      <c r="O463" s="11">
        <v>150</v>
      </c>
      <c r="P463" s="11">
        <v>1000</v>
      </c>
      <c r="Q463" s="6">
        <v>0.8</v>
      </c>
      <c r="R463" s="6">
        <v>0.65146579804560256</v>
      </c>
      <c r="S463" s="6">
        <v>9.4291102348705635E-2</v>
      </c>
      <c r="T463" s="6">
        <v>300000</v>
      </c>
      <c r="U463" s="6">
        <v>577350</v>
      </c>
      <c r="V463" s="6">
        <v>0.51961548454143935</v>
      </c>
      <c r="W463" s="6">
        <v>2.3679999999999999</v>
      </c>
      <c r="X463" s="6">
        <v>3.4335999999999998</v>
      </c>
      <c r="Y463" s="6">
        <v>2.3679999999999999</v>
      </c>
      <c r="Z463" s="6">
        <v>2.3679999999999999</v>
      </c>
      <c r="AA463" s="6">
        <v>1680</v>
      </c>
      <c r="AB463" s="6"/>
      <c r="AC463" s="6">
        <v>1071.4558958724961</v>
      </c>
      <c r="AD463" s="6">
        <v>820.85287957123376</v>
      </c>
      <c r="AE463" s="6">
        <v>4448.7805307676726</v>
      </c>
      <c r="AF463" s="6">
        <v>1</v>
      </c>
      <c r="AG463" s="5"/>
      <c r="AH463" s="5"/>
    </row>
    <row r="464" spans="1:34" ht="19.5" customHeight="1" x14ac:dyDescent="0.2">
      <c r="A464" s="21"/>
      <c r="B464" s="6" t="s">
        <v>556</v>
      </c>
      <c r="C464" s="6">
        <v>1</v>
      </c>
      <c r="D464" s="6">
        <v>1400</v>
      </c>
      <c r="E464" s="6">
        <v>2149</v>
      </c>
      <c r="F464" s="6">
        <v>150</v>
      </c>
      <c r="G464" s="6">
        <v>35.799999999999997</v>
      </c>
      <c r="H464" s="18">
        <v>6.0000000000000001E-3</v>
      </c>
      <c r="I464" s="16">
        <v>422</v>
      </c>
      <c r="J464">
        <v>6.0000000000000001E-3</v>
      </c>
      <c r="K464" s="11">
        <v>422</v>
      </c>
      <c r="L464" s="12">
        <v>6.0000000000000001E-3</v>
      </c>
      <c r="M464">
        <v>422</v>
      </c>
      <c r="N464" s="11">
        <v>1155</v>
      </c>
      <c r="O464" s="11">
        <v>150</v>
      </c>
      <c r="P464" s="11">
        <v>1000</v>
      </c>
      <c r="Q464" s="6">
        <v>0.8</v>
      </c>
      <c r="R464" s="6">
        <v>0.65146579804560256</v>
      </c>
      <c r="S464" s="6">
        <v>0.10008552763270431</v>
      </c>
      <c r="T464" s="6">
        <v>300000</v>
      </c>
      <c r="U464" s="6">
        <v>577350</v>
      </c>
      <c r="V464" s="6">
        <v>0.51961548454143935</v>
      </c>
      <c r="W464" s="6">
        <v>2.532</v>
      </c>
      <c r="X464" s="6">
        <v>4.8952</v>
      </c>
      <c r="Y464" s="6">
        <v>2.532</v>
      </c>
      <c r="Z464" s="6">
        <v>2.532</v>
      </c>
      <c r="AA464" s="6">
        <v>1740</v>
      </c>
      <c r="AB464" s="6"/>
      <c r="AC464" s="6">
        <v>1075.7738079856256</v>
      </c>
      <c r="AD464" s="6">
        <v>780.02176481567142</v>
      </c>
      <c r="AE464" s="6">
        <v>4318.080122704273</v>
      </c>
      <c r="AF464" s="6">
        <v>1</v>
      </c>
      <c r="AG464" s="5"/>
      <c r="AH464" s="5"/>
    </row>
    <row r="465" spans="1:34" ht="19.5" customHeight="1" x14ac:dyDescent="0.2">
      <c r="A465" s="21"/>
      <c r="B465" s="6" t="s">
        <v>557</v>
      </c>
      <c r="C465" s="6">
        <v>1</v>
      </c>
      <c r="D465" s="6">
        <v>1400</v>
      </c>
      <c r="E465" s="6">
        <v>2149</v>
      </c>
      <c r="F465" s="6">
        <v>150</v>
      </c>
      <c r="G465" s="6">
        <v>35</v>
      </c>
      <c r="H465" s="18">
        <v>5.0000000000000001E-3</v>
      </c>
      <c r="I465" s="16">
        <v>528</v>
      </c>
      <c r="J465">
        <v>5.0000000000000001E-3</v>
      </c>
      <c r="K465" s="11">
        <v>528</v>
      </c>
      <c r="L465" s="12">
        <v>5.0000000000000001E-3</v>
      </c>
      <c r="M465">
        <v>528</v>
      </c>
      <c r="N465" s="11">
        <v>1155</v>
      </c>
      <c r="O465" s="11">
        <v>150</v>
      </c>
      <c r="P465" s="11">
        <v>1000</v>
      </c>
      <c r="Q465" s="6">
        <v>0.8</v>
      </c>
      <c r="R465" s="6">
        <v>0.65146579804560256</v>
      </c>
      <c r="S465" s="6">
        <v>0.10237319683573755</v>
      </c>
      <c r="T465" s="6">
        <v>300000</v>
      </c>
      <c r="U465" s="6">
        <v>577350</v>
      </c>
      <c r="V465" s="6">
        <v>0.51961548454143935</v>
      </c>
      <c r="W465" s="6">
        <v>2.64</v>
      </c>
      <c r="X465" s="6">
        <v>6.1247999999999996</v>
      </c>
      <c r="Y465" s="6">
        <v>2.64</v>
      </c>
      <c r="Z465" s="6">
        <v>2.64</v>
      </c>
      <c r="AA465" s="6">
        <v>1740</v>
      </c>
      <c r="AB465" s="6"/>
      <c r="AC465" s="6">
        <v>1081.2056068727391</v>
      </c>
      <c r="AD465" s="6">
        <v>765.15019299807534</v>
      </c>
      <c r="AE465" s="6">
        <v>4269.5608284657037</v>
      </c>
      <c r="AF465" s="6">
        <v>1</v>
      </c>
      <c r="AG465" s="5"/>
      <c r="AH465" s="5"/>
    </row>
    <row r="466" spans="1:34" ht="19.5" customHeight="1" x14ac:dyDescent="0.2">
      <c r="A466" s="21"/>
      <c r="B466" s="6" t="s">
        <v>558</v>
      </c>
      <c r="C466" s="6">
        <v>0</v>
      </c>
      <c r="D466" s="6">
        <v>1000.9999999999999</v>
      </c>
      <c r="E466" s="6">
        <v>2149</v>
      </c>
      <c r="F466" s="6">
        <v>150</v>
      </c>
      <c r="G466" s="6">
        <v>40.1</v>
      </c>
      <c r="H466" s="18">
        <v>8.0000000000000002E-3</v>
      </c>
      <c r="I466" s="16">
        <v>296</v>
      </c>
      <c r="J466">
        <v>8.0000000000000002E-3</v>
      </c>
      <c r="K466" s="11">
        <v>296</v>
      </c>
      <c r="L466" s="12">
        <v>8.0000000000000002E-3</v>
      </c>
      <c r="M466">
        <v>296</v>
      </c>
      <c r="N466" s="11">
        <v>1155</v>
      </c>
      <c r="O466" s="11">
        <v>150</v>
      </c>
      <c r="P466" s="11">
        <v>1000</v>
      </c>
      <c r="Q466" s="6">
        <v>0.6</v>
      </c>
      <c r="R466" s="6">
        <v>0.46579804560260579</v>
      </c>
      <c r="S466" s="6">
        <v>8.9353164320469178E-2</v>
      </c>
      <c r="T466" s="6">
        <v>300000</v>
      </c>
      <c r="U466" s="6">
        <v>577350</v>
      </c>
      <c r="V466" s="6">
        <v>0.51961548454143935</v>
      </c>
      <c r="W466" s="6">
        <v>2.3679999999999999</v>
      </c>
      <c r="X466" s="6">
        <v>3.4335999999999998</v>
      </c>
      <c r="Y466" s="6">
        <v>2.3679999999999999</v>
      </c>
      <c r="Z466" s="6">
        <v>2.3679999999999999</v>
      </c>
      <c r="AA466" s="6">
        <v>2100</v>
      </c>
      <c r="AB466" s="6"/>
      <c r="AC466" s="6">
        <v>1277.0158012567724</v>
      </c>
      <c r="AD466" s="6">
        <v>874.84598089096721</v>
      </c>
      <c r="AE466" s="6">
        <v>4570.0543969427345</v>
      </c>
      <c r="AF466" s="6">
        <v>1</v>
      </c>
      <c r="AG466" s="5"/>
      <c r="AH466" s="5"/>
    </row>
    <row r="467" spans="1:34" ht="19.5" customHeight="1" x14ac:dyDescent="0.2">
      <c r="A467" s="21"/>
      <c r="B467" s="6" t="s">
        <v>559</v>
      </c>
      <c r="C467" s="6">
        <v>1</v>
      </c>
      <c r="D467" s="6">
        <v>1000.9999999999999</v>
      </c>
      <c r="E467" s="6">
        <v>2149</v>
      </c>
      <c r="F467" s="6">
        <v>150</v>
      </c>
      <c r="G467" s="6">
        <v>41</v>
      </c>
      <c r="H467" s="18">
        <v>6.0000000000000001E-3</v>
      </c>
      <c r="I467" s="16">
        <v>422</v>
      </c>
      <c r="J467">
        <v>6.0000000000000001E-3</v>
      </c>
      <c r="K467" s="11">
        <v>422</v>
      </c>
      <c r="L467" s="12">
        <v>6.0000000000000001E-3</v>
      </c>
      <c r="M467">
        <v>422</v>
      </c>
      <c r="N467" s="11">
        <v>1155</v>
      </c>
      <c r="O467" s="11">
        <v>150</v>
      </c>
      <c r="P467" s="11">
        <v>1000</v>
      </c>
      <c r="Q467" s="6">
        <v>0.6</v>
      </c>
      <c r="R467" s="6">
        <v>0.46579804560260579</v>
      </c>
      <c r="S467" s="6">
        <v>8.7391753396361321E-2</v>
      </c>
      <c r="T467" s="6">
        <v>300000</v>
      </c>
      <c r="U467" s="6">
        <v>577350</v>
      </c>
      <c r="V467" s="6">
        <v>0.51961548454143935</v>
      </c>
      <c r="W467" s="6">
        <v>2.532</v>
      </c>
      <c r="X467" s="6">
        <v>4.8952</v>
      </c>
      <c r="Y467" s="6">
        <v>2.532</v>
      </c>
      <c r="Z467" s="6">
        <v>2.532</v>
      </c>
      <c r="AA467" s="6">
        <v>2190</v>
      </c>
      <c r="AB467" s="6"/>
      <c r="AC467" s="6">
        <v>1296.9333908990955</v>
      </c>
      <c r="AD467" s="6">
        <v>891.87435220660825</v>
      </c>
      <c r="AE467" s="6">
        <v>4621.0547231023193</v>
      </c>
      <c r="AF467" s="6">
        <v>1</v>
      </c>
      <c r="AG467" s="5"/>
      <c r="AH467" s="5"/>
    </row>
    <row r="468" spans="1:34" ht="19.5" customHeight="1" x14ac:dyDescent="0.2">
      <c r="A468" s="21"/>
      <c r="B468" s="6" t="s">
        <v>560</v>
      </c>
      <c r="C468" s="6">
        <v>0</v>
      </c>
      <c r="D468" s="6">
        <v>2200</v>
      </c>
      <c r="E468" s="6">
        <v>2149</v>
      </c>
      <c r="F468" s="6">
        <v>150</v>
      </c>
      <c r="G468" s="6">
        <v>36.299999999999997</v>
      </c>
      <c r="H468" s="18">
        <v>1.2E-2</v>
      </c>
      <c r="I468" s="16">
        <v>296</v>
      </c>
      <c r="J468">
        <v>1.2E-2</v>
      </c>
      <c r="K468" s="11">
        <v>296</v>
      </c>
      <c r="L468" s="12">
        <v>5.800000000000001E-2</v>
      </c>
      <c r="M468">
        <v>296</v>
      </c>
      <c r="N468" s="11">
        <v>1155</v>
      </c>
      <c r="O468" s="11">
        <v>150</v>
      </c>
      <c r="P468" s="11">
        <v>1000</v>
      </c>
      <c r="Q468" s="6">
        <v>1.2</v>
      </c>
      <c r="R468" s="6">
        <v>1.0237319683573756</v>
      </c>
      <c r="S468" s="6">
        <v>9.870693909781858E-2</v>
      </c>
      <c r="T468" s="6">
        <v>300000</v>
      </c>
      <c r="U468" s="6">
        <v>577350</v>
      </c>
      <c r="V468" s="6">
        <v>0.51961548454143935</v>
      </c>
      <c r="W468" s="6">
        <v>17.167999999999999</v>
      </c>
      <c r="X468" s="6">
        <v>3.4335999999999998</v>
      </c>
      <c r="Y468" s="6">
        <v>3.552</v>
      </c>
      <c r="Z468" s="6">
        <v>3.552</v>
      </c>
      <c r="AA468" s="6">
        <v>2490</v>
      </c>
      <c r="AB468" s="6"/>
      <c r="AC468" s="6">
        <v>1612.6542966544278</v>
      </c>
      <c r="AD468" s="6">
        <v>768.38516063109171</v>
      </c>
      <c r="AE468" s="6">
        <v>4348.1297554146049</v>
      </c>
      <c r="AF468" s="6">
        <v>1</v>
      </c>
      <c r="AG468" s="5"/>
      <c r="AH468" s="5"/>
    </row>
    <row r="469" spans="1:34" ht="19.5" customHeight="1" x14ac:dyDescent="0.2">
      <c r="A469" s="21"/>
      <c r="B469" s="6" t="s">
        <v>561</v>
      </c>
      <c r="C469" s="6">
        <v>1</v>
      </c>
      <c r="D469" s="6">
        <v>2200</v>
      </c>
      <c r="E469" s="6">
        <v>2149</v>
      </c>
      <c r="F469" s="6">
        <v>150</v>
      </c>
      <c r="G469" s="6">
        <v>34.4</v>
      </c>
      <c r="H469" s="18">
        <v>8.9999999999999993E-3</v>
      </c>
      <c r="I469" s="16">
        <v>422</v>
      </c>
      <c r="J469">
        <v>8.9999999999999993E-3</v>
      </c>
      <c r="K469" s="11">
        <v>422</v>
      </c>
      <c r="L469" s="12">
        <v>4.4999999999999998E-2</v>
      </c>
      <c r="M469">
        <v>422</v>
      </c>
      <c r="N469" s="11">
        <v>1155</v>
      </c>
      <c r="O469" s="11">
        <v>150</v>
      </c>
      <c r="P469" s="11">
        <v>1000</v>
      </c>
      <c r="Q469" s="6">
        <v>1.2</v>
      </c>
      <c r="R469" s="6">
        <v>1.0237319683573756</v>
      </c>
      <c r="S469" s="6">
        <v>0.10415877585031437</v>
      </c>
      <c r="T469" s="6">
        <v>300000</v>
      </c>
      <c r="U469" s="6">
        <v>577350</v>
      </c>
      <c r="V469" s="6">
        <v>0.51961548454143935</v>
      </c>
      <c r="W469" s="6">
        <v>18.989999999999998</v>
      </c>
      <c r="X469" s="6">
        <v>4.8952</v>
      </c>
      <c r="Y469" s="6">
        <v>3.7979999999999996</v>
      </c>
      <c r="Z469" s="6">
        <v>3.7979999999999996</v>
      </c>
      <c r="AA469" s="6">
        <v>2490</v>
      </c>
      <c r="AB469" s="6"/>
      <c r="AC469" s="6">
        <v>1569.8826392749668</v>
      </c>
      <c r="AD469" s="6">
        <v>734.20531408165175</v>
      </c>
      <c r="AE469" s="6">
        <v>4232.8063928527363</v>
      </c>
      <c r="AF469" s="6">
        <v>1</v>
      </c>
      <c r="AG469" s="5"/>
      <c r="AH469" s="5"/>
    </row>
    <row r="470" spans="1:34" ht="19.5" customHeight="1" x14ac:dyDescent="0.2">
      <c r="A470" s="21"/>
      <c r="B470" s="6" t="s">
        <v>562</v>
      </c>
      <c r="C470" s="6">
        <v>1</v>
      </c>
      <c r="D470" s="6">
        <v>2200</v>
      </c>
      <c r="E470" s="6">
        <v>2149</v>
      </c>
      <c r="F470" s="6">
        <v>150</v>
      </c>
      <c r="G470" s="6">
        <v>37.200000000000003</v>
      </c>
      <c r="H470" s="18">
        <v>7.000000000000001E-3</v>
      </c>
      <c r="I470" s="16">
        <v>528</v>
      </c>
      <c r="J470">
        <v>7.000000000000001E-3</v>
      </c>
      <c r="K470" s="11">
        <v>528</v>
      </c>
      <c r="L470" s="12">
        <v>3.5999999999999997E-2</v>
      </c>
      <c r="M470">
        <v>528</v>
      </c>
      <c r="N470" s="11">
        <v>1155</v>
      </c>
      <c r="O470" s="11">
        <v>150</v>
      </c>
      <c r="P470" s="11">
        <v>1000</v>
      </c>
      <c r="Q470" s="6">
        <v>1.2</v>
      </c>
      <c r="R470" s="6">
        <v>1.0237319683573756</v>
      </c>
      <c r="S470" s="6">
        <v>9.6318867990613274E-2</v>
      </c>
      <c r="T470" s="6">
        <v>300000</v>
      </c>
      <c r="U470" s="6">
        <v>577350</v>
      </c>
      <c r="V470" s="6">
        <v>0.51961548454143935</v>
      </c>
      <c r="W470" s="6">
        <v>19.007999999999999</v>
      </c>
      <c r="X470" s="6">
        <v>6.1247999999999996</v>
      </c>
      <c r="Y470" s="6">
        <v>3.6960000000000002</v>
      </c>
      <c r="Z470" s="6">
        <v>3.6960000000000002</v>
      </c>
      <c r="AA470" s="6">
        <v>2430</v>
      </c>
      <c r="AB470" s="6"/>
      <c r="AC470" s="6">
        <v>1632.5234768140435</v>
      </c>
      <c r="AD470" s="6">
        <v>784.54332555039764</v>
      </c>
      <c r="AE470" s="6">
        <v>4401.7021631196831</v>
      </c>
      <c r="AF470" s="6">
        <v>1</v>
      </c>
      <c r="AG470" s="5"/>
      <c r="AH470" s="5"/>
    </row>
    <row r="471" spans="1:34" ht="19.5" customHeight="1" x14ac:dyDescent="0.2">
      <c r="A471" s="21"/>
      <c r="B471" s="6" t="s">
        <v>563</v>
      </c>
      <c r="C471" s="6">
        <v>0</v>
      </c>
      <c r="D471" s="6">
        <v>1400</v>
      </c>
      <c r="E471" s="6">
        <v>2149</v>
      </c>
      <c r="F471" s="6">
        <v>150</v>
      </c>
      <c r="G471" s="6">
        <v>24.5</v>
      </c>
      <c r="H471" s="18">
        <v>1.2E-2</v>
      </c>
      <c r="I471" s="16">
        <v>296</v>
      </c>
      <c r="J471">
        <v>1.2E-2</v>
      </c>
      <c r="K471" s="11">
        <v>296</v>
      </c>
      <c r="L471" s="12">
        <v>1.2E-2</v>
      </c>
      <c r="M471">
        <v>296</v>
      </c>
      <c r="N471" s="11">
        <v>1155</v>
      </c>
      <c r="O471" s="11">
        <v>150</v>
      </c>
      <c r="P471" s="11">
        <v>1000</v>
      </c>
      <c r="Q471" s="6">
        <v>0.8</v>
      </c>
      <c r="R471" s="6">
        <v>0.65146579804560256</v>
      </c>
      <c r="S471" s="6">
        <v>0.14624742405105365</v>
      </c>
      <c r="T471" s="6">
        <v>300000</v>
      </c>
      <c r="U471" s="6">
        <v>577350</v>
      </c>
      <c r="V471" s="6">
        <v>0.51961548454143935</v>
      </c>
      <c r="W471" s="6">
        <v>3.552</v>
      </c>
      <c r="X471" s="6">
        <v>3.4335999999999998</v>
      </c>
      <c r="Y471" s="6">
        <v>3.552</v>
      </c>
      <c r="Z471" s="6">
        <v>3.552</v>
      </c>
      <c r="AA471" s="6">
        <v>1800</v>
      </c>
      <c r="AB471" s="6"/>
      <c r="AC471" s="6">
        <v>1107.2460344620115</v>
      </c>
      <c r="AD471" s="6">
        <v>567.87304587439382</v>
      </c>
      <c r="AE471" s="6">
        <v>3572.1708760329657</v>
      </c>
      <c r="AF471" s="6">
        <v>1</v>
      </c>
      <c r="AG471" s="5"/>
      <c r="AH471" s="5"/>
    </row>
    <row r="472" spans="1:34" ht="19.5" customHeight="1" x14ac:dyDescent="0.2">
      <c r="A472" s="21"/>
      <c r="B472" s="6" t="s">
        <v>564</v>
      </c>
      <c r="C472" s="6">
        <v>1</v>
      </c>
      <c r="D472" s="6">
        <v>1400</v>
      </c>
      <c r="E472" s="6">
        <v>2149</v>
      </c>
      <c r="F472" s="6">
        <v>150</v>
      </c>
      <c r="G472" s="6">
        <v>27.8</v>
      </c>
      <c r="H472" s="18">
        <v>8.9999999999999993E-3</v>
      </c>
      <c r="I472" s="16">
        <v>422</v>
      </c>
      <c r="J472">
        <v>8.9999999999999993E-3</v>
      </c>
      <c r="K472" s="11">
        <v>422</v>
      </c>
      <c r="L472" s="12">
        <v>8.9999999999999993E-3</v>
      </c>
      <c r="M472">
        <v>422</v>
      </c>
      <c r="N472" s="11">
        <v>1155</v>
      </c>
      <c r="O472" s="11">
        <v>150</v>
      </c>
      <c r="P472" s="11">
        <v>1000</v>
      </c>
      <c r="Q472" s="6">
        <v>0.8</v>
      </c>
      <c r="R472" s="6">
        <v>0.65146579804560256</v>
      </c>
      <c r="S472" s="6">
        <v>0.1288871183183746</v>
      </c>
      <c r="T472" s="6">
        <v>300000</v>
      </c>
      <c r="U472" s="6">
        <v>577350</v>
      </c>
      <c r="V472" s="6">
        <v>0.51961548454143935</v>
      </c>
      <c r="W472" s="6">
        <v>3.7979999999999996</v>
      </c>
      <c r="X472" s="6">
        <v>4.8952</v>
      </c>
      <c r="Y472" s="6">
        <v>3.7979999999999996</v>
      </c>
      <c r="Z472" s="6">
        <v>3.7979999999999996</v>
      </c>
      <c r="AA472" s="6">
        <v>1830</v>
      </c>
      <c r="AB472" s="6"/>
      <c r="AC472" s="6">
        <v>1143.2941639255275</v>
      </c>
      <c r="AD472" s="6">
        <v>630.42838050892999</v>
      </c>
      <c r="AE472" s="6">
        <v>3805.1482447920143</v>
      </c>
      <c r="AF472" s="6">
        <v>1</v>
      </c>
      <c r="AG472" s="5"/>
      <c r="AH472" s="5"/>
    </row>
    <row r="473" spans="1:34" ht="19.5" customHeight="1" x14ac:dyDescent="0.2">
      <c r="A473" s="21"/>
      <c r="B473" s="6" t="s">
        <v>565</v>
      </c>
      <c r="C473" s="6">
        <v>1</v>
      </c>
      <c r="D473" s="6">
        <v>1400</v>
      </c>
      <c r="E473" s="6">
        <v>2149</v>
      </c>
      <c r="F473" s="6">
        <v>150</v>
      </c>
      <c r="G473" s="6">
        <v>38.799999999999997</v>
      </c>
      <c r="H473" s="18">
        <v>8.9999999999999993E-3</v>
      </c>
      <c r="I473" s="16">
        <v>422</v>
      </c>
      <c r="J473">
        <v>8.9999999999999993E-3</v>
      </c>
      <c r="K473" s="11">
        <v>422</v>
      </c>
      <c r="L473" s="12">
        <v>8.9999999999999993E-3</v>
      </c>
      <c r="M473">
        <v>422</v>
      </c>
      <c r="N473" s="11">
        <v>1155</v>
      </c>
      <c r="O473" s="11">
        <v>150</v>
      </c>
      <c r="P473" s="11">
        <v>1000</v>
      </c>
      <c r="Q473" s="6">
        <v>0.8</v>
      </c>
      <c r="R473" s="6">
        <v>0.65146579804560256</v>
      </c>
      <c r="S473" s="6">
        <v>9.2346955908526138E-2</v>
      </c>
      <c r="T473" s="6">
        <v>300000</v>
      </c>
      <c r="U473" s="6">
        <v>577350</v>
      </c>
      <c r="V473" s="6">
        <v>0.51961548454143935</v>
      </c>
      <c r="W473" s="6">
        <v>3.7979999999999996</v>
      </c>
      <c r="X473" s="6">
        <v>4.8952</v>
      </c>
      <c r="Y473" s="6">
        <v>3.7979999999999996</v>
      </c>
      <c r="Z473" s="6">
        <v>3.7979999999999996</v>
      </c>
      <c r="AA473" s="6">
        <v>2040</v>
      </c>
      <c r="AB473" s="6"/>
      <c r="AC473" s="6">
        <v>1190.8682319591749</v>
      </c>
      <c r="AD473" s="6">
        <v>835.68033106613086</v>
      </c>
      <c r="AE473" s="6">
        <v>4495.36589045458</v>
      </c>
      <c r="AF473" s="6">
        <v>1</v>
      </c>
      <c r="AG473" s="5"/>
      <c r="AH473" s="5"/>
    </row>
    <row r="474" spans="1:34" ht="19.5" customHeight="1" x14ac:dyDescent="0.2">
      <c r="A474" s="21"/>
      <c r="B474" s="6" t="s">
        <v>566</v>
      </c>
      <c r="C474" s="6">
        <v>0</v>
      </c>
      <c r="D474" s="6">
        <v>1000.9999999999999</v>
      </c>
      <c r="E474" s="6">
        <v>2149</v>
      </c>
      <c r="F474" s="6">
        <v>150</v>
      </c>
      <c r="G474" s="6">
        <v>33.4</v>
      </c>
      <c r="H474" s="18">
        <v>1.2E-2</v>
      </c>
      <c r="I474" s="16">
        <v>296</v>
      </c>
      <c r="J474">
        <v>1.2E-2</v>
      </c>
      <c r="K474" s="11">
        <v>296</v>
      </c>
      <c r="L474" s="12">
        <v>1.2E-2</v>
      </c>
      <c r="M474">
        <v>296</v>
      </c>
      <c r="N474" s="11">
        <v>1155</v>
      </c>
      <c r="O474" s="11">
        <v>150</v>
      </c>
      <c r="P474" s="11">
        <v>1000</v>
      </c>
      <c r="Q474" s="6">
        <v>0.6</v>
      </c>
      <c r="R474" s="6">
        <v>0.46579804560260579</v>
      </c>
      <c r="S474" s="6">
        <v>0.10727730207337767</v>
      </c>
      <c r="T474" s="6">
        <v>300000</v>
      </c>
      <c r="U474" s="6">
        <v>577350</v>
      </c>
      <c r="V474" s="6">
        <v>0.51961548454143935</v>
      </c>
      <c r="W474" s="6">
        <v>3.552</v>
      </c>
      <c r="X474" s="6">
        <v>3.4335999999999998</v>
      </c>
      <c r="Y474" s="6">
        <v>3.552</v>
      </c>
      <c r="Z474" s="6">
        <v>3.552</v>
      </c>
      <c r="AA474" s="6">
        <v>2250</v>
      </c>
      <c r="AB474" s="6"/>
      <c r="AC474" s="6">
        <v>1358.255542787693</v>
      </c>
      <c r="AD474" s="6">
        <v>747.77002199568801</v>
      </c>
      <c r="AE474" s="6">
        <v>4170.8293074302073</v>
      </c>
      <c r="AF474" s="6">
        <v>1</v>
      </c>
      <c r="AG474" s="5"/>
      <c r="AH474" s="5"/>
    </row>
    <row r="475" spans="1:34" ht="19.5" customHeight="1" x14ac:dyDescent="0.2">
      <c r="A475" s="21"/>
      <c r="B475" s="6" t="s">
        <v>567</v>
      </c>
      <c r="C475" s="6">
        <v>1</v>
      </c>
      <c r="D475" s="6">
        <v>1000.9999999999999</v>
      </c>
      <c r="E475" s="6">
        <v>2149</v>
      </c>
      <c r="F475" s="6">
        <v>150</v>
      </c>
      <c r="G475" s="6">
        <v>34.6</v>
      </c>
      <c r="H475" s="18">
        <v>8.9999999999999993E-3</v>
      </c>
      <c r="I475" s="16">
        <v>422</v>
      </c>
      <c r="J475">
        <v>8.9999999999999993E-3</v>
      </c>
      <c r="K475" s="11">
        <v>422</v>
      </c>
      <c r="L475" s="12">
        <v>8.9999999999999993E-3</v>
      </c>
      <c r="M475">
        <v>422</v>
      </c>
      <c r="N475" s="11">
        <v>1155</v>
      </c>
      <c r="O475" s="11">
        <v>150</v>
      </c>
      <c r="P475" s="11">
        <v>1000</v>
      </c>
      <c r="Q475" s="6">
        <v>0.6</v>
      </c>
      <c r="R475" s="6">
        <v>0.46579804560260579</v>
      </c>
      <c r="S475" s="6">
        <v>0.10355670200146862</v>
      </c>
      <c r="T475" s="6">
        <v>300000</v>
      </c>
      <c r="U475" s="6">
        <v>577350</v>
      </c>
      <c r="V475" s="6">
        <v>0.51961548454143935</v>
      </c>
      <c r="W475" s="6">
        <v>3.7979999999999996</v>
      </c>
      <c r="X475" s="6">
        <v>4.8952</v>
      </c>
      <c r="Y475" s="6">
        <v>3.7979999999999996</v>
      </c>
      <c r="Z475" s="6">
        <v>3.7979999999999996</v>
      </c>
      <c r="AA475" s="6">
        <v>2370</v>
      </c>
      <c r="AB475" s="6"/>
      <c r="AC475" s="6">
        <v>1387.9496161493539</v>
      </c>
      <c r="AD475" s="6">
        <v>770.58659703034436</v>
      </c>
      <c r="AE475" s="6">
        <v>4245.0932297072404</v>
      </c>
      <c r="AF475" s="6">
        <v>1</v>
      </c>
      <c r="AG475" s="5"/>
      <c r="AH475" s="5"/>
    </row>
    <row r="476" spans="1:34" ht="19.5" customHeight="1" x14ac:dyDescent="0.2">
      <c r="A476" s="21"/>
      <c r="B476" s="6" t="s">
        <v>568</v>
      </c>
      <c r="C476" s="6">
        <v>0</v>
      </c>
      <c r="D476" s="6">
        <v>1400</v>
      </c>
      <c r="E476" s="6">
        <v>2149</v>
      </c>
      <c r="F476" s="6">
        <v>150</v>
      </c>
      <c r="G476" s="6">
        <v>27.4</v>
      </c>
      <c r="H476" s="18">
        <v>1.6E-2</v>
      </c>
      <c r="I476" s="16">
        <v>296</v>
      </c>
      <c r="J476">
        <v>1.6E-2</v>
      </c>
      <c r="K476" s="11">
        <v>296</v>
      </c>
      <c r="L476" s="12">
        <v>1.6E-2</v>
      </c>
      <c r="M476">
        <v>296</v>
      </c>
      <c r="N476" s="11">
        <v>1155</v>
      </c>
      <c r="O476" s="11">
        <v>150</v>
      </c>
      <c r="P476" s="11">
        <v>1000</v>
      </c>
      <c r="Q476" s="6">
        <v>0.8</v>
      </c>
      <c r="R476" s="6">
        <v>0.65146579804560256</v>
      </c>
      <c r="S476" s="6">
        <v>0.13076868208944578</v>
      </c>
      <c r="T476" s="6">
        <v>300000</v>
      </c>
      <c r="U476" s="6">
        <v>577350</v>
      </c>
      <c r="V476" s="6">
        <v>0.51961548454143935</v>
      </c>
      <c r="W476" s="6">
        <v>4.7359999999999998</v>
      </c>
      <c r="X476" s="6">
        <v>3.4335999999999998</v>
      </c>
      <c r="Y476" s="6">
        <v>4.7359999999999998</v>
      </c>
      <c r="Z476" s="6">
        <v>4.7359999999999998</v>
      </c>
      <c r="AA476" s="6">
        <v>1980</v>
      </c>
      <c r="AB476" s="6"/>
      <c r="AC476" s="6">
        <v>1217.622069378458</v>
      </c>
      <c r="AD476" s="6">
        <v>622.88063846580474</v>
      </c>
      <c r="AE476" s="6">
        <v>3777.6738908726957</v>
      </c>
      <c r="AF476" s="6">
        <v>1</v>
      </c>
      <c r="AG476" s="5"/>
      <c r="AH476" s="5"/>
    </row>
    <row r="477" spans="1:34" ht="19.5" customHeight="1" x14ac:dyDescent="0.2">
      <c r="A477" s="21"/>
      <c r="B477" s="6" t="s">
        <v>569</v>
      </c>
      <c r="C477" s="6">
        <v>1</v>
      </c>
      <c r="D477" s="6">
        <v>1400</v>
      </c>
      <c r="E477" s="6">
        <v>2149</v>
      </c>
      <c r="F477" s="6">
        <v>150</v>
      </c>
      <c r="G477" s="6">
        <v>27.5</v>
      </c>
      <c r="H477" s="18">
        <v>1.2E-2</v>
      </c>
      <c r="I477" s="16">
        <v>422</v>
      </c>
      <c r="J477">
        <v>1.2E-2</v>
      </c>
      <c r="K477" s="11">
        <v>422</v>
      </c>
      <c r="L477" s="12">
        <v>1.2E-2</v>
      </c>
      <c r="M477">
        <v>422</v>
      </c>
      <c r="N477" s="11">
        <v>1155</v>
      </c>
      <c r="O477" s="11">
        <v>150</v>
      </c>
      <c r="P477" s="11">
        <v>1000</v>
      </c>
      <c r="Q477" s="6">
        <v>0.8</v>
      </c>
      <c r="R477" s="6">
        <v>0.65146579804560256</v>
      </c>
      <c r="S477" s="6">
        <v>0.13029315960912052</v>
      </c>
      <c r="T477" s="6">
        <v>300000</v>
      </c>
      <c r="U477" s="6">
        <v>577350</v>
      </c>
      <c r="V477" s="6">
        <v>0.51961548454143935</v>
      </c>
      <c r="W477" s="6">
        <v>5.0640000000000001</v>
      </c>
      <c r="X477" s="6">
        <v>4.8952</v>
      </c>
      <c r="Y477" s="6">
        <v>5.0640000000000001</v>
      </c>
      <c r="Z477" s="6">
        <v>5.0640000000000001</v>
      </c>
      <c r="AA477" s="6">
        <v>2040</v>
      </c>
      <c r="AB477" s="6"/>
      <c r="AC477" s="6">
        <v>1244.7499686194885</v>
      </c>
      <c r="AD477" s="6">
        <v>624.76837827478232</v>
      </c>
      <c r="AE477" s="6">
        <v>3784.5611780689815</v>
      </c>
      <c r="AF477" s="6">
        <v>1</v>
      </c>
      <c r="AG477" s="5"/>
      <c r="AH477" s="5"/>
    </row>
    <row r="478" spans="1:34" ht="19.5" customHeight="1" x14ac:dyDescent="0.2">
      <c r="A478" s="21"/>
      <c r="B478" s="6" t="s">
        <v>570</v>
      </c>
      <c r="C478" s="6">
        <v>1</v>
      </c>
      <c r="D478" s="6">
        <v>1400</v>
      </c>
      <c r="E478" s="6">
        <v>2149</v>
      </c>
      <c r="F478" s="6">
        <v>150</v>
      </c>
      <c r="G478" s="6">
        <v>28</v>
      </c>
      <c r="H478" s="18">
        <v>0.01</v>
      </c>
      <c r="I478" s="16">
        <v>528</v>
      </c>
      <c r="J478">
        <v>0.01</v>
      </c>
      <c r="K478" s="11">
        <v>528</v>
      </c>
      <c r="L478" s="12">
        <v>0.01</v>
      </c>
      <c r="M478">
        <v>528</v>
      </c>
      <c r="N478" s="11">
        <v>1155</v>
      </c>
      <c r="O478" s="11">
        <v>150</v>
      </c>
      <c r="P478" s="11">
        <v>1000</v>
      </c>
      <c r="Q478" s="6">
        <v>0.8</v>
      </c>
      <c r="R478" s="6">
        <v>0.65146579804560256</v>
      </c>
      <c r="S478" s="6">
        <v>0.12796649604467195</v>
      </c>
      <c r="T478" s="6">
        <v>300000</v>
      </c>
      <c r="U478" s="6">
        <v>577350</v>
      </c>
      <c r="V478" s="6">
        <v>0.51961548454143935</v>
      </c>
      <c r="W478" s="6">
        <v>5.28</v>
      </c>
      <c r="X478" s="6">
        <v>6.1247999999999996</v>
      </c>
      <c r="Y478" s="6">
        <v>5.28</v>
      </c>
      <c r="Z478" s="6">
        <v>5.28</v>
      </c>
      <c r="AA478" s="6">
        <v>2040</v>
      </c>
      <c r="AB478" s="6"/>
      <c r="AC478" s="6">
        <v>1264.6627960302335</v>
      </c>
      <c r="AD478" s="6">
        <v>634.19909114559425</v>
      </c>
      <c r="AE478" s="6">
        <v>3818.8112986078531</v>
      </c>
      <c r="AF478" s="6">
        <v>1</v>
      </c>
      <c r="AG478" s="5"/>
      <c r="AH478" s="5"/>
    </row>
    <row r="479" spans="1:34" ht="19.5" customHeight="1" x14ac:dyDescent="0.2">
      <c r="A479" s="21"/>
      <c r="B479" s="6" t="s">
        <v>571</v>
      </c>
      <c r="C479" s="6">
        <v>0</v>
      </c>
      <c r="D479" s="6">
        <v>1400</v>
      </c>
      <c r="E479" s="6">
        <v>2149</v>
      </c>
      <c r="F479" s="6">
        <v>150</v>
      </c>
      <c r="G479" s="6">
        <v>41.8</v>
      </c>
      <c r="H479" s="18">
        <v>1.6E-2</v>
      </c>
      <c r="I479" s="16">
        <v>296</v>
      </c>
      <c r="J479">
        <v>1.6E-2</v>
      </c>
      <c r="K479" s="11">
        <v>296</v>
      </c>
      <c r="L479" s="12">
        <v>1.6E-2</v>
      </c>
      <c r="M479">
        <v>296</v>
      </c>
      <c r="N479" s="11">
        <v>1155</v>
      </c>
      <c r="O479" s="11">
        <v>150</v>
      </c>
      <c r="P479" s="11">
        <v>1000</v>
      </c>
      <c r="Q479" s="6">
        <v>0.8</v>
      </c>
      <c r="R479" s="6">
        <v>0.65146579804560256</v>
      </c>
      <c r="S479" s="6">
        <v>8.5719183953368763E-2</v>
      </c>
      <c r="T479" s="6">
        <v>300000</v>
      </c>
      <c r="U479" s="6">
        <v>577350</v>
      </c>
      <c r="V479" s="6">
        <v>0.51961548454143935</v>
      </c>
      <c r="W479" s="6">
        <v>4.7359999999999998</v>
      </c>
      <c r="X479" s="6">
        <v>3.4335999999999998</v>
      </c>
      <c r="Y479" s="6">
        <v>4.7359999999999998</v>
      </c>
      <c r="Z479" s="6">
        <v>4.7359999999999998</v>
      </c>
      <c r="AA479" s="6">
        <v>2280</v>
      </c>
      <c r="AB479" s="6"/>
      <c r="AC479" s="6">
        <v>1278.8455100880358</v>
      </c>
      <c r="AD479" s="6">
        <v>891.07206542202744</v>
      </c>
      <c r="AE479" s="6">
        <v>4665.9203842362385</v>
      </c>
      <c r="AF479" s="6">
        <v>1</v>
      </c>
      <c r="AG479" s="5"/>
      <c r="AH479" s="5"/>
    </row>
    <row r="480" spans="1:34" ht="19.5" customHeight="1" x14ac:dyDescent="0.2">
      <c r="A480" s="21"/>
      <c r="B480" s="6" t="s">
        <v>572</v>
      </c>
      <c r="C480" s="6">
        <v>1</v>
      </c>
      <c r="D480" s="6">
        <v>1400</v>
      </c>
      <c r="E480" s="6">
        <v>2149</v>
      </c>
      <c r="F480" s="6">
        <v>150</v>
      </c>
      <c r="G480" s="6">
        <v>43.1</v>
      </c>
      <c r="H480" s="18">
        <v>1.2E-2</v>
      </c>
      <c r="I480" s="16">
        <v>422</v>
      </c>
      <c r="J480">
        <v>1.2E-2</v>
      </c>
      <c r="K480" s="11">
        <v>422</v>
      </c>
      <c r="L480" s="12">
        <v>1.2E-2</v>
      </c>
      <c r="M480">
        <v>422</v>
      </c>
      <c r="N480" s="11">
        <v>1155</v>
      </c>
      <c r="O480" s="11">
        <v>150</v>
      </c>
      <c r="P480" s="11">
        <v>1000</v>
      </c>
      <c r="Q480" s="6">
        <v>0.8</v>
      </c>
      <c r="R480" s="6">
        <v>0.65146579804560256</v>
      </c>
      <c r="S480" s="6">
        <v>8.3133686525540929E-2</v>
      </c>
      <c r="T480" s="6">
        <v>300000</v>
      </c>
      <c r="U480" s="6">
        <v>577350</v>
      </c>
      <c r="V480" s="6">
        <v>0.51961548454143935</v>
      </c>
      <c r="W480" s="6">
        <v>5.0640000000000001</v>
      </c>
      <c r="X480" s="6">
        <v>4.8952</v>
      </c>
      <c r="Y480" s="6">
        <v>5.0640000000000001</v>
      </c>
      <c r="Z480" s="6">
        <v>5.0640000000000001</v>
      </c>
      <c r="AA480" s="6">
        <v>2340</v>
      </c>
      <c r="AB480" s="6"/>
      <c r="AC480" s="6">
        <v>1310.4614249690192</v>
      </c>
      <c r="AD480" s="6">
        <v>914.42576864897387</v>
      </c>
      <c r="AE480" s="6">
        <v>4737.9210350093826</v>
      </c>
      <c r="AF480" s="6">
        <v>1</v>
      </c>
      <c r="AG480" s="5"/>
      <c r="AH480" s="5"/>
    </row>
    <row r="481" spans="1:34" ht="19.5" customHeight="1" x14ac:dyDescent="0.2">
      <c r="A481" s="20"/>
      <c r="B481" s="6" t="s">
        <v>573</v>
      </c>
      <c r="C481" s="6">
        <v>1</v>
      </c>
      <c r="D481" s="6">
        <v>1400</v>
      </c>
      <c r="E481" s="6">
        <v>2149</v>
      </c>
      <c r="F481" s="6">
        <v>150</v>
      </c>
      <c r="G481" s="6">
        <v>44.6</v>
      </c>
      <c r="H481" s="18">
        <v>0.01</v>
      </c>
      <c r="I481" s="16">
        <v>528</v>
      </c>
      <c r="J481">
        <v>0.01</v>
      </c>
      <c r="K481" s="11">
        <v>528</v>
      </c>
      <c r="L481" s="12">
        <v>0.01</v>
      </c>
      <c r="M481">
        <v>528</v>
      </c>
      <c r="N481" s="11">
        <v>1155</v>
      </c>
      <c r="O481" s="11">
        <v>150</v>
      </c>
      <c r="P481" s="11">
        <v>1000</v>
      </c>
      <c r="Q481" s="6">
        <v>0.8</v>
      </c>
      <c r="R481" s="6">
        <v>0.65146579804560256</v>
      </c>
      <c r="S481" s="6">
        <v>8.0337710521318703E-2</v>
      </c>
      <c r="T481" s="6">
        <v>300000</v>
      </c>
      <c r="U481" s="6">
        <v>577350</v>
      </c>
      <c r="V481" s="6">
        <v>0.51961548454143935</v>
      </c>
      <c r="W481" s="6">
        <v>5.28</v>
      </c>
      <c r="X481" s="6">
        <v>6.1247999999999996</v>
      </c>
      <c r="Y481" s="6">
        <v>5.28</v>
      </c>
      <c r="Z481" s="6">
        <v>5.28</v>
      </c>
      <c r="AA481" s="6">
        <v>2430</v>
      </c>
      <c r="AB481" s="6"/>
      <c r="AC481" s="6">
        <v>1333.6476379963854</v>
      </c>
      <c r="AD481" s="6">
        <v>941.33425770159079</v>
      </c>
      <c r="AE481" s="6">
        <v>4819.6623331379496</v>
      </c>
      <c r="AF481" s="6">
        <v>1</v>
      </c>
      <c r="AG481" s="5"/>
      <c r="AH481" s="5"/>
    </row>
    <row r="482" spans="1:34" ht="19.5" customHeight="1" x14ac:dyDescent="0.2">
      <c r="A482" s="19" t="s">
        <v>574</v>
      </c>
      <c r="B482" s="6" t="s">
        <v>575</v>
      </c>
      <c r="C482" s="6">
        <v>0</v>
      </c>
      <c r="D482" s="6">
        <v>749</v>
      </c>
      <c r="E482" s="6">
        <v>2121</v>
      </c>
      <c r="F482" s="6">
        <v>120</v>
      </c>
      <c r="G482" s="6">
        <v>38.15</v>
      </c>
      <c r="H482" s="18">
        <v>8.9999999999999993E-3</v>
      </c>
      <c r="I482" s="11">
        <v>369</v>
      </c>
      <c r="J482">
        <v>8.9999999999999993E-3</v>
      </c>
      <c r="K482" s="11">
        <v>369</v>
      </c>
      <c r="L482" s="12">
        <v>4.8000000000000001E-2</v>
      </c>
      <c r="M482">
        <v>369</v>
      </c>
      <c r="N482" s="11">
        <v>698</v>
      </c>
      <c r="O482" s="11">
        <v>120</v>
      </c>
      <c r="P482" s="11">
        <v>500</v>
      </c>
      <c r="Q482" s="6">
        <v>0.5</v>
      </c>
      <c r="R482" s="6">
        <v>0.35313531353135313</v>
      </c>
      <c r="S482" s="6">
        <v>7.1885113993518809E-2</v>
      </c>
      <c r="T482" s="6">
        <v>120000</v>
      </c>
      <c r="U482" s="6">
        <v>345720</v>
      </c>
      <c r="V482" s="6">
        <v>0.34710170079833391</v>
      </c>
      <c r="W482" s="6">
        <v>17.712</v>
      </c>
      <c r="X482" s="6">
        <v>0</v>
      </c>
      <c r="Y482" s="6">
        <v>3.3209999999999997</v>
      </c>
      <c r="Z482" s="6">
        <v>3.3209999999999997</v>
      </c>
      <c r="AA482" s="6">
        <v>2511</v>
      </c>
      <c r="AB482" s="6"/>
      <c r="AC482" s="6">
        <v>1305.35752372767</v>
      </c>
      <c r="AD482" s="6">
        <v>956.38871419324164</v>
      </c>
      <c r="AE482" s="6">
        <v>2669.204132016695</v>
      </c>
      <c r="AF482" s="6">
        <v>1</v>
      </c>
      <c r="AG482" s="5"/>
      <c r="AH482" s="5"/>
    </row>
    <row r="483" spans="1:34" ht="19.5" customHeight="1" x14ac:dyDescent="0.2">
      <c r="A483" s="21"/>
      <c r="B483" s="6" t="s">
        <v>576</v>
      </c>
      <c r="C483" s="6">
        <v>0</v>
      </c>
      <c r="D483" s="6">
        <v>749</v>
      </c>
      <c r="E483" s="6">
        <v>2121</v>
      </c>
      <c r="F483" s="6">
        <v>120</v>
      </c>
      <c r="G483" s="6">
        <v>35.79</v>
      </c>
      <c r="H483" s="18">
        <v>1.7000000000000001E-2</v>
      </c>
      <c r="I483" s="11">
        <v>369</v>
      </c>
      <c r="J483">
        <v>1.7000000000000001E-2</v>
      </c>
      <c r="K483" s="11">
        <v>369</v>
      </c>
      <c r="L483" s="12">
        <v>4.8000000000000001E-2</v>
      </c>
      <c r="M483">
        <v>369</v>
      </c>
      <c r="N483" s="11">
        <v>713</v>
      </c>
      <c r="O483" s="11">
        <v>120</v>
      </c>
      <c r="P483" s="11">
        <v>500</v>
      </c>
      <c r="Q483" s="6">
        <v>0.5</v>
      </c>
      <c r="R483" s="6">
        <v>0.35313531353135313</v>
      </c>
      <c r="S483" s="6">
        <v>7.8271907340815905E-2</v>
      </c>
      <c r="T483" s="6">
        <v>120000</v>
      </c>
      <c r="U483" s="6">
        <v>345720</v>
      </c>
      <c r="V483" s="6">
        <v>0.34710170079833391</v>
      </c>
      <c r="W483" s="6">
        <v>17.712</v>
      </c>
      <c r="X483" s="6">
        <v>0</v>
      </c>
      <c r="Y483" s="6">
        <v>6.2730000000000006</v>
      </c>
      <c r="Z483" s="6">
        <v>6.2730000000000006</v>
      </c>
      <c r="AA483" s="6">
        <v>2511</v>
      </c>
      <c r="AB483" s="6"/>
      <c r="AC483" s="6">
        <v>1264.3376033489601</v>
      </c>
      <c r="AD483" s="6">
        <v>904.0172871437594</v>
      </c>
      <c r="AE483" s="6">
        <v>2585.3263138867014</v>
      </c>
      <c r="AF483" s="6">
        <v>1</v>
      </c>
      <c r="AG483" s="5"/>
      <c r="AH483" s="5"/>
    </row>
    <row r="484" spans="1:34" ht="19.5" customHeight="1" x14ac:dyDescent="0.2">
      <c r="A484" s="21"/>
      <c r="B484" s="6" t="s">
        <v>577</v>
      </c>
      <c r="C484" s="6">
        <v>0</v>
      </c>
      <c r="D484" s="6">
        <v>749</v>
      </c>
      <c r="E484" s="6">
        <v>2121</v>
      </c>
      <c r="F484" s="6">
        <v>120</v>
      </c>
      <c r="G484" s="6">
        <v>35.79</v>
      </c>
      <c r="H484" s="18">
        <v>1.3000000000000001E-2</v>
      </c>
      <c r="I484" s="11">
        <v>369</v>
      </c>
      <c r="J484">
        <v>1.3000000000000001E-2</v>
      </c>
      <c r="K484" s="11">
        <v>369</v>
      </c>
      <c r="L484" s="12">
        <v>4.8000000000000001E-2</v>
      </c>
      <c r="M484">
        <v>369</v>
      </c>
      <c r="N484" s="11">
        <v>350</v>
      </c>
      <c r="O484" s="11">
        <v>120</v>
      </c>
      <c r="P484" s="11">
        <v>500</v>
      </c>
      <c r="Q484" s="6">
        <v>0.5</v>
      </c>
      <c r="R484" s="6">
        <v>0.35313531353135313</v>
      </c>
      <c r="S484" s="6">
        <v>3.8422394907833897E-2</v>
      </c>
      <c r="T484" s="6">
        <v>120000</v>
      </c>
      <c r="U484" s="6">
        <v>345720</v>
      </c>
      <c r="V484" s="6">
        <v>0.34710170079833391</v>
      </c>
      <c r="W484" s="6">
        <v>17.712</v>
      </c>
      <c r="X484" s="6">
        <v>0</v>
      </c>
      <c r="Y484" s="6">
        <v>4.7969999999999997</v>
      </c>
      <c r="Z484" s="6">
        <v>4.7969999999999997</v>
      </c>
      <c r="AA484" s="6">
        <v>2481</v>
      </c>
      <c r="AB484" s="6"/>
      <c r="AC484" s="6">
        <v>1264.3376033489601</v>
      </c>
      <c r="AD484" s="6">
        <v>919.73880497785001</v>
      </c>
      <c r="AE484" s="6">
        <v>2585.3263138867014</v>
      </c>
      <c r="AF484" s="6">
        <v>1</v>
      </c>
      <c r="AG484" s="5"/>
      <c r="AH484" s="5"/>
    </row>
    <row r="485" spans="1:34" ht="19.5" customHeight="1" x14ac:dyDescent="0.2">
      <c r="A485" s="21"/>
      <c r="B485" s="6" t="s">
        <v>578</v>
      </c>
      <c r="C485" s="6">
        <v>0</v>
      </c>
      <c r="D485" s="6">
        <v>749</v>
      </c>
      <c r="E485" s="6">
        <v>2121</v>
      </c>
      <c r="F485" s="6">
        <v>120</v>
      </c>
      <c r="G485" s="6">
        <v>40.4</v>
      </c>
      <c r="H485" s="18">
        <v>1.3000000000000001E-2</v>
      </c>
      <c r="I485" s="11">
        <v>369</v>
      </c>
      <c r="J485">
        <v>1.3000000000000001E-2</v>
      </c>
      <c r="K485" s="11">
        <v>369</v>
      </c>
      <c r="L485" s="12">
        <v>4.8000000000000001E-2</v>
      </c>
      <c r="M485">
        <v>369</v>
      </c>
      <c r="N485" s="11">
        <v>706</v>
      </c>
      <c r="O485" s="11">
        <v>120</v>
      </c>
      <c r="P485" s="11">
        <v>500</v>
      </c>
      <c r="Q485" s="6">
        <v>0.5</v>
      </c>
      <c r="R485" s="6">
        <v>0.35313531353135313</v>
      </c>
      <c r="S485" s="6">
        <v>6.865962409536569E-2</v>
      </c>
      <c r="T485" s="6">
        <v>120000</v>
      </c>
      <c r="U485" s="6">
        <v>345720</v>
      </c>
      <c r="V485" s="6">
        <v>0.34710170079833391</v>
      </c>
      <c r="W485" s="6">
        <v>17.712</v>
      </c>
      <c r="X485" s="6">
        <v>0</v>
      </c>
      <c r="Y485" s="6">
        <v>4.7969999999999997</v>
      </c>
      <c r="Z485" s="6">
        <v>4.7969999999999997</v>
      </c>
      <c r="AA485" s="6">
        <v>2668</v>
      </c>
      <c r="AB485" s="6"/>
      <c r="AC485" s="6">
        <v>1343.2996081957017</v>
      </c>
      <c r="AD485" s="6">
        <v>1006.1521028289513</v>
      </c>
      <c r="AE485" s="6">
        <v>2746.7883698967416</v>
      </c>
      <c r="AF485" s="6">
        <v>1</v>
      </c>
      <c r="AG485" s="5"/>
      <c r="AH485" s="5"/>
    </row>
    <row r="486" spans="1:34" ht="19.5" customHeight="1" x14ac:dyDescent="0.2">
      <c r="A486" s="21"/>
      <c r="B486" s="6" t="s">
        <v>579</v>
      </c>
      <c r="C486" s="6">
        <v>0</v>
      </c>
      <c r="D486" s="6">
        <v>1750</v>
      </c>
      <c r="E486" s="6">
        <v>2121</v>
      </c>
      <c r="F486" s="6">
        <v>120</v>
      </c>
      <c r="G486" s="6">
        <v>33.14</v>
      </c>
      <c r="H486" s="18">
        <v>1.3000000000000001E-2</v>
      </c>
      <c r="I486" s="11">
        <v>369</v>
      </c>
      <c r="J486">
        <v>1.3000000000000001E-2</v>
      </c>
      <c r="K486" s="11">
        <v>369</v>
      </c>
      <c r="L486" s="12">
        <v>4.8000000000000001E-2</v>
      </c>
      <c r="M486">
        <v>369</v>
      </c>
      <c r="N486" s="11">
        <v>701</v>
      </c>
      <c r="O486" s="11">
        <v>120</v>
      </c>
      <c r="P486" s="11">
        <v>500</v>
      </c>
      <c r="Q486" s="6">
        <v>1</v>
      </c>
      <c r="R486" s="6">
        <v>0.82508250825082508</v>
      </c>
      <c r="S486" s="6">
        <v>8.3108147007475985E-2</v>
      </c>
      <c r="T486" s="6">
        <v>120000</v>
      </c>
      <c r="U486" s="6">
        <v>345720</v>
      </c>
      <c r="V486" s="6">
        <v>0.34710170079833391</v>
      </c>
      <c r="W486" s="6">
        <v>17.712</v>
      </c>
      <c r="X486" s="6">
        <v>0</v>
      </c>
      <c r="Y486" s="6">
        <v>4.7969999999999997</v>
      </c>
      <c r="Z486" s="6">
        <v>4.7969999999999997</v>
      </c>
      <c r="AA486" s="6">
        <v>1755</v>
      </c>
      <c r="AB486" s="6"/>
      <c r="AC486" s="6">
        <v>1155.1896618923136</v>
      </c>
      <c r="AD486" s="6">
        <v>809.44589664280011</v>
      </c>
      <c r="AE486" s="6">
        <v>2487.7731105649486</v>
      </c>
      <c r="AF486" s="6">
        <v>1</v>
      </c>
      <c r="AG486" s="5"/>
      <c r="AH486" s="5"/>
    </row>
    <row r="487" spans="1:34" ht="19.5" customHeight="1" x14ac:dyDescent="0.2">
      <c r="A487" s="21"/>
      <c r="B487" s="6" t="s">
        <v>580</v>
      </c>
      <c r="C487" s="6">
        <v>0</v>
      </c>
      <c r="D487" s="6">
        <v>1750</v>
      </c>
      <c r="E487" s="6">
        <v>2121</v>
      </c>
      <c r="F487" s="6">
        <v>120</v>
      </c>
      <c r="G487" s="6">
        <v>33.93</v>
      </c>
      <c r="H487" s="18">
        <v>1.3000000000000001E-2</v>
      </c>
      <c r="I487" s="11">
        <v>369</v>
      </c>
      <c r="J487">
        <v>1.3000000000000001E-2</v>
      </c>
      <c r="K487" s="11">
        <v>369</v>
      </c>
      <c r="L487" s="12">
        <v>4.8000000000000001E-2</v>
      </c>
      <c r="M487">
        <v>369</v>
      </c>
      <c r="N487" s="11">
        <v>355</v>
      </c>
      <c r="O487" s="11">
        <v>120</v>
      </c>
      <c r="P487" s="11">
        <v>500</v>
      </c>
      <c r="Q487" s="6">
        <v>1</v>
      </c>
      <c r="R487" s="6">
        <v>0.82508250825082508</v>
      </c>
      <c r="S487" s="6">
        <v>4.110764324716755E-2</v>
      </c>
      <c r="T487" s="6">
        <v>120000</v>
      </c>
      <c r="U487" s="6">
        <v>345720</v>
      </c>
      <c r="V487" s="6">
        <v>0.34710170079833391</v>
      </c>
      <c r="W487" s="6">
        <v>17.712</v>
      </c>
      <c r="X487" s="6">
        <v>0</v>
      </c>
      <c r="Y487" s="6">
        <v>4.7969999999999997</v>
      </c>
      <c r="Z487" s="6">
        <v>4.7969999999999997</v>
      </c>
      <c r="AA487" s="6">
        <v>1648</v>
      </c>
      <c r="AB487" s="6"/>
      <c r="AC487" s="6">
        <v>1005.2044617697169</v>
      </c>
      <c r="AD487" s="6">
        <v>833.78873800975657</v>
      </c>
      <c r="AE487" s="6">
        <v>2517.2505658803616</v>
      </c>
      <c r="AF487" s="6">
        <v>1</v>
      </c>
      <c r="AG487" s="5"/>
      <c r="AH487" s="5"/>
    </row>
    <row r="488" spans="1:34" ht="19.5" customHeight="1" x14ac:dyDescent="0.2">
      <c r="A488" s="20"/>
      <c r="B488" s="6" t="s">
        <v>581</v>
      </c>
      <c r="C488" s="6">
        <v>0</v>
      </c>
      <c r="D488" s="6">
        <v>1750</v>
      </c>
      <c r="E488" s="6">
        <v>2121</v>
      </c>
      <c r="F488" s="6">
        <v>150</v>
      </c>
      <c r="G488" s="6">
        <v>25.89</v>
      </c>
      <c r="H488" s="18">
        <v>1.0999999999999999E-2</v>
      </c>
      <c r="I488" s="11">
        <v>369</v>
      </c>
      <c r="J488">
        <v>1.0999999999999999E-2</v>
      </c>
      <c r="K488" s="11">
        <v>369</v>
      </c>
      <c r="L488" s="12">
        <v>4.8000000000000001E-2</v>
      </c>
      <c r="M488">
        <v>369</v>
      </c>
      <c r="N488" s="11">
        <v>830</v>
      </c>
      <c r="O488" s="11">
        <v>120</v>
      </c>
      <c r="P488" s="11">
        <v>500</v>
      </c>
      <c r="Q488" s="6">
        <v>1</v>
      </c>
      <c r="R488" s="6">
        <v>0.82508250825082508</v>
      </c>
      <c r="S488" s="6">
        <v>0.11125701865907546</v>
      </c>
      <c r="T488" s="6">
        <v>120000</v>
      </c>
      <c r="U488" s="6">
        <v>402150</v>
      </c>
      <c r="V488" s="6">
        <v>0.29839612085042894</v>
      </c>
      <c r="W488" s="6">
        <v>17.712</v>
      </c>
      <c r="X488" s="6">
        <v>0</v>
      </c>
      <c r="Y488" s="6">
        <v>4.0590000000000002</v>
      </c>
      <c r="Z488" s="6">
        <v>4.0590000000000002</v>
      </c>
      <c r="AA488" s="6">
        <v>1814</v>
      </c>
      <c r="AB488" s="6"/>
      <c r="AC488" s="6">
        <v>1243.3064036124454</v>
      </c>
      <c r="AD488" s="6">
        <v>819.42448520491519</v>
      </c>
      <c r="AE488" s="6">
        <v>2557.7854424424095</v>
      </c>
      <c r="AF488" s="6">
        <v>1</v>
      </c>
      <c r="AG488" s="5"/>
      <c r="AH488" s="5"/>
    </row>
    <row r="489" spans="1:34" ht="19.5" customHeight="1" x14ac:dyDescent="0.2">
      <c r="A489" s="19" t="s">
        <v>582</v>
      </c>
      <c r="B489" s="6" t="s">
        <v>583</v>
      </c>
      <c r="C489" s="6">
        <v>0</v>
      </c>
      <c r="D489" s="6">
        <v>150</v>
      </c>
      <c r="E489" s="6">
        <v>430</v>
      </c>
      <c r="F489" s="6">
        <v>23</v>
      </c>
      <c r="G489" s="6">
        <v>19.899999999999999</v>
      </c>
      <c r="H489" s="18">
        <v>7.000000000000001E-3</v>
      </c>
      <c r="I489" s="11">
        <v>323</v>
      </c>
      <c r="J489">
        <v>7.000000000000001E-3</v>
      </c>
      <c r="K489" s="11">
        <v>323</v>
      </c>
      <c r="L489" s="12">
        <v>7.000000000000001E-3</v>
      </c>
      <c r="M489">
        <v>402</v>
      </c>
      <c r="N489" s="11">
        <v>0</v>
      </c>
      <c r="O489" s="11">
        <v>30</v>
      </c>
      <c r="P489" s="11">
        <v>145</v>
      </c>
      <c r="Q489" s="6">
        <v>0.5</v>
      </c>
      <c r="R489" s="6">
        <v>0.34883720930232559</v>
      </c>
      <c r="S489" s="6">
        <v>0</v>
      </c>
      <c r="T489" s="6">
        <v>8700</v>
      </c>
      <c r="U489" s="6">
        <v>17210</v>
      </c>
      <c r="V489" s="6">
        <v>0.50552004648460203</v>
      </c>
      <c r="W489" s="7">
        <v>2.8140000000000001</v>
      </c>
      <c r="X489" s="6">
        <v>0.28139999999999998</v>
      </c>
      <c r="Y489" s="7">
        <v>2.2610000000000001</v>
      </c>
      <c r="Z489" s="7">
        <v>2.2610000000000001</v>
      </c>
      <c r="AA489" s="10">
        <v>30</v>
      </c>
      <c r="AB489" s="10"/>
      <c r="AC489" s="6">
        <v>20.675659656683472</v>
      </c>
      <c r="AD489" s="6">
        <v>26.039408184492615</v>
      </c>
      <c r="AE489" s="6">
        <v>95.966006269798484</v>
      </c>
      <c r="AF489" s="6">
        <v>1</v>
      </c>
      <c r="AG489" s="5"/>
      <c r="AH489" s="5"/>
    </row>
    <row r="490" spans="1:34" ht="19.5" customHeight="1" x14ac:dyDescent="0.2">
      <c r="A490" s="20"/>
      <c r="B490" s="6" t="s">
        <v>584</v>
      </c>
      <c r="C490" s="6">
        <v>0</v>
      </c>
      <c r="D490" s="6">
        <v>400</v>
      </c>
      <c r="E490" s="6">
        <v>430</v>
      </c>
      <c r="F490" s="6">
        <v>23</v>
      </c>
      <c r="G490" s="6">
        <v>14.2</v>
      </c>
      <c r="H490" s="18">
        <v>0</v>
      </c>
      <c r="I490" s="11">
        <v>407</v>
      </c>
      <c r="J490">
        <v>0</v>
      </c>
      <c r="K490" s="11">
        <v>407</v>
      </c>
      <c r="L490" s="12">
        <v>1.4999999999999999E-2</v>
      </c>
      <c r="M490">
        <v>402</v>
      </c>
      <c r="N490" s="11">
        <v>0</v>
      </c>
      <c r="O490" s="11">
        <v>30</v>
      </c>
      <c r="P490" s="11">
        <v>145</v>
      </c>
      <c r="Q490" s="6">
        <v>0.93</v>
      </c>
      <c r="R490" s="6">
        <v>0.93023255813953487</v>
      </c>
      <c r="S490" s="6">
        <v>0</v>
      </c>
      <c r="T490" s="6">
        <v>8700</v>
      </c>
      <c r="U490" s="6">
        <v>17210</v>
      </c>
      <c r="V490" s="6">
        <v>0.50552004648460203</v>
      </c>
      <c r="W490" s="7">
        <v>6.1049999999999995</v>
      </c>
      <c r="X490" s="6">
        <v>0.28489999999999999</v>
      </c>
      <c r="Y490" s="7">
        <v>0</v>
      </c>
      <c r="Z490" s="7">
        <v>0</v>
      </c>
      <c r="AA490" s="10">
        <v>19</v>
      </c>
      <c r="AB490" s="10"/>
      <c r="AC490" s="6">
        <v>15.691327114839666</v>
      </c>
      <c r="AD490" s="6">
        <v>16.171544682722978</v>
      </c>
      <c r="AE490" s="6">
        <v>33.419506307172647</v>
      </c>
      <c r="AF490" s="6">
        <v>1</v>
      </c>
      <c r="AG490" s="5"/>
      <c r="AH490" s="5"/>
    </row>
    <row r="491" spans="1:34" ht="19.5" customHeight="1" x14ac:dyDescent="0.2">
      <c r="A491" s="19" t="s">
        <v>585</v>
      </c>
      <c r="B491" s="6" t="s">
        <v>586</v>
      </c>
      <c r="C491" s="6">
        <v>0</v>
      </c>
      <c r="D491" s="6">
        <v>1049</v>
      </c>
      <c r="E491" s="6">
        <v>2301</v>
      </c>
      <c r="F491" s="6">
        <v>80</v>
      </c>
      <c r="G491" s="6">
        <v>34.03</v>
      </c>
      <c r="H491" s="18">
        <v>1.2E-2</v>
      </c>
      <c r="I491" s="16">
        <v>412</v>
      </c>
      <c r="J491">
        <v>1.2E-2</v>
      </c>
      <c r="K491" s="11">
        <v>412</v>
      </c>
      <c r="L491" s="12">
        <v>0.01</v>
      </c>
      <c r="M491">
        <v>379</v>
      </c>
      <c r="N491" s="11">
        <v>719</v>
      </c>
      <c r="O491" s="11">
        <v>300</v>
      </c>
      <c r="P491" s="11">
        <v>300</v>
      </c>
      <c r="Q491" s="6">
        <v>0.6</v>
      </c>
      <c r="R491" s="6">
        <v>0.45588874402433727</v>
      </c>
      <c r="S491" s="6">
        <v>6.6845153453043996E-2</v>
      </c>
      <c r="T491" s="6">
        <v>180000</v>
      </c>
      <c r="U491" s="6">
        <v>316080</v>
      </c>
      <c r="V491" s="6">
        <v>0.56947608200455579</v>
      </c>
      <c r="W491" s="6">
        <v>3.79</v>
      </c>
      <c r="X491" s="6">
        <v>0</v>
      </c>
      <c r="Y491" s="6">
        <v>4.944</v>
      </c>
      <c r="Z491" s="6">
        <v>4.944</v>
      </c>
      <c r="AA491" s="6">
        <v>1658</v>
      </c>
      <c r="AB491" s="6"/>
      <c r="AC491" s="6">
        <v>891.65709812649629</v>
      </c>
      <c r="AD491" s="6">
        <v>708.20847832940342</v>
      </c>
      <c r="AE491" s="6">
        <v>2304.8252559142093</v>
      </c>
      <c r="AF491" s="6">
        <v>1</v>
      </c>
      <c r="AG491" s="5"/>
      <c r="AH491" s="5"/>
    </row>
    <row r="492" spans="1:34" ht="19.5" customHeight="1" x14ac:dyDescent="0.2">
      <c r="A492" s="21"/>
      <c r="B492" s="6" t="s">
        <v>587</v>
      </c>
      <c r="C492" s="6">
        <v>0</v>
      </c>
      <c r="D492" s="6">
        <v>1049</v>
      </c>
      <c r="E492" s="6">
        <v>2301</v>
      </c>
      <c r="F492" s="6">
        <v>80</v>
      </c>
      <c r="G492" s="6">
        <v>29.52</v>
      </c>
      <c r="H492" s="18">
        <v>6.0000000000000001E-3</v>
      </c>
      <c r="I492" s="16">
        <v>412</v>
      </c>
      <c r="J492">
        <v>6.0000000000000001E-3</v>
      </c>
      <c r="K492" s="11">
        <v>412</v>
      </c>
      <c r="L492" s="12">
        <v>0.01</v>
      </c>
      <c r="M492">
        <v>379</v>
      </c>
      <c r="N492" s="11">
        <v>709</v>
      </c>
      <c r="O492" s="11">
        <v>300</v>
      </c>
      <c r="P492" s="11">
        <v>300</v>
      </c>
      <c r="Q492" s="6">
        <v>0.6</v>
      </c>
      <c r="R492" s="6">
        <v>0.45588874402433727</v>
      </c>
      <c r="S492" s="6">
        <v>7.5985874386711477E-2</v>
      </c>
      <c r="T492" s="6">
        <v>180000</v>
      </c>
      <c r="U492" s="6">
        <v>316080</v>
      </c>
      <c r="V492" s="6">
        <v>0.56947608200455579</v>
      </c>
      <c r="W492" s="6">
        <v>3.79</v>
      </c>
      <c r="X492" s="6">
        <v>0</v>
      </c>
      <c r="Y492" s="6">
        <v>2.472</v>
      </c>
      <c r="Z492" s="6">
        <v>2.472</v>
      </c>
      <c r="AA492" s="6">
        <v>1179</v>
      </c>
      <c r="AB492" s="6"/>
      <c r="AC492" s="6">
        <v>830.47215055279605</v>
      </c>
      <c r="AD492" s="6">
        <v>628.16539472449506</v>
      </c>
      <c r="AE492" s="6">
        <v>2146.6696008468562</v>
      </c>
      <c r="AF492" s="6">
        <v>1</v>
      </c>
      <c r="AG492" s="5"/>
      <c r="AH492" s="5"/>
    </row>
    <row r="493" spans="1:34" ht="19.5" customHeight="1" x14ac:dyDescent="0.2">
      <c r="A493" s="21"/>
      <c r="B493" s="6" t="s">
        <v>588</v>
      </c>
      <c r="C493" s="6">
        <v>0</v>
      </c>
      <c r="D493" s="6">
        <v>1049</v>
      </c>
      <c r="E493" s="6">
        <v>2301</v>
      </c>
      <c r="F493" s="6">
        <v>80</v>
      </c>
      <c r="G493" s="6">
        <v>39.71</v>
      </c>
      <c r="H493" s="18">
        <v>8.0000000000000002E-3</v>
      </c>
      <c r="I493" s="16">
        <v>412</v>
      </c>
      <c r="J493">
        <v>8.0000000000000002E-3</v>
      </c>
      <c r="K493" s="11">
        <v>412</v>
      </c>
      <c r="L493" s="12">
        <v>0.01</v>
      </c>
      <c r="M493">
        <v>379</v>
      </c>
      <c r="N493" s="11">
        <v>709</v>
      </c>
      <c r="O493" s="11">
        <v>300</v>
      </c>
      <c r="P493" s="11">
        <v>300</v>
      </c>
      <c r="Q493" s="6">
        <v>0.6</v>
      </c>
      <c r="R493" s="6">
        <v>0.45588874402433727</v>
      </c>
      <c r="S493" s="6">
        <v>5.6487106821851492E-2</v>
      </c>
      <c r="T493" s="6">
        <v>180000</v>
      </c>
      <c r="U493" s="6">
        <v>316080</v>
      </c>
      <c r="V493" s="6">
        <v>0.56947608200455579</v>
      </c>
      <c r="W493" s="6">
        <v>3.79</v>
      </c>
      <c r="X493" s="6">
        <v>0</v>
      </c>
      <c r="Y493" s="6">
        <v>3.2960000000000003</v>
      </c>
      <c r="Z493" s="6">
        <v>3.2960000000000003</v>
      </c>
      <c r="AA493" s="6">
        <v>1475</v>
      </c>
      <c r="AB493" s="6"/>
      <c r="AC493" s="6">
        <v>963.20081225914566</v>
      </c>
      <c r="AD493" s="6">
        <v>807.58027231603717</v>
      </c>
      <c r="AE493" s="6">
        <v>2489.7570638718948</v>
      </c>
      <c r="AF493" s="6">
        <v>1</v>
      </c>
      <c r="AG493" s="5"/>
      <c r="AH493" s="5"/>
    </row>
    <row r="494" spans="1:34" ht="19.5" customHeight="1" x14ac:dyDescent="0.2">
      <c r="A494" s="21"/>
      <c r="B494" s="6" t="s">
        <v>589</v>
      </c>
      <c r="C494" s="6">
        <v>0</v>
      </c>
      <c r="D494" s="6">
        <v>1049</v>
      </c>
      <c r="E494" s="6">
        <v>2301</v>
      </c>
      <c r="F494" s="6">
        <v>80</v>
      </c>
      <c r="G494" s="6">
        <v>33.630000000000003</v>
      </c>
      <c r="H494" s="18">
        <v>1.6E-2</v>
      </c>
      <c r="I494" s="16">
        <v>412</v>
      </c>
      <c r="J494">
        <v>1.6E-2</v>
      </c>
      <c r="K494" s="11">
        <v>412</v>
      </c>
      <c r="L494" s="12">
        <v>1.4000000000000002E-2</v>
      </c>
      <c r="M494">
        <v>379</v>
      </c>
      <c r="N494" s="11">
        <v>710</v>
      </c>
      <c r="O494" s="11">
        <v>300</v>
      </c>
      <c r="P494" s="11">
        <v>300</v>
      </c>
      <c r="Q494" s="6">
        <v>0.6</v>
      </c>
      <c r="R494" s="6">
        <v>0.45588874402433727</v>
      </c>
      <c r="S494" s="6">
        <v>6.6793540526519729E-2</v>
      </c>
      <c r="T494" s="6">
        <v>180000</v>
      </c>
      <c r="U494" s="6">
        <v>316080</v>
      </c>
      <c r="V494" s="6">
        <v>0.56947608200455579</v>
      </c>
      <c r="W494" s="6">
        <v>5.306</v>
      </c>
      <c r="X494" s="6">
        <v>0</v>
      </c>
      <c r="Y494" s="6">
        <v>6.5920000000000005</v>
      </c>
      <c r="Z494" s="6">
        <v>6.5920000000000005</v>
      </c>
      <c r="AA494" s="6">
        <v>1677</v>
      </c>
      <c r="AB494" s="6"/>
      <c r="AC494" s="6">
        <v>886.4011896896435</v>
      </c>
      <c r="AD494" s="6">
        <v>700.86013668897124</v>
      </c>
      <c r="AE494" s="6">
        <v>2291.2393712355765</v>
      </c>
      <c r="AF494" s="6">
        <v>1</v>
      </c>
      <c r="AG494" s="5"/>
      <c r="AH494" s="5"/>
    </row>
    <row r="495" spans="1:34" ht="19.5" customHeight="1" x14ac:dyDescent="0.2">
      <c r="A495" s="21"/>
      <c r="B495" s="6" t="s">
        <v>590</v>
      </c>
      <c r="C495" s="6">
        <v>0</v>
      </c>
      <c r="D495" s="6">
        <v>1049</v>
      </c>
      <c r="E495" s="6">
        <v>2301</v>
      </c>
      <c r="F495" s="6">
        <v>80</v>
      </c>
      <c r="G495" s="6">
        <v>34.619999999999997</v>
      </c>
      <c r="H495" s="18">
        <v>0.02</v>
      </c>
      <c r="I495" s="16">
        <v>412</v>
      </c>
      <c r="J495">
        <v>0.02</v>
      </c>
      <c r="K495" s="11">
        <v>412</v>
      </c>
      <c r="L495" s="12">
        <v>1.7999999999999999E-2</v>
      </c>
      <c r="M495">
        <v>374</v>
      </c>
      <c r="N495" s="11">
        <v>718</v>
      </c>
      <c r="O495" s="11">
        <v>300</v>
      </c>
      <c r="P495" s="11">
        <v>300</v>
      </c>
      <c r="Q495" s="6">
        <v>0.6</v>
      </c>
      <c r="R495" s="6">
        <v>0.45588874402433727</v>
      </c>
      <c r="S495" s="6">
        <v>6.561458162899915E-2</v>
      </c>
      <c r="T495" s="6">
        <v>180000</v>
      </c>
      <c r="U495" s="6">
        <v>316080</v>
      </c>
      <c r="V495" s="6">
        <v>0.56947608200455579</v>
      </c>
      <c r="W495" s="6">
        <v>6.7319999999999993</v>
      </c>
      <c r="X495" s="6">
        <v>0</v>
      </c>
      <c r="Y495" s="6">
        <v>8.24</v>
      </c>
      <c r="Z495" s="6">
        <v>8.24</v>
      </c>
      <c r="AA495" s="6">
        <v>1823</v>
      </c>
      <c r="AB495" s="6"/>
      <c r="AC495" s="6">
        <v>899.35349845579856</v>
      </c>
      <c r="AD495" s="6">
        <v>718.5515931191278</v>
      </c>
      <c r="AE495" s="6">
        <v>2324.7195155975269</v>
      </c>
      <c r="AF495" s="6">
        <v>1</v>
      </c>
      <c r="AG495" s="5"/>
      <c r="AH495" s="5"/>
    </row>
    <row r="496" spans="1:34" ht="19.5" customHeight="1" x14ac:dyDescent="0.2">
      <c r="A496" s="21"/>
      <c r="B496" s="6" t="s">
        <v>591</v>
      </c>
      <c r="C496" s="6">
        <v>0</v>
      </c>
      <c r="D496" s="6">
        <v>1049</v>
      </c>
      <c r="E496" s="6">
        <v>2301</v>
      </c>
      <c r="F496" s="6">
        <v>80</v>
      </c>
      <c r="G496" s="6">
        <v>31.77</v>
      </c>
      <c r="H496" s="18">
        <v>1.2E-2</v>
      </c>
      <c r="I496" s="16">
        <v>412</v>
      </c>
      <c r="J496">
        <v>1.2E-2</v>
      </c>
      <c r="K496" s="11">
        <v>412</v>
      </c>
      <c r="L496" s="12">
        <v>0.01</v>
      </c>
      <c r="M496">
        <v>379</v>
      </c>
      <c r="N496" s="11">
        <v>1423</v>
      </c>
      <c r="O496" s="11">
        <v>300</v>
      </c>
      <c r="P496" s="11">
        <v>300</v>
      </c>
      <c r="Q496" s="6">
        <v>0.6</v>
      </c>
      <c r="R496" s="6">
        <v>0.45588874402433727</v>
      </c>
      <c r="S496" s="6">
        <v>0.14170679269270151</v>
      </c>
      <c r="T496" s="6">
        <v>180000</v>
      </c>
      <c r="U496" s="6">
        <v>316080</v>
      </c>
      <c r="V496" s="6">
        <v>0.56947608200455579</v>
      </c>
      <c r="W496" s="6">
        <v>3.79</v>
      </c>
      <c r="X496" s="6">
        <v>0</v>
      </c>
      <c r="Y496" s="6">
        <v>4.944</v>
      </c>
      <c r="Z496" s="6">
        <v>4.944</v>
      </c>
      <c r="AA496" s="6">
        <v>1515</v>
      </c>
      <c r="AB496" s="6"/>
      <c r="AC496" s="6">
        <v>861.54011534409904</v>
      </c>
      <c r="AD496" s="6">
        <v>705.64968983055576</v>
      </c>
      <c r="AE496" s="6">
        <v>2226.9765148514698</v>
      </c>
      <c r="AF496" s="6">
        <v>1</v>
      </c>
      <c r="AG496" s="5"/>
      <c r="AH496" s="5"/>
    </row>
    <row r="497" spans="1:34" ht="19.5" customHeight="1" x14ac:dyDescent="0.2">
      <c r="A497" s="21"/>
      <c r="B497" s="6" t="s">
        <v>592</v>
      </c>
      <c r="C497" s="6">
        <v>0</v>
      </c>
      <c r="D497" s="6">
        <v>650</v>
      </c>
      <c r="E497" s="6">
        <v>2301</v>
      </c>
      <c r="F497" s="6">
        <v>80</v>
      </c>
      <c r="G497" s="6">
        <v>33.049999999999997</v>
      </c>
      <c r="H497" s="18">
        <v>1.2E-2</v>
      </c>
      <c r="I497" s="16">
        <v>412</v>
      </c>
      <c r="J497">
        <v>1.2E-2</v>
      </c>
      <c r="K497" s="11">
        <v>412</v>
      </c>
      <c r="L497" s="12">
        <v>0.01</v>
      </c>
      <c r="M497">
        <v>379</v>
      </c>
      <c r="N497" s="11">
        <v>710</v>
      </c>
      <c r="O497" s="11">
        <v>300</v>
      </c>
      <c r="P497" s="11">
        <v>300</v>
      </c>
      <c r="Q497" s="6">
        <v>0.4</v>
      </c>
      <c r="R497" s="6">
        <v>0.2824858757062147</v>
      </c>
      <c r="S497" s="6">
        <v>6.7965711585684083E-2</v>
      </c>
      <c r="T497" s="6">
        <v>180000</v>
      </c>
      <c r="U497" s="6">
        <v>316080</v>
      </c>
      <c r="V497" s="6">
        <v>0.56947608200455579</v>
      </c>
      <c r="W497" s="6">
        <v>3.79</v>
      </c>
      <c r="X497" s="6">
        <v>0</v>
      </c>
      <c r="Y497" s="6">
        <v>4.944</v>
      </c>
      <c r="Z497" s="6">
        <v>4.944</v>
      </c>
      <c r="AA497" s="6">
        <v>1617</v>
      </c>
      <c r="AB497" s="6"/>
      <c r="AC497" s="6">
        <v>878.72428402019227</v>
      </c>
      <c r="AD497" s="6">
        <v>703.86533692175044</v>
      </c>
      <c r="AE497" s="6">
        <v>2271.395502879232</v>
      </c>
      <c r="AF497" s="6">
        <v>1</v>
      </c>
      <c r="AG497" s="5"/>
      <c r="AH497" s="5"/>
    </row>
    <row r="498" spans="1:34" ht="19.5" customHeight="1" x14ac:dyDescent="0.2">
      <c r="A498" s="20"/>
      <c r="B498" s="6" t="s">
        <v>593</v>
      </c>
      <c r="C498" s="6">
        <v>0</v>
      </c>
      <c r="D498" s="6">
        <v>1450</v>
      </c>
      <c r="E498" s="6">
        <v>2301</v>
      </c>
      <c r="F498" s="6">
        <v>80</v>
      </c>
      <c r="G498" s="6">
        <v>33.44</v>
      </c>
      <c r="H498" s="18">
        <v>1.2E-2</v>
      </c>
      <c r="I498" s="16">
        <v>412</v>
      </c>
      <c r="J498">
        <v>1.2E-2</v>
      </c>
      <c r="K498" s="11">
        <v>412</v>
      </c>
      <c r="L498" s="12">
        <v>0.01</v>
      </c>
      <c r="M498">
        <v>379</v>
      </c>
      <c r="N498" s="11">
        <v>718</v>
      </c>
      <c r="O498" s="11">
        <v>300</v>
      </c>
      <c r="P498" s="11">
        <v>300</v>
      </c>
      <c r="Q498" s="6">
        <v>0.8</v>
      </c>
      <c r="R498" s="6">
        <v>0.63016079965232508</v>
      </c>
      <c r="S498" s="6">
        <v>6.7929928708012871E-2</v>
      </c>
      <c r="T498" s="6">
        <v>180000</v>
      </c>
      <c r="U498" s="6">
        <v>316080</v>
      </c>
      <c r="V498" s="6">
        <v>0.56947608200455579</v>
      </c>
      <c r="W498" s="6">
        <v>3.79</v>
      </c>
      <c r="X498" s="6">
        <v>0</v>
      </c>
      <c r="Y498" s="6">
        <v>4.944</v>
      </c>
      <c r="Z498" s="6">
        <v>4.944</v>
      </c>
      <c r="AA498" s="6">
        <v>1343</v>
      </c>
      <c r="AB498" s="6"/>
      <c r="AC498" s="6">
        <v>883.89368483661235</v>
      </c>
      <c r="AD498" s="6">
        <v>686.86117356161128</v>
      </c>
      <c r="AE498" s="6">
        <v>2284.7577758703437</v>
      </c>
      <c r="AF498" s="6">
        <v>1</v>
      </c>
      <c r="AG498" s="5"/>
      <c r="AH498" s="5"/>
    </row>
    <row r="499" spans="1:34" ht="19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9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9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9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9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9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9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9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9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9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9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9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9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9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9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9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9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9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9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9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9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9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9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9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9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9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9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9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9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9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9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9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9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9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9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9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9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9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9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9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9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9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9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9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9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9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9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9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9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9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9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9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9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9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9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9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9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9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9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9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9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9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9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9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9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9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9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9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9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9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9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9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9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9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9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9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9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9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9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9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9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9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9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9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9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9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9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9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9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9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9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9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9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9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9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9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9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9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9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9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9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9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9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9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9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9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9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9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9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9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9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9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9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9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9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9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9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9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9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9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9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9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9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9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9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9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9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9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9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9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9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9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9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9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9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9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9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9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9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9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9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9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9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9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9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9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9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9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9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9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9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9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9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9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9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9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9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9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9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9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9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9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9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9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9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9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9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9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9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9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9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9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9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9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9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9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9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9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9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9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9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9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9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9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9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9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9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9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9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9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9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9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9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9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9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9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9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9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9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9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9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9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9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9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9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9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9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9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9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9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9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9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9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9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9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9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9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9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9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9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9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9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9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9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9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9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9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9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9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9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9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9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9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9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9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9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9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9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9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9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9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9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9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9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9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9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9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9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9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9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9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9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9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9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9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9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9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9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9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9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9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9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9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9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9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9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9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9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9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9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9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9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9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9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9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9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9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9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9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9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9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9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9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9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9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9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9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9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9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9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9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9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9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9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9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9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9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9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9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9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9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9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9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9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9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9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9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9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9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9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9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9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9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9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9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9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9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9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9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9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9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9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9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9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9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9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9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9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9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9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9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9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9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9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9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9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9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9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9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9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9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9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9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9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9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9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9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9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9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9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9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9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9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9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9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9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9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9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9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9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9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9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9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9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9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9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9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9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9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9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9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9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9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9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9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9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9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9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9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9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9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9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9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9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9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9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9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9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9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9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9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9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9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9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9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9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9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9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9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9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9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9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9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9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9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9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9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9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9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9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9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9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9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9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9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9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9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9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9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9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9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9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9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9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9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9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9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9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9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9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9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9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9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9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9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9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9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9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9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9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9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9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9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9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9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9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9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9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9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9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9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9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9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9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9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9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9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9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9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9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9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9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9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9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9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9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9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9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9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9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9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9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9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9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9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9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9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9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9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9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9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9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9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9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9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9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9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9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9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9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9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9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9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9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9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9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9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9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9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9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 ht="19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 ht="19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83"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55:A456"/>
    <mergeCell ref="A457:A461"/>
    <mergeCell ref="A462:A481"/>
    <mergeCell ref="A482:A488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Maintable (M1) (CORRECTED)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Mehmet TAN</cp:lastModifiedBy>
  <dcterms:created xsi:type="dcterms:W3CDTF">2015-06-05T18:17:20Z</dcterms:created>
  <dcterms:modified xsi:type="dcterms:W3CDTF">2022-11-24T12:56:36Z</dcterms:modified>
</cp:coreProperties>
</file>