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05_PRODUCTS\MODEL_CARDS\!!!PROPOZYCJE NOWYCH KART MODELI\"/>
    </mc:Choice>
  </mc:AlternateContent>
  <bookViews>
    <workbookView xWindow="0" yWindow="0" windowWidth="28800" windowHeight="12300"/>
  </bookViews>
  <sheets>
    <sheet name="ESG - Plan" sheetId="7" r:id="rId1"/>
    <sheet name="MARSZRUTA_WER 6" sheetId="14" r:id="rId2"/>
    <sheet name="MARSZRUTA_WER 5" sheetId="10" r:id="rId3"/>
    <sheet name="DANE CONTROLLINGU" sheetId="3" r:id="rId4"/>
    <sheet name="ETYKIETOWANIE" sheetId="13" r:id="rId5"/>
    <sheet name="Lista niestandard.mat.strateg." sheetId="11" r:id="rId6"/>
    <sheet name="charakterystyki" sheetId="12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'MARSZRUTA_WER 5'!$A$19:$T$78</definedName>
    <definedName name="Antelio_Grün">ETYKIETOWANIE!$C$3:$I$41</definedName>
    <definedName name="Antelio_Silber">#REF!</definedName>
    <definedName name="Antelio_Tfa">#REF!</definedName>
    <definedName name="Bau_Bronze">#REF!</definedName>
    <definedName name="ETYKIETOWANIE" localSheetId="1">[1]ETYKIETOWANIE!$C$3:$I$263</definedName>
    <definedName name="ETYKIETOWANIE">ETYKIETOWANIE!$C$2:$D$40</definedName>
    <definedName name="farby" localSheetId="6">'[2]DANE CONTROLLINGU'!$F$3:$F$7</definedName>
    <definedName name="farby" localSheetId="4">'[3]DANE CONTROLLINGU'!$F$3:$F$7</definedName>
    <definedName name="farby" localSheetId="2">'[4]DANE CONTROLLINGU'!$F$3:$F$7</definedName>
    <definedName name="farby" localSheetId="1">#REF!</definedName>
    <definedName name="farby">#REF!</definedName>
    <definedName name="folie" localSheetId="1">[1]Folie!$I$3:$I$11</definedName>
    <definedName name="folie">[5]Folie!$I$3:$I$11</definedName>
    <definedName name="Grau_Europa">#REF!</definedName>
    <definedName name="grubosc" localSheetId="6">'[2]DANE CONTROLLINGU'!$B$3:$B$8</definedName>
    <definedName name="grubosc" localSheetId="4">'[3]DANE CONTROLLINGU'!$B$3:$B$13</definedName>
    <definedName name="grubosc" localSheetId="2">'[4]DANE CONTROLLINGU'!$B$3:$B$8</definedName>
    <definedName name="grubosc" localSheetId="1">#REF!</definedName>
    <definedName name="grubosc">#REF!</definedName>
    <definedName name="Gruen__TSA_2">#REF!</definedName>
    <definedName name="Gruen__TSA_3">#REF!</definedName>
    <definedName name="Gruen__TSA_4">#REF!</definedName>
    <definedName name="Gruen_Hell">#REF!</definedName>
    <definedName name="GruenTSA">#REF!</definedName>
    <definedName name="iso_1" localSheetId="1">[1]charakterystyki!$D$12:$D$13</definedName>
    <definedName name="iso_1">charakterystyki!$D$12:$D$13</definedName>
    <definedName name="iso_2" localSheetId="1">[1]charakterystyki!$D$14:$D$15</definedName>
    <definedName name="iso_2">charakterystyki!$D$14:$D$15</definedName>
    <definedName name="iso_3" localSheetId="1">[1]charakterystyki!$D$16:$D$17</definedName>
    <definedName name="iso_3">charakterystyki!$D$16:$D$17</definedName>
    <definedName name="Klar">#REF!</definedName>
    <definedName name="kolory" localSheetId="6">'[2]DANE CONTROLLINGU'!$D$3:$D$12</definedName>
    <definedName name="kolory" localSheetId="4">'[3]DANE CONTROLLINGU'!$D$3:$D$14</definedName>
    <definedName name="kolory" localSheetId="2">'[4]DANE CONTROLLINGU'!$D$3:$D$12</definedName>
    <definedName name="kolory" localSheetId="1">#REF!</definedName>
    <definedName name="kolory">#REF!</definedName>
    <definedName name="lam" localSheetId="1">[1]charakterystyki!$D$9:$D$11</definedName>
    <definedName name="lam">charakterystyki!$D$9:$D$11</definedName>
    <definedName name="mal" localSheetId="4">[3]charakterystyki!$D$7:$D$8</definedName>
    <definedName name="mal">charakterystyki!$D$7:$D$8</definedName>
    <definedName name="_xlnm.Print_Area" localSheetId="0">'ESG - Plan'!$A$1:$N$45</definedName>
    <definedName name="okl">charakterystyki!$D$21:$D$22</definedName>
    <definedName name="otwory" localSheetId="4">[3]charakterystyki!$D$2:$D$3</definedName>
    <definedName name="otwory">charakterystyki!$D$2:$D$3</definedName>
    <definedName name="pro" localSheetId="1">[1]charakterystyki!$D$18:$D$20</definedName>
    <definedName name="pro">charakterystyki!$D$18:$D$20</definedName>
    <definedName name="scrap_2">[3]SCRAP!$A$1:$H$400</definedName>
    <definedName name="Tfa">#REF!</definedName>
    <definedName name="Ven_Grau_10">#REF!</definedName>
    <definedName name="Ven_Grau_35">#REF!</definedName>
    <definedName name="Ven_Grau_55">#REF!</definedName>
    <definedName name="Ven_Gruen_35">#REF!</definedName>
    <definedName name="Ven_Gruen_55">#REF!</definedName>
    <definedName name="wycięcia" localSheetId="4">[3]charakterystyki!$D$4:$D$6</definedName>
    <definedName name="wycięcia">charakterystyki!$D$4:$D$6</definedName>
  </definedNames>
  <calcPr calcId="162913"/>
</workbook>
</file>

<file path=xl/calcChain.xml><?xml version="1.0" encoding="utf-8"?>
<calcChain xmlns="http://schemas.openxmlformats.org/spreadsheetml/2006/main">
  <c r="M28" i="14" l="1"/>
  <c r="M29" i="14"/>
  <c r="M30" i="14"/>
  <c r="M31" i="14"/>
  <c r="M32" i="14"/>
  <c r="M33" i="14"/>
  <c r="M34" i="14"/>
  <c r="M27" i="14"/>
  <c r="M20" i="14"/>
  <c r="M19" i="14"/>
  <c r="M7" i="14"/>
  <c r="M8" i="14"/>
  <c r="M9" i="14"/>
  <c r="M10" i="14"/>
  <c r="M11" i="14"/>
  <c r="M12" i="14"/>
  <c r="M6" i="14"/>
  <c r="J5" i="14"/>
  <c r="G5" i="14" s="1"/>
  <c r="I5" i="14" s="1"/>
  <c r="L7" i="14"/>
  <c r="L8" i="14"/>
  <c r="L9" i="14"/>
  <c r="L10" i="14"/>
  <c r="L11" i="14"/>
  <c r="L12" i="14"/>
  <c r="L6" i="14"/>
  <c r="J7" i="14"/>
  <c r="J8" i="14"/>
  <c r="N8" i="14" s="1"/>
  <c r="J9" i="14"/>
  <c r="J10" i="14"/>
  <c r="G10" i="14" s="1"/>
  <c r="J11" i="14"/>
  <c r="J12" i="14"/>
  <c r="G12" i="14" s="1"/>
  <c r="J6" i="14"/>
  <c r="G6" i="14" s="1"/>
  <c r="K7" i="14"/>
  <c r="K8" i="14"/>
  <c r="K9" i="14"/>
  <c r="K10" i="14"/>
  <c r="K11" i="14"/>
  <c r="K12" i="14"/>
  <c r="K6" i="14"/>
  <c r="I26" i="14"/>
  <c r="I18" i="14"/>
  <c r="I4" i="14"/>
  <c r="L28" i="14"/>
  <c r="L29" i="14"/>
  <c r="L30" i="14"/>
  <c r="L31" i="14"/>
  <c r="L32" i="14"/>
  <c r="L33" i="14"/>
  <c r="L34" i="14"/>
  <c r="L27" i="14"/>
  <c r="K28" i="14"/>
  <c r="K29" i="14"/>
  <c r="K30" i="14"/>
  <c r="K31" i="14"/>
  <c r="K32" i="14"/>
  <c r="K33" i="14"/>
  <c r="K34" i="14"/>
  <c r="K27" i="14"/>
  <c r="J28" i="14"/>
  <c r="G28" i="14" s="1"/>
  <c r="J29" i="14"/>
  <c r="G29" i="14" s="1"/>
  <c r="J30" i="14"/>
  <c r="N30" i="14" s="1"/>
  <c r="J31" i="14"/>
  <c r="G31" i="14" s="1"/>
  <c r="J32" i="14"/>
  <c r="J33" i="14"/>
  <c r="G33" i="14" s="1"/>
  <c r="J34" i="14"/>
  <c r="N34" i="14" s="1"/>
  <c r="J27" i="14"/>
  <c r="G27" i="14" s="1"/>
  <c r="I27" i="14" s="1"/>
  <c r="G7" i="14"/>
  <c r="G9" i="14"/>
  <c r="G11" i="14"/>
  <c r="J20" i="14"/>
  <c r="G20" i="14" s="1"/>
  <c r="J19" i="14"/>
  <c r="N19" i="14" s="1"/>
  <c r="K20" i="14"/>
  <c r="K19" i="14"/>
  <c r="J26" i="14"/>
  <c r="N26" i="14" s="1"/>
  <c r="J18" i="14"/>
  <c r="N18" i="14" s="1"/>
  <c r="J4" i="14"/>
  <c r="N4" i="14" s="1"/>
  <c r="G30" i="14"/>
  <c r="G32" i="14"/>
  <c r="G34" i="14"/>
  <c r="N31" i="14"/>
  <c r="N32" i="14"/>
  <c r="N33" i="14"/>
  <c r="Q35" i="14"/>
  <c r="G35" i="14"/>
  <c r="E35" i="14"/>
  <c r="E27" i="14"/>
  <c r="E34" i="14" s="1"/>
  <c r="D25" i="14"/>
  <c r="D30" i="14" s="1"/>
  <c r="Q21" i="14"/>
  <c r="G21" i="14"/>
  <c r="E21" i="14"/>
  <c r="E19" i="14"/>
  <c r="E20" i="14" s="1"/>
  <c r="D17" i="14"/>
  <c r="D20" i="14" s="1"/>
  <c r="G13" i="14"/>
  <c r="E13" i="14"/>
  <c r="N10" i="14"/>
  <c r="N9" i="14"/>
  <c r="E5" i="14"/>
  <c r="E12" i="14" s="1"/>
  <c r="D3" i="14"/>
  <c r="D6" i="14" s="1"/>
  <c r="D34" i="14" l="1"/>
  <c r="D35" i="14"/>
  <c r="D7" i="14"/>
  <c r="D8" i="14"/>
  <c r="D9" i="14"/>
  <c r="D11" i="14"/>
  <c r="D13" i="14"/>
  <c r="D5" i="14"/>
  <c r="D10" i="14"/>
  <c r="D12" i="14"/>
  <c r="D4" i="14"/>
  <c r="N12" i="14"/>
  <c r="I6" i="14"/>
  <c r="I7" i="14"/>
  <c r="I30" i="14"/>
  <c r="I29" i="14"/>
  <c r="I28" i="14"/>
  <c r="G8" i="14"/>
  <c r="I8" i="14" s="1"/>
  <c r="N29" i="14"/>
  <c r="N28" i="14"/>
  <c r="I34" i="14"/>
  <c r="I33" i="14"/>
  <c r="I32" i="14"/>
  <c r="I31" i="14"/>
  <c r="N27" i="14"/>
  <c r="N11" i="14"/>
  <c r="N6" i="14"/>
  <c r="N7" i="14"/>
  <c r="N5" i="14"/>
  <c r="N20" i="14"/>
  <c r="G19" i="14"/>
  <c r="D27" i="14"/>
  <c r="D31" i="14"/>
  <c r="D28" i="14"/>
  <c r="D29" i="14"/>
  <c r="D32" i="14"/>
  <c r="D33" i="14"/>
  <c r="D18" i="14"/>
  <c r="D19" i="14"/>
  <c r="E28" i="14"/>
  <c r="E29" i="14" s="1"/>
  <c r="E30" i="14" s="1"/>
  <c r="E31" i="14" s="1"/>
  <c r="E32" i="14" s="1"/>
  <c r="E33" i="14" s="1"/>
  <c r="D21" i="14"/>
  <c r="E6" i="14"/>
  <c r="E7" i="14" s="1"/>
  <c r="E8" i="14" s="1"/>
  <c r="E9" i="14" s="1"/>
  <c r="E10" i="14" s="1"/>
  <c r="E11" i="14" s="1"/>
  <c r="D26" i="14"/>
  <c r="P4" i="7"/>
  <c r="I10" i="14" l="1"/>
  <c r="I9" i="14"/>
  <c r="I11" i="14"/>
  <c r="I12" i="14"/>
  <c r="I19" i="14"/>
  <c r="I20" i="14"/>
  <c r="F44" i="7"/>
  <c r="E45" i="7"/>
  <c r="AB7" i="3" l="1"/>
  <c r="A39" i="3"/>
  <c r="A38" i="3"/>
  <c r="A37" i="3"/>
  <c r="A36" i="3"/>
  <c r="A35" i="3"/>
  <c r="A3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</calcChain>
</file>

<file path=xl/comments1.xml><?xml version="1.0" encoding="utf-8"?>
<comments xmlns="http://schemas.openxmlformats.org/spreadsheetml/2006/main">
  <authors>
    <author>Koperwas, Marek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WIELKOŚĆ PARTII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RĘCZNE USUWANIE POWŁOKI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<sst xmlns="http://schemas.openxmlformats.org/spreadsheetml/2006/main" count="803" uniqueCount="456">
  <si>
    <t>Klient:</t>
  </si>
  <si>
    <t>Kolor :</t>
  </si>
  <si>
    <t>Rodzaj szyby:</t>
  </si>
  <si>
    <t>Nr modelu:</t>
  </si>
  <si>
    <t>Producent:</t>
  </si>
  <si>
    <t>Nr karty modelu:</t>
  </si>
  <si>
    <t>Data wykonania:</t>
  </si>
  <si>
    <t>Model pojazdu:</t>
  </si>
  <si>
    <t>Strona 1 z 1</t>
  </si>
  <si>
    <t>K71</t>
  </si>
  <si>
    <t>L.p.</t>
  </si>
  <si>
    <t>Indeks materiału</t>
  </si>
  <si>
    <t>Nazwa materiału</t>
  </si>
  <si>
    <t>Jest/Brak</t>
  </si>
  <si>
    <t>sztuk</t>
  </si>
  <si>
    <t>ilość na sztukę</t>
  </si>
  <si>
    <t>ilość na 100 mm</t>
  </si>
  <si>
    <t>jednostka</t>
  </si>
  <si>
    <t>K66</t>
  </si>
  <si>
    <t>Sika Cleaner 205 op.1000 ml.-odtłu.</t>
  </si>
  <si>
    <t>ml</t>
  </si>
  <si>
    <t>K67</t>
  </si>
  <si>
    <t>Sikaflex 221, Sika  op. 23 l czarny</t>
  </si>
  <si>
    <t>K68</t>
  </si>
  <si>
    <t>Szyna podnośnikowa</t>
  </si>
  <si>
    <t>szt</t>
  </si>
  <si>
    <t>K69</t>
  </si>
  <si>
    <t>Profil silikonowy BSP 21009</t>
  </si>
  <si>
    <t>mm</t>
  </si>
  <si>
    <t>Sikaflex 252 - 310 ml czarny</t>
  </si>
  <si>
    <t>K70</t>
  </si>
  <si>
    <t>Terostat 55 transparent (310 ml)</t>
  </si>
  <si>
    <t>Sika Primer 206 G+P 250 ml</t>
  </si>
  <si>
    <t>K72</t>
  </si>
  <si>
    <t>Klej Sipro SK 2000 czarny 310 ml</t>
  </si>
  <si>
    <t>K73</t>
  </si>
  <si>
    <t>Aceton 0,5 l</t>
  </si>
  <si>
    <t>K74</t>
  </si>
  <si>
    <t>Betaclean 3300 500 ml</t>
  </si>
  <si>
    <t>K77</t>
  </si>
  <si>
    <t>Betaprime 5001 250 ml</t>
  </si>
  <si>
    <t>Betaclean 3350   1000 ml</t>
  </si>
  <si>
    <t>Betaprime 5402  250 ml</t>
  </si>
  <si>
    <t>Profil "U-Halteschiene"  .194.2</t>
  </si>
  <si>
    <t>Profil "U-Halteschiene"  .196.2</t>
  </si>
  <si>
    <t>Listwa uszczelniająca "Burste"</t>
  </si>
  <si>
    <t>Sikaflex 221 czarny - 600 ml</t>
  </si>
  <si>
    <t>Kątownik alum. Gorba .995.0</t>
  </si>
  <si>
    <t>Kątownik alum. Gorba .958.1</t>
  </si>
  <si>
    <t>Kątownik alum. Gorba .995.1</t>
  </si>
  <si>
    <t>Kątownik alum. Gorba .958.2</t>
  </si>
  <si>
    <t>Kątownik aluminiowy Gorba 957.1</t>
  </si>
  <si>
    <t>Betaclean 4100  1000 ml</t>
  </si>
  <si>
    <t>Elkametprofile Al4013/Al3977</t>
  </si>
  <si>
    <t>1 KOMPLET</t>
  </si>
  <si>
    <t>Mounting plate 9410001 Dr. no 9410000</t>
  </si>
  <si>
    <t>Mounting plate 9410002 Dr. no 9410000</t>
  </si>
  <si>
    <t>Mounting plate 9410003 Dr. no 9410000</t>
  </si>
  <si>
    <t>Mounting plate 9410004 Dr. no 9410000</t>
  </si>
  <si>
    <t>Mounting plate 9410005 Dr. no 9410000</t>
  </si>
  <si>
    <t>Springs Dr. no 914052 rev. 1</t>
  </si>
  <si>
    <t>Rubber profile Dr. no 210522</t>
  </si>
  <si>
    <t>Profil alumin. MAN 1191010A</t>
  </si>
  <si>
    <t>Klej Betaseal HV3-Paas 600 ml</t>
  </si>
  <si>
    <t>Segment rynku:</t>
  </si>
  <si>
    <t>Profil "U-Halteschiene"  .198.1</t>
  </si>
  <si>
    <t>Kątownik alum. Gorba .998.1</t>
  </si>
  <si>
    <t>Sika Aktivator</t>
  </si>
  <si>
    <t>Sika Primer-206 G+P</t>
  </si>
  <si>
    <t>Klej Sikaflex-265</t>
  </si>
  <si>
    <t>listwa metalowa Evobus A 628 695 72 60</t>
  </si>
  <si>
    <t>listwa metalowa Evobus A 628 695 62 01</t>
  </si>
  <si>
    <t>listwa metalowa Evobus A 311 695 71 01</t>
  </si>
  <si>
    <t>Operacja</t>
  </si>
  <si>
    <t>Rodzina maszyn</t>
  </si>
  <si>
    <t>Materiał 1</t>
  </si>
  <si>
    <t>Yield</t>
  </si>
  <si>
    <t>Materiał 2</t>
  </si>
  <si>
    <t>Materiał 3</t>
  </si>
  <si>
    <t>Cięcie</t>
  </si>
  <si>
    <t>MF1</t>
  </si>
  <si>
    <t>Szlif/ poler</t>
  </si>
  <si>
    <t>MF3</t>
  </si>
  <si>
    <t>Wycinanie otworów</t>
  </si>
  <si>
    <t>Szlifowanie otworów</t>
  </si>
  <si>
    <t>Wiercenie</t>
  </si>
  <si>
    <t>MF4</t>
  </si>
  <si>
    <t>Sitodruk</t>
  </si>
  <si>
    <t>MF5</t>
  </si>
  <si>
    <t>Hartowanie</t>
  </si>
  <si>
    <t>MF6</t>
  </si>
  <si>
    <t>Lutowanie</t>
  </si>
  <si>
    <t>MF7</t>
  </si>
  <si>
    <t>Laminacja</t>
  </si>
  <si>
    <t>MF8</t>
  </si>
  <si>
    <t>Autoclav</t>
  </si>
  <si>
    <t>MF10</t>
  </si>
  <si>
    <t>Podmontaż/ oklejanie folią</t>
  </si>
  <si>
    <t>MF11</t>
  </si>
  <si>
    <t>Przygotowanie folii</t>
  </si>
  <si>
    <t>MF12</t>
  </si>
  <si>
    <t>Izolacja</t>
  </si>
  <si>
    <t>MF13</t>
  </si>
  <si>
    <t>Ekstruzja</t>
  </si>
  <si>
    <t>MF22</t>
  </si>
  <si>
    <t>Ręcze usuwanie powłoki</t>
  </si>
  <si>
    <t>MF23</t>
  </si>
  <si>
    <t>Oznaczenie urządzenia</t>
  </si>
  <si>
    <t>OZNACZENIE MARSZRUTY</t>
  </si>
  <si>
    <t>OPIS URZĄDZENIA (PROCESU)</t>
  </si>
  <si>
    <t>Wersja Bazowa</t>
  </si>
  <si>
    <t>Wersja 2</t>
  </si>
  <si>
    <t>Wersja 3</t>
  </si>
  <si>
    <t>Wersja 4</t>
  </si>
  <si>
    <t>Wersja 5</t>
  </si>
  <si>
    <t>Marszruta</t>
  </si>
  <si>
    <t>Wydajność</t>
  </si>
  <si>
    <t>Wielkość partii</t>
  </si>
  <si>
    <t>BYS1</t>
  </si>
  <si>
    <t>BYS3</t>
  </si>
  <si>
    <t>TMB1</t>
  </si>
  <si>
    <t>POLR</t>
  </si>
  <si>
    <t>RS01</t>
  </si>
  <si>
    <t>RS02</t>
  </si>
  <si>
    <t>WJ02</t>
  </si>
  <si>
    <t>IM02</t>
  </si>
  <si>
    <t>JB01</t>
  </si>
  <si>
    <t>JB02</t>
  </si>
  <si>
    <t>SVEC</t>
  </si>
  <si>
    <t>FL01</t>
  </si>
  <si>
    <t>GTO1</t>
  </si>
  <si>
    <t>TG01</t>
  </si>
  <si>
    <t>LUT1</t>
  </si>
  <si>
    <t>Z010</t>
  </si>
  <si>
    <t>SB20</t>
  </si>
  <si>
    <t>BK01</t>
  </si>
  <si>
    <t>WJ01</t>
  </si>
  <si>
    <t>IM01</t>
  </si>
  <si>
    <t>IM03</t>
  </si>
  <si>
    <t>JB03</t>
  </si>
  <si>
    <t>TH01</t>
  </si>
  <si>
    <t>TH02</t>
  </si>
  <si>
    <t>FL02</t>
  </si>
  <si>
    <t>BT01</t>
  </si>
  <si>
    <t>CRB1</t>
  </si>
  <si>
    <t>TG02</t>
  </si>
  <si>
    <t>BT02</t>
  </si>
  <si>
    <t>PLAN</t>
  </si>
  <si>
    <t>R21</t>
  </si>
  <si>
    <t>IZO1</t>
  </si>
  <si>
    <t>IS2</t>
  </si>
  <si>
    <t>Szyby izolowane</t>
  </si>
  <si>
    <t>PAK1</t>
  </si>
  <si>
    <t>IS3</t>
  </si>
  <si>
    <t>Pakowanie IZO I</t>
  </si>
  <si>
    <t>BK02</t>
  </si>
  <si>
    <t>Q19</t>
  </si>
  <si>
    <t>WIN1</t>
  </si>
  <si>
    <t>Q31</t>
  </si>
  <si>
    <t>WIN2</t>
  </si>
  <si>
    <t>Q31, Q32</t>
  </si>
  <si>
    <t>MF60</t>
  </si>
  <si>
    <t>Q41</t>
  </si>
  <si>
    <t>PVB2</t>
  </si>
  <si>
    <t>Q56</t>
  </si>
  <si>
    <t>LAM2</t>
  </si>
  <si>
    <t>Q51</t>
  </si>
  <si>
    <t>PRE2</t>
  </si>
  <si>
    <t>Q60</t>
  </si>
  <si>
    <t>Podmontaż II K450</t>
  </si>
  <si>
    <t>EXTR</t>
  </si>
  <si>
    <t>Q61</t>
  </si>
  <si>
    <t>Ekstruzja K450</t>
  </si>
  <si>
    <t>PVB1</t>
  </si>
  <si>
    <t>Przygotowanie folii PVB I</t>
  </si>
  <si>
    <t>LAM1</t>
  </si>
  <si>
    <t>LM1</t>
  </si>
  <si>
    <t>Laminacja I</t>
  </si>
  <si>
    <t>AC01</t>
  </si>
  <si>
    <t>LM6</t>
  </si>
  <si>
    <t>Autoclav I</t>
  </si>
  <si>
    <t>PRE1</t>
  </si>
  <si>
    <t>K68, K71, K74, K78, K79</t>
  </si>
  <si>
    <t>Podmontaż I</t>
  </si>
  <si>
    <t>FILM</t>
  </si>
  <si>
    <t>K75</t>
  </si>
  <si>
    <t>Oklejanie folią</t>
  </si>
  <si>
    <t>RAM1</t>
  </si>
  <si>
    <t>K81</t>
  </si>
  <si>
    <t>Ramowanie I</t>
  </si>
  <si>
    <t>Nr części:</t>
  </si>
  <si>
    <t>Rodzina 
maszyn</t>
  </si>
  <si>
    <t>C10</t>
  </si>
  <si>
    <t>Bystronic - I</t>
  </si>
  <si>
    <t>C12</t>
  </si>
  <si>
    <t>Bystronic III</t>
  </si>
  <si>
    <t>O22</t>
  </si>
  <si>
    <t>Szlifierka TMB I</t>
  </si>
  <si>
    <t>O23</t>
  </si>
  <si>
    <t>Poler reczny</t>
  </si>
  <si>
    <t>O20</t>
  </si>
  <si>
    <t>Polerka R&amp;S 1</t>
  </si>
  <si>
    <t>O26</t>
  </si>
  <si>
    <t>Polerka R&amp;S 2</t>
  </si>
  <si>
    <t>RS03</t>
  </si>
  <si>
    <t>O34</t>
  </si>
  <si>
    <t>Polerka R&amp;S 3</t>
  </si>
  <si>
    <t>O31</t>
  </si>
  <si>
    <t>O30</t>
  </si>
  <si>
    <t>W30</t>
  </si>
  <si>
    <t>W31</t>
  </si>
  <si>
    <t>S40</t>
  </si>
  <si>
    <t>S42</t>
  </si>
  <si>
    <t>H50</t>
  </si>
  <si>
    <t>Piec GTO</t>
  </si>
  <si>
    <t>H51</t>
  </si>
  <si>
    <t>Piec Tamglas I</t>
  </si>
  <si>
    <t>L60, L63</t>
  </si>
  <si>
    <t>C13</t>
  </si>
  <si>
    <t>Linia cięcia Jumbo</t>
  </si>
  <si>
    <t>A16</t>
  </si>
  <si>
    <t>Lina SB20</t>
  </si>
  <si>
    <t>A17</t>
  </si>
  <si>
    <t>O29</t>
  </si>
  <si>
    <t>O27</t>
  </si>
  <si>
    <t>O32</t>
  </si>
  <si>
    <t>W32</t>
  </si>
  <si>
    <t>S43</t>
  </si>
  <si>
    <t>S44</t>
  </si>
  <si>
    <t>S45</t>
  </si>
  <si>
    <t>H54</t>
  </si>
  <si>
    <t>Piec BT I</t>
  </si>
  <si>
    <t>H53</t>
  </si>
  <si>
    <t>Piec CRB</t>
  </si>
  <si>
    <t>H52</t>
  </si>
  <si>
    <t>Piec Tamglas II</t>
  </si>
  <si>
    <t>H55</t>
  </si>
  <si>
    <t>Piec BT II</t>
  </si>
  <si>
    <t>PAK2</t>
  </si>
  <si>
    <t>Pakowanie II K450</t>
  </si>
  <si>
    <t>K82</t>
  </si>
  <si>
    <t>Indeks materiału STR</t>
  </si>
  <si>
    <t xml:space="preserve"> KARTA  MODELU  SZYBY  KOMPLETOWANEJ</t>
  </si>
  <si>
    <t>WIDOK  SZYBY  Z  ZEWNĄTRZ</t>
  </si>
  <si>
    <t>Opracował:</t>
  </si>
  <si>
    <t>-</t>
  </si>
  <si>
    <t>Nr części / rysunku</t>
  </si>
  <si>
    <t>SKŁADOWA - 1 sk</t>
  </si>
  <si>
    <t xml:space="preserve"> </t>
  </si>
  <si>
    <t xml:space="preserve">Znak towarowy </t>
  </si>
  <si>
    <t>SKŁADOWA - 2 sk</t>
  </si>
  <si>
    <t>Szyba przechodzi nastepujące cykle:</t>
  </si>
  <si>
    <t xml:space="preserve">  MODUŁ </t>
  </si>
  <si>
    <t>Składowa   1 sk.</t>
  </si>
  <si>
    <t>Składowa   2 sk.</t>
  </si>
  <si>
    <t>Ostatnia zmiana:</t>
  </si>
  <si>
    <t>Wprowadził:</t>
  </si>
  <si>
    <t>Data zmiany :</t>
  </si>
  <si>
    <t>czytelny od wewnątrz</t>
  </si>
  <si>
    <t>Kolor znaku towarowego</t>
  </si>
  <si>
    <t>czytelny od zewnątrz</t>
  </si>
  <si>
    <t>Etykieta na produkcie końcowym :</t>
  </si>
  <si>
    <t>Uwagi dotyczące opakowania   :</t>
  </si>
  <si>
    <t>Kartę sprawdził:</t>
  </si>
  <si>
    <t>Data:</t>
  </si>
  <si>
    <t>Nr SAP:</t>
  </si>
  <si>
    <t>Nr rysunku:</t>
  </si>
  <si>
    <t>Ciężar (kg):</t>
  </si>
  <si>
    <t>Grubość (mm):</t>
  </si>
  <si>
    <t>Opis</t>
  </si>
  <si>
    <t>Komponenty wchodzące w skład szyby</t>
  </si>
  <si>
    <t>na  stronie wewnętrznej (2)</t>
  </si>
  <si>
    <t>na stronie zewnętrzej (1)</t>
  </si>
  <si>
    <t>GER1</t>
  </si>
  <si>
    <t>LAM3</t>
  </si>
  <si>
    <t>Laminacja III (Szyby zbrojone)</t>
  </si>
  <si>
    <t>WaterJet 2</t>
  </si>
  <si>
    <t>Intermac 2</t>
  </si>
  <si>
    <t>Linia Bando Kiko 1</t>
  </si>
  <si>
    <t>WaterJet 1</t>
  </si>
  <si>
    <t>Intermac 1</t>
  </si>
  <si>
    <t>Intermac 3</t>
  </si>
  <si>
    <t>WJ03</t>
  </si>
  <si>
    <t>O35</t>
  </si>
  <si>
    <t>WaterJet 3</t>
  </si>
  <si>
    <t>O36</t>
  </si>
  <si>
    <t>S51</t>
  </si>
  <si>
    <t>LIS1</t>
  </si>
  <si>
    <t>H56</t>
  </si>
  <si>
    <t>Piec Lisec</t>
  </si>
  <si>
    <t>Wersja 6</t>
  </si>
  <si>
    <t>Intensyw</t>
  </si>
  <si>
    <t>RS04</t>
  </si>
  <si>
    <t>Polerka R&amp;S 4</t>
  </si>
  <si>
    <t>Janbac 1</t>
  </si>
  <si>
    <t>Janbac 2</t>
  </si>
  <si>
    <t>Svecia</t>
  </si>
  <si>
    <t>Fleischle I</t>
  </si>
  <si>
    <t>Lut. konektorów</t>
  </si>
  <si>
    <t>C14</t>
  </si>
  <si>
    <t>Linia cięcia Botero</t>
  </si>
  <si>
    <t>TC04</t>
  </si>
  <si>
    <t>O37</t>
  </si>
  <si>
    <t>Technometal</t>
  </si>
  <si>
    <t>Janbac 3</t>
  </si>
  <si>
    <t>JB04</t>
  </si>
  <si>
    <t>W33</t>
  </si>
  <si>
    <t>Janbac 4</t>
  </si>
  <si>
    <t>Thieme I</t>
  </si>
  <si>
    <t>Thieme II</t>
  </si>
  <si>
    <t>Fleischle II</t>
  </si>
  <si>
    <t>Gerold 1</t>
  </si>
  <si>
    <t>Usuwanie powłoki</t>
  </si>
  <si>
    <t>Linia Bando Kiko 2</t>
  </si>
  <si>
    <t xml:space="preserve">Windo I </t>
  </si>
  <si>
    <t>Windo II</t>
  </si>
  <si>
    <t>Piec MF60</t>
  </si>
  <si>
    <t>Przygotowanie folii PVB II</t>
  </si>
  <si>
    <t xml:space="preserve">Laminacja II </t>
  </si>
  <si>
    <t xml:space="preserve">LISTA MATERIAŁÓW </t>
  </si>
  <si>
    <t>Lp.</t>
  </si>
  <si>
    <t>ST materiału</t>
  </si>
  <si>
    <t>Ilość</t>
  </si>
  <si>
    <t>Jednostki</t>
  </si>
  <si>
    <t>Obróbka i cięcie</t>
  </si>
  <si>
    <t>Malowanie / lutowanie</t>
  </si>
  <si>
    <t>Kompletowanie</t>
  </si>
  <si>
    <t>Stworzył</t>
  </si>
  <si>
    <t>Data</t>
  </si>
  <si>
    <t>Zatwierdził</t>
  </si>
  <si>
    <t>AK1</t>
  </si>
  <si>
    <t>ilość otworów</t>
  </si>
  <si>
    <t>&lt;= 3</t>
  </si>
  <si>
    <t>&gt;3</t>
  </si>
  <si>
    <t>AK2</t>
  </si>
  <si>
    <t xml:space="preserve">ilość wycięć </t>
  </si>
  <si>
    <t>AK3</t>
  </si>
  <si>
    <t xml:space="preserve">malowanie </t>
  </si>
  <si>
    <t>ogrzewana szyba</t>
  </si>
  <si>
    <t>nieogrzewana szyba</t>
  </si>
  <si>
    <t>AK4</t>
  </si>
  <si>
    <t>metoda laminacji</t>
  </si>
  <si>
    <t>worki próżniowe wielorazowe</t>
  </si>
  <si>
    <t>węże próżniowe</t>
  </si>
  <si>
    <t>worki jednorazowe</t>
  </si>
  <si>
    <t>AK5</t>
  </si>
  <si>
    <t>Przesunięcie dół IZO</t>
  </si>
  <si>
    <t>do 50mm</t>
  </si>
  <si>
    <t>powyżej 50mm</t>
  </si>
  <si>
    <t>AK6</t>
  </si>
  <si>
    <t>Przesunięcie prawo IZO</t>
  </si>
  <si>
    <t>do 250mm</t>
  </si>
  <si>
    <t>powyżej 250mm</t>
  </si>
  <si>
    <t>AK7</t>
  </si>
  <si>
    <t>Strzałka gięcia IZO</t>
  </si>
  <si>
    <t>do 60mm</t>
  </si>
  <si>
    <t>powyżej 60mm</t>
  </si>
  <si>
    <t>AK8</t>
  </si>
  <si>
    <t>Szerokość profila IZO</t>
  </si>
  <si>
    <t>0mm - 8mm</t>
  </si>
  <si>
    <t>8mm - 14mm</t>
  </si>
  <si>
    <t>powyżej 14mm</t>
  </si>
  <si>
    <t>AK9</t>
  </si>
  <si>
    <t>Ilość stron oklejanych</t>
  </si>
  <si>
    <t>BK04</t>
  </si>
  <si>
    <t>A18</t>
  </si>
  <si>
    <t>Linia Bando Kiko 4</t>
  </si>
  <si>
    <t>Z020</t>
  </si>
  <si>
    <t>R.Zaciek</t>
  </si>
  <si>
    <t>04.03.2014</t>
  </si>
  <si>
    <t>Ł. Kuleczka</t>
  </si>
  <si>
    <t>06.03.2014</t>
  </si>
  <si>
    <t>ETYKIETOWANIE</t>
  </si>
  <si>
    <t>EVOBUS</t>
  </si>
  <si>
    <t>TAK</t>
  </si>
  <si>
    <t>IVECO_CR</t>
  </si>
  <si>
    <t>CLEFF</t>
  </si>
  <si>
    <t>SOLARIS</t>
  </si>
  <si>
    <t>BODE</t>
  </si>
  <si>
    <t>SGS PORTUGAL</t>
  </si>
  <si>
    <t>PLAXTON</t>
  </si>
  <si>
    <t>VOLVO POLSKA</t>
  </si>
  <si>
    <t>NEOPLAN</t>
  </si>
  <si>
    <t>DC</t>
  </si>
  <si>
    <t>STAALGLAS</t>
  </si>
  <si>
    <t>OMTY</t>
  </si>
  <si>
    <t>HEULIEZ</t>
  </si>
  <si>
    <t>WRIGHTBUS</t>
  </si>
  <si>
    <t>CNH</t>
  </si>
  <si>
    <t>IFE</t>
  </si>
  <si>
    <t>K-G05-KT-DLM-160</t>
  </si>
  <si>
    <t>Kod pakowania</t>
  </si>
  <si>
    <t>Brak Klienta</t>
  </si>
  <si>
    <t>K-K04-KT-PAK-52</t>
  </si>
  <si>
    <t>IVECO</t>
  </si>
  <si>
    <t>IMDS</t>
  </si>
  <si>
    <t>ZRÓB IMDS</t>
  </si>
  <si>
    <t>KOENIG</t>
  </si>
  <si>
    <t>CECOMP</t>
  </si>
  <si>
    <t>FRITZMEIER</t>
  </si>
  <si>
    <t>DAIMLER</t>
  </si>
  <si>
    <t>MAN</t>
  </si>
  <si>
    <t>SCANIA</t>
  </si>
  <si>
    <t>VW</t>
  </si>
  <si>
    <t>WEBASTO</t>
  </si>
  <si>
    <t>WIDNEY</t>
  </si>
  <si>
    <t>BMW</t>
  </si>
  <si>
    <t>IRIZAR</t>
  </si>
  <si>
    <t>TH03</t>
  </si>
  <si>
    <t>S46</t>
  </si>
  <si>
    <t>Thieme III</t>
  </si>
  <si>
    <t>SKIP THESE COLUMNES</t>
  </si>
  <si>
    <t>INDICATOR</t>
  </si>
  <si>
    <t>VERSION</t>
  </si>
  <si>
    <t>WORK CENT</t>
  </si>
  <si>
    <t>X</t>
  </si>
  <si>
    <t>CONTROL INDICATOR</t>
  </si>
  <si>
    <t>ITEM</t>
  </si>
  <si>
    <t>Component</t>
  </si>
  <si>
    <t>Quantity</t>
  </si>
  <si>
    <t>Base Unit</t>
  </si>
  <si>
    <t>Comp. scrap</t>
  </si>
  <si>
    <t>Operation scrap</t>
  </si>
  <si>
    <t>Activity</t>
  </si>
  <si>
    <t>Work center</t>
  </si>
  <si>
    <t>Avg. Lot Size</t>
  </si>
  <si>
    <t>Intensity Cad.</t>
  </si>
  <si>
    <t>Down time</t>
  </si>
  <si>
    <t>Yeild</t>
  </si>
  <si>
    <t>Net cad.</t>
  </si>
  <si>
    <t>Operation No.</t>
  </si>
  <si>
    <t>Machine</t>
  </si>
  <si>
    <t>Direct Labor</t>
  </si>
  <si>
    <t>InDirect Labor</t>
  </si>
  <si>
    <t>Other var.cost</t>
  </si>
  <si>
    <t>Energy</t>
  </si>
  <si>
    <t>Maintainance</t>
  </si>
  <si>
    <t>FCA</t>
  </si>
  <si>
    <t>FGU</t>
  </si>
  <si>
    <t>mandatory</t>
  </si>
  <si>
    <t>skip rows without X</t>
  </si>
  <si>
    <t>optional</t>
  </si>
  <si>
    <t>NOT NEEDED</t>
  </si>
  <si>
    <t>Wpisz poziom --&gt;</t>
  </si>
  <si>
    <t>V1</t>
  </si>
  <si>
    <t>B</t>
  </si>
  <si>
    <t>ST</t>
  </si>
  <si>
    <t>R</t>
  </si>
  <si>
    <t>0100</t>
  </si>
  <si>
    <t>xxxxxxxxxxxxxxxxxxxxxxxxxxxxxxxxxxxxxxxxxxxxxxxxxxxxxxxxxxxxxxxxxxxxxxxxxxxxxxxxxxxxxxxxxxxxxxxxxxxxxxxxxxxxxxxxxxxxxxxxxxxxxxxxxxxxxxxxxxxxxxxxxxxxxxxxxxxxxxxxxxxxxxxxxxxxxxxxxxxxxxxxxxxxxxxxxxxxx</t>
  </si>
  <si>
    <t>Oklejanie Folią</t>
  </si>
  <si>
    <t>M2</t>
  </si>
  <si>
    <t>Ilość + jednostka + numer STR</t>
  </si>
  <si>
    <t>PRE</t>
  </si>
  <si>
    <t>K-G02-FO-ODR-056D</t>
  </si>
  <si>
    <t>Data: 2020-12-22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</si>
</sst>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D_M_-;\-* #,##0.00\ _D_M_-;_-* &quot;-&quot;??\ _D_M_-;_-@_-"/>
    <numFmt numFmtId="165" formatCode="#,##0&quot;  F&quot;;[Red]\-#,##0&quot;  F&quot;"/>
    <numFmt numFmtId="166" formatCode="#,##0.00&quot;  F&quot;;[Red]\-#,##0.00&quot;  F&quot;"/>
  </numFmts>
  <fonts count="61">
    <font>
      <sz val="10"/>
      <name val="MS Sans Serif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MS Sans Serif"/>
      <family val="2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ahoma"/>
      <family val="2"/>
    </font>
    <font>
      <b/>
      <sz val="10"/>
      <name val="Tahoma"/>
      <family val="2"/>
    </font>
    <font>
      <b/>
      <sz val="10"/>
      <name val="Antique Olv (W1)"/>
    </font>
    <font>
      <sz val="11"/>
      <name val="Calibri"/>
      <family val="2"/>
      <charset val="238"/>
    </font>
    <font>
      <sz val="20"/>
      <name val="Arial CE"/>
      <family val="2"/>
      <charset val="238"/>
    </font>
    <font>
      <b/>
      <sz val="40"/>
      <name val="Arial CE"/>
      <family val="2"/>
      <charset val="238"/>
    </font>
    <font>
      <sz val="26"/>
      <name val="Arial CE"/>
      <family val="2"/>
      <charset val="238"/>
    </font>
    <font>
      <b/>
      <sz val="22"/>
      <name val="Arial CE"/>
      <family val="2"/>
      <charset val="238"/>
    </font>
    <font>
      <b/>
      <sz val="30"/>
      <name val="Arial CE"/>
      <family val="2"/>
      <charset val="238"/>
    </font>
    <font>
      <b/>
      <sz val="26"/>
      <name val="Arial CE"/>
      <family val="2"/>
      <charset val="238"/>
    </font>
    <font>
      <b/>
      <sz val="24"/>
      <name val="Arial CE"/>
      <family val="2"/>
      <charset val="238"/>
    </font>
    <font>
      <b/>
      <sz val="20"/>
      <name val="Arial CE"/>
      <family val="2"/>
      <charset val="238"/>
    </font>
    <font>
      <b/>
      <sz val="16"/>
      <name val="Arial CE"/>
      <family val="2"/>
      <charset val="238"/>
    </font>
    <font>
      <sz val="16"/>
      <name val="MS Sans Serif"/>
      <family val="2"/>
    </font>
    <font>
      <sz val="18"/>
      <name val="Arial CE"/>
      <family val="2"/>
      <charset val="238"/>
    </font>
    <font>
      <b/>
      <i/>
      <sz val="24"/>
      <name val="Arial CE"/>
      <family val="2"/>
      <charset val="238"/>
    </font>
    <font>
      <b/>
      <sz val="22"/>
      <name val="MS Sans Serif"/>
      <family val="2"/>
    </font>
    <font>
      <b/>
      <sz val="10"/>
      <name val="MS Sans Serif"/>
      <family val="2"/>
    </font>
    <font>
      <i/>
      <sz val="24"/>
      <name val="Arial CE"/>
      <family val="2"/>
      <charset val="238"/>
    </font>
    <font>
      <sz val="24"/>
      <name val="Arial CE"/>
      <family val="2"/>
      <charset val="238"/>
    </font>
    <font>
      <sz val="16"/>
      <name val="Arial CE"/>
      <family val="2"/>
      <charset val="238"/>
    </font>
    <font>
      <b/>
      <sz val="24"/>
      <name val="Arial"/>
      <family val="2"/>
      <charset val="238"/>
    </font>
    <font>
      <sz val="15"/>
      <name val="Arial CE"/>
      <family val="2"/>
      <charset val="238"/>
    </font>
    <font>
      <sz val="22"/>
      <name val="MS Sans Serif"/>
      <family val="2"/>
    </font>
    <font>
      <b/>
      <sz val="24"/>
      <name val="MS Sans Serif"/>
      <family val="2"/>
    </font>
    <font>
      <sz val="22"/>
      <name val="Arial CE"/>
      <family val="2"/>
      <charset val="238"/>
    </font>
    <font>
      <u/>
      <sz val="20"/>
      <name val="Arial CE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 CE"/>
      <charset val="238"/>
    </font>
    <font>
      <sz val="12"/>
      <name val="Arial"/>
      <family val="2"/>
      <charset val="238"/>
    </font>
    <font>
      <sz val="11"/>
      <color rgb="FF000000"/>
      <name val="Calibri"/>
      <family val="2"/>
      <charset val="238"/>
    </font>
    <font>
      <sz val="2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36"/>
      <color rgb="FFFF0000"/>
      <name val="Arial CE"/>
      <charset val="238"/>
    </font>
    <font>
      <b/>
      <sz val="11"/>
      <color theme="1"/>
      <name val="Calibri"/>
      <family val="2"/>
      <charset val="238"/>
      <scheme val="minor"/>
    </font>
    <font>
      <sz val="22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0" fillId="0" borderId="0" applyFont="0" applyFill="0" applyBorder="0" applyAlignment="0" applyProtection="0"/>
    <xf numFmtId="0" fontId="42" fillId="0" borderId="0"/>
    <xf numFmtId="0" fontId="13" fillId="0" borderId="0"/>
    <xf numFmtId="0" fontId="11" fillId="0" borderId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4" fillId="0" borderId="0"/>
    <xf numFmtId="0" fontId="2" fillId="0" borderId="0"/>
    <xf numFmtId="0" fontId="2" fillId="0" borderId="0"/>
  </cellStyleXfs>
  <cellXfs count="551">
    <xf numFmtId="0" fontId="0" fillId="0" borderId="0" xfId="0"/>
    <xf numFmtId="0" fontId="13" fillId="0" borderId="0" xfId="3" applyBorder="1"/>
    <xf numFmtId="0" fontId="14" fillId="0" borderId="0" xfId="3" applyFont="1" applyFill="1" applyBorder="1" applyAlignment="1">
      <alignment horizontal="center"/>
    </xf>
    <xf numFmtId="0" fontId="14" fillId="0" borderId="0" xfId="3" applyFont="1" applyBorder="1" applyAlignment="1">
      <alignment horizontal="center"/>
    </xf>
    <xf numFmtId="0" fontId="13" fillId="0" borderId="0" xfId="3" applyBorder="1" applyAlignment="1">
      <alignment horizontal="left"/>
    </xf>
    <xf numFmtId="0" fontId="13" fillId="0" borderId="0" xfId="3" applyBorder="1" applyAlignment="1">
      <alignment horizontal="center"/>
    </xf>
    <xf numFmtId="0" fontId="14" fillId="0" borderId="0" xfId="3" applyFont="1" applyBorder="1"/>
    <xf numFmtId="0" fontId="14" fillId="0" borderId="1" xfId="3" applyFont="1" applyFill="1" applyBorder="1" applyAlignment="1">
      <alignment horizontal="center"/>
    </xf>
    <xf numFmtId="0" fontId="13" fillId="0" borderId="0" xfId="3" applyAlignment="1">
      <alignment horizontal="center"/>
    </xf>
    <xf numFmtId="0" fontId="13" fillId="0" borderId="0" xfId="3" applyFill="1" applyBorder="1"/>
    <xf numFmtId="0" fontId="15" fillId="2" borderId="1" xfId="3" applyFont="1" applyFill="1" applyBorder="1" applyAlignment="1">
      <alignment horizontal="right"/>
    </xf>
    <xf numFmtId="0" fontId="15" fillId="2" borderId="1" xfId="3" applyFont="1" applyFill="1" applyBorder="1"/>
    <xf numFmtId="0" fontId="16" fillId="0" borderId="1" xfId="3" applyFont="1" applyFill="1" applyBorder="1" applyAlignment="1">
      <alignment horizontal="center"/>
    </xf>
    <xf numFmtId="0" fontId="16" fillId="2" borderId="1" xfId="3" applyFont="1" applyFill="1" applyBorder="1" applyAlignment="1">
      <alignment horizontal="center"/>
    </xf>
    <xf numFmtId="0" fontId="16" fillId="2" borderId="1" xfId="3" applyFont="1" applyFill="1" applyBorder="1" applyAlignment="1">
      <alignment horizontal="left"/>
    </xf>
    <xf numFmtId="0" fontId="13" fillId="0" borderId="0" xfId="3" applyFill="1" applyBorder="1" applyAlignment="1">
      <alignment horizontal="center"/>
    </xf>
    <xf numFmtId="0" fontId="13" fillId="0" borderId="0" xfId="3" applyFill="1" applyAlignment="1">
      <alignment horizontal="center"/>
    </xf>
    <xf numFmtId="0" fontId="15" fillId="3" borderId="1" xfId="3" applyFont="1" applyFill="1" applyBorder="1" applyAlignment="1">
      <alignment horizontal="right"/>
    </xf>
    <xf numFmtId="0" fontId="15" fillId="3" borderId="1" xfId="3" applyFont="1" applyFill="1" applyBorder="1"/>
    <xf numFmtId="0" fontId="16" fillId="3" borderId="1" xfId="3" applyFont="1" applyFill="1" applyBorder="1" applyAlignment="1">
      <alignment horizontal="center"/>
    </xf>
    <xf numFmtId="0" fontId="16" fillId="3" borderId="1" xfId="3" applyFont="1" applyFill="1" applyBorder="1" applyAlignment="1">
      <alignment horizontal="left"/>
    </xf>
    <xf numFmtId="0" fontId="15" fillId="4" borderId="1" xfId="3" applyFont="1" applyFill="1" applyBorder="1" applyAlignment="1">
      <alignment horizontal="right"/>
    </xf>
    <xf numFmtId="0" fontId="15" fillId="4" borderId="1" xfId="3" applyFont="1" applyFill="1" applyBorder="1"/>
    <xf numFmtId="0" fontId="16" fillId="4" borderId="1" xfId="3" applyFont="1" applyFill="1" applyBorder="1" applyAlignment="1">
      <alignment horizontal="center"/>
    </xf>
    <xf numFmtId="0" fontId="16" fillId="4" borderId="1" xfId="3" applyFont="1" applyFill="1" applyBorder="1" applyAlignment="1">
      <alignment horizontal="left"/>
    </xf>
    <xf numFmtId="0" fontId="13" fillId="0" borderId="0" xfId="3" applyFont="1" applyFill="1" applyBorder="1" applyAlignment="1">
      <alignment horizontal="center"/>
    </xf>
    <xf numFmtId="0" fontId="13" fillId="0" borderId="0" xfId="3" applyFill="1" applyAlignment="1">
      <alignment horizontal="right"/>
    </xf>
    <xf numFmtId="0" fontId="15" fillId="0" borderId="1" xfId="3" applyFont="1" applyBorder="1" applyAlignment="1">
      <alignment horizontal="right"/>
    </xf>
    <xf numFmtId="0" fontId="15" fillId="0" borderId="1" xfId="3" applyFont="1" applyBorder="1"/>
    <xf numFmtId="0" fontId="16" fillId="0" borderId="1" xfId="3" applyFont="1" applyBorder="1" applyAlignment="1">
      <alignment horizontal="center"/>
    </xf>
    <xf numFmtId="0" fontId="16" fillId="0" borderId="1" xfId="3" applyFont="1" applyBorder="1" applyAlignment="1">
      <alignment horizontal="left"/>
    </xf>
    <xf numFmtId="0" fontId="13" fillId="0" borderId="0" xfId="3" applyFill="1" applyBorder="1" applyAlignment="1">
      <alignment horizontal="right"/>
    </xf>
    <xf numFmtId="3" fontId="13" fillId="0" borderId="0" xfId="3" applyNumberFormat="1" applyFill="1" applyBorder="1"/>
    <xf numFmtId="0" fontId="0" fillId="0" borderId="0" xfId="0" applyBorder="1" applyAlignment="1">
      <alignment vertical="center"/>
    </xf>
    <xf numFmtId="0" fontId="15" fillId="2" borderId="1" xfId="3" applyFont="1" applyFill="1" applyBorder="1" applyAlignment="1">
      <alignment horizontal="center"/>
    </xf>
    <xf numFmtId="0" fontId="15" fillId="3" borderId="1" xfId="3" applyFont="1" applyFill="1" applyBorder="1" applyAlignment="1">
      <alignment horizontal="center"/>
    </xf>
    <xf numFmtId="0" fontId="15" fillId="4" borderId="1" xfId="3" applyFont="1" applyFill="1" applyBorder="1" applyAlignment="1">
      <alignment horizontal="center"/>
    </xf>
    <xf numFmtId="0" fontId="15" fillId="0" borderId="1" xfId="3" applyFont="1" applyBorder="1" applyAlignment="1">
      <alignment horizontal="center"/>
    </xf>
    <xf numFmtId="0" fontId="14" fillId="0" borderId="2" xfId="3" applyFont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2" xfId="3" applyFont="1" applyBorder="1" applyAlignment="1">
      <alignment horizontal="center" vertical="center"/>
    </xf>
    <xf numFmtId="0" fontId="19" fillId="0" borderId="21" xfId="4" applyFont="1" applyBorder="1"/>
    <xf numFmtId="0" fontId="19" fillId="0" borderId="22" xfId="4" applyFont="1" applyBorder="1"/>
    <xf numFmtId="0" fontId="19" fillId="0" borderId="0" xfId="4" applyFont="1" applyAlignment="1">
      <alignment horizontal="left"/>
    </xf>
    <xf numFmtId="0" fontId="19" fillId="0" borderId="0" xfId="4" applyFont="1"/>
    <xf numFmtId="0" fontId="19" fillId="0" borderId="23" xfId="4" applyFont="1" applyBorder="1"/>
    <xf numFmtId="0" fontId="19" fillId="0" borderId="24" xfId="4" applyFont="1" applyBorder="1"/>
    <xf numFmtId="0" fontId="19" fillId="0" borderId="25" xfId="4" applyFont="1" applyBorder="1"/>
    <xf numFmtId="0" fontId="19" fillId="0" borderId="26" xfId="4" applyFont="1" applyBorder="1"/>
    <xf numFmtId="0" fontId="26" fillId="0" borderId="0" xfId="4" applyFont="1" applyBorder="1" applyAlignment="1">
      <alignment horizontal="center"/>
    </xf>
    <xf numFmtId="0" fontId="26" fillId="0" borderId="24" xfId="4" applyFont="1" applyBorder="1" applyAlignment="1">
      <alignment horizontal="center"/>
    </xf>
    <xf numFmtId="0" fontId="25" fillId="0" borderId="21" xfId="4" applyFont="1" applyBorder="1" applyAlignment="1">
      <alignment vertical="center"/>
    </xf>
    <xf numFmtId="0" fontId="25" fillId="0" borderId="27" xfId="4" applyFont="1" applyBorder="1" applyAlignment="1">
      <alignment vertical="center"/>
    </xf>
    <xf numFmtId="0" fontId="25" fillId="0" borderId="23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0" fontId="25" fillId="0" borderId="28" xfId="4" applyFont="1" applyBorder="1" applyAlignment="1">
      <alignment vertical="center"/>
    </xf>
    <xf numFmtId="0" fontId="31" fillId="0" borderId="0" xfId="0" applyFont="1" applyBorder="1" applyAlignment="1"/>
    <xf numFmtId="0" fontId="22" fillId="0" borderId="23" xfId="4" applyFont="1" applyBorder="1" applyAlignment="1">
      <alignment horizontal="center"/>
    </xf>
    <xf numFmtId="0" fontId="25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4" fillId="0" borderId="23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25" fillId="0" borderId="23" xfId="4" applyFont="1" applyBorder="1" applyAlignment="1">
      <alignment horizontal="center" vertical="center"/>
    </xf>
    <xf numFmtId="0" fontId="25" fillId="0" borderId="0" xfId="4" applyFont="1" applyBorder="1" applyAlignment="1">
      <alignment horizontal="center" vertical="center"/>
    </xf>
    <xf numFmtId="0" fontId="30" fillId="0" borderId="0" xfId="4" applyFont="1" applyBorder="1" applyAlignment="1" applyProtection="1">
      <alignment horizontal="center"/>
      <protection locked="0"/>
    </xf>
    <xf numFmtId="3" fontId="25" fillId="0" borderId="0" xfId="4" applyNumberFormat="1" applyFont="1" applyBorder="1" applyAlignment="1">
      <alignment horizontal="center"/>
    </xf>
    <xf numFmtId="0" fontId="26" fillId="0" borderId="0" xfId="4" applyFont="1" applyBorder="1" applyAlignment="1">
      <alignment horizontal="left"/>
    </xf>
    <xf numFmtId="49" fontId="26" fillId="0" borderId="0" xfId="4" applyNumberFormat="1" applyFont="1" applyBorder="1" applyAlignment="1">
      <alignment horizontal="left"/>
    </xf>
    <xf numFmtId="0" fontId="26" fillId="0" borderId="24" xfId="4" applyFont="1" applyBorder="1" applyAlignment="1">
      <alignment horizontal="left"/>
    </xf>
    <xf numFmtId="0" fontId="25" fillId="0" borderId="30" xfId="4" applyFont="1" applyBorder="1" applyAlignment="1">
      <alignment horizontal="center" vertical="center"/>
    </xf>
    <xf numFmtId="0" fontId="22" fillId="0" borderId="31" xfId="4" applyFont="1" applyBorder="1" applyAlignment="1">
      <alignment horizontal="center" vertical="center"/>
    </xf>
    <xf numFmtId="0" fontId="19" fillId="0" borderId="0" xfId="4" applyFont="1" applyBorder="1"/>
    <xf numFmtId="0" fontId="35" fillId="0" borderId="0" xfId="4" applyFont="1" applyBorder="1" applyAlignment="1">
      <alignment horizontal="left"/>
    </xf>
    <xf numFmtId="0" fontId="40" fillId="0" borderId="0" xfId="4" applyFont="1" applyBorder="1" applyAlignment="1">
      <alignment horizontal="left"/>
    </xf>
    <xf numFmtId="0" fontId="40" fillId="0" borderId="0" xfId="4" applyFont="1" applyBorder="1"/>
    <xf numFmtId="0" fontId="41" fillId="0" borderId="0" xfId="4" applyFont="1" applyBorder="1"/>
    <xf numFmtId="0" fontId="40" fillId="0" borderId="0" xfId="4" applyFont="1" applyFill="1" applyBorder="1" applyAlignment="1">
      <alignment horizontal="center"/>
    </xf>
    <xf numFmtId="0" fontId="40" fillId="0" borderId="0" xfId="4" quotePrefix="1" applyFont="1" applyFill="1" applyBorder="1" applyAlignment="1">
      <alignment horizontal="left"/>
    </xf>
    <xf numFmtId="0" fontId="22" fillId="0" borderId="0" xfId="4" applyFont="1" applyBorder="1" applyAlignment="1">
      <alignment horizontal="left"/>
    </xf>
    <xf numFmtId="0" fontId="40" fillId="0" borderId="0" xfId="4" applyFont="1" applyFill="1" applyBorder="1"/>
    <xf numFmtId="0" fontId="40" fillId="0" borderId="0" xfId="4" applyFont="1" applyFill="1" applyBorder="1" applyAlignment="1">
      <alignment horizontal="left"/>
    </xf>
    <xf numFmtId="0" fontId="41" fillId="0" borderId="0" xfId="4" applyFont="1"/>
    <xf numFmtId="0" fontId="19" fillId="0" borderId="0" xfId="4" applyFont="1" applyFill="1" applyBorder="1"/>
    <xf numFmtId="0" fontId="19" fillId="0" borderId="0" xfId="4" applyFont="1" applyFill="1" applyBorder="1" applyAlignment="1">
      <alignment horizontal="left"/>
    </xf>
    <xf numFmtId="0" fontId="22" fillId="0" borderId="23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22" fillId="0" borderId="32" xfId="4" applyFont="1" applyBorder="1" applyAlignment="1">
      <alignment horizontal="left" vertical="center"/>
    </xf>
    <xf numFmtId="0" fontId="22" fillId="0" borderId="33" xfId="4" applyFont="1" applyBorder="1" applyAlignment="1">
      <alignment horizontal="left" vertical="center"/>
    </xf>
    <xf numFmtId="0" fontId="22" fillId="0" borderId="34" xfId="4" applyFont="1" applyBorder="1" applyAlignment="1">
      <alignment horizontal="center" vertical="center"/>
    </xf>
    <xf numFmtId="0" fontId="22" fillId="0" borderId="35" xfId="4" applyFont="1" applyBorder="1" applyAlignment="1">
      <alignment horizontal="center" vertical="center"/>
    </xf>
    <xf numFmtId="0" fontId="22" fillId="0" borderId="34" xfId="4" applyFont="1" applyBorder="1" applyAlignment="1">
      <alignment horizontal="left" vertical="center"/>
    </xf>
    <xf numFmtId="0" fontId="22" fillId="0" borderId="36" xfId="4" applyFont="1" applyBorder="1" applyAlignment="1">
      <alignment horizontal="left" vertical="center"/>
    </xf>
    <xf numFmtId="0" fontId="22" fillId="0" borderId="37" xfId="4" applyFont="1" applyBorder="1" applyAlignment="1">
      <alignment horizontal="center" vertical="center"/>
    </xf>
    <xf numFmtId="14" fontId="22" fillId="5" borderId="38" xfId="4" applyNumberFormat="1" applyFont="1" applyFill="1" applyBorder="1" applyAlignment="1">
      <alignment horizontal="center" vertical="center"/>
    </xf>
    <xf numFmtId="0" fontId="22" fillId="0" borderId="39" xfId="4" applyFont="1" applyBorder="1" applyAlignment="1">
      <alignment horizontal="left" vertical="center"/>
    </xf>
    <xf numFmtId="0" fontId="22" fillId="0" borderId="40" xfId="4" applyFont="1" applyBorder="1" applyAlignment="1">
      <alignment horizontal="left" vertical="center"/>
    </xf>
    <xf numFmtId="0" fontId="22" fillId="0" borderId="41" xfId="4" applyFont="1" applyBorder="1" applyAlignment="1">
      <alignment horizontal="center" vertical="center"/>
    </xf>
    <xf numFmtId="14" fontId="22" fillId="5" borderId="42" xfId="4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5" fillId="0" borderId="44" xfId="4" applyFont="1" applyBorder="1" applyAlignment="1">
      <alignment horizontal="center" vertical="center"/>
    </xf>
    <xf numFmtId="0" fontId="25" fillId="0" borderId="8" xfId="4" applyFont="1" applyBorder="1" applyAlignment="1">
      <alignment horizontal="center" vertical="center"/>
    </xf>
    <xf numFmtId="0" fontId="29" fillId="0" borderId="30" xfId="4" applyFont="1" applyBorder="1" applyAlignment="1">
      <alignment vertical="center"/>
    </xf>
    <xf numFmtId="0" fontId="29" fillId="0" borderId="45" xfId="4" applyFont="1" applyBorder="1" applyAlignment="1">
      <alignment horizontal="left" vertical="center"/>
    </xf>
    <xf numFmtId="0" fontId="25" fillId="5" borderId="46" xfId="4" applyFont="1" applyFill="1" applyBorder="1" applyAlignment="1">
      <alignment horizontal="center" vertical="center"/>
    </xf>
    <xf numFmtId="0" fontId="29" fillId="5" borderId="47" xfId="4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0" xfId="4" applyFont="1" applyBorder="1" applyAlignment="1">
      <alignment horizontal="left"/>
    </xf>
    <xf numFmtId="0" fontId="36" fillId="0" borderId="0" xfId="4" applyFont="1" applyBorder="1" applyAlignment="1">
      <alignment horizontal="center"/>
    </xf>
    <xf numFmtId="49" fontId="36" fillId="0" borderId="24" xfId="4" applyNumberFormat="1" applyFont="1" applyBorder="1" applyAlignment="1">
      <alignment horizontal="center"/>
    </xf>
    <xf numFmtId="0" fontId="22" fillId="0" borderId="0" xfId="4" applyFont="1" applyBorder="1" applyAlignment="1">
      <alignment horizontal="center"/>
    </xf>
    <xf numFmtId="0" fontId="0" fillId="0" borderId="24" xfId="0" applyBorder="1" applyAlignment="1"/>
    <xf numFmtId="0" fontId="22" fillId="0" borderId="24" xfId="4" applyFont="1" applyBorder="1" applyAlignment="1">
      <alignment horizontal="center"/>
    </xf>
    <xf numFmtId="49" fontId="25" fillId="0" borderId="0" xfId="4" applyNumberFormat="1" applyFont="1" applyBorder="1" applyAlignment="1">
      <alignment horizontal="center"/>
    </xf>
    <xf numFmtId="49" fontId="34" fillId="0" borderId="24" xfId="1" applyNumberFormat="1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0" fontId="25" fillId="0" borderId="0" xfId="4" applyFont="1" applyBorder="1" applyAlignment="1" applyProtection="1">
      <alignment horizontal="center"/>
      <protection locked="0" hidden="1"/>
    </xf>
    <xf numFmtId="3" fontId="25" fillId="0" borderId="24" xfId="4" applyNumberFormat="1" applyFont="1" applyBorder="1" applyAlignment="1">
      <alignment horizontal="center"/>
    </xf>
    <xf numFmtId="0" fontId="25" fillId="0" borderId="23" xfId="4" applyFont="1" applyBorder="1" applyAlignment="1">
      <alignment vertical="center" wrapText="1"/>
    </xf>
    <xf numFmtId="0" fontId="25" fillId="0" borderId="0" xfId="4" applyFont="1" applyBorder="1" applyAlignment="1">
      <alignment vertical="center" wrapText="1"/>
    </xf>
    <xf numFmtId="0" fontId="21" fillId="0" borderId="48" xfId="4" applyFont="1" applyBorder="1" applyAlignment="1">
      <alignment horizontal="center" vertical="center"/>
    </xf>
    <xf numFmtId="0" fontId="21" fillId="0" borderId="49" xfId="4" applyFont="1" applyBorder="1" applyAlignment="1">
      <alignment horizontal="center" vertical="center"/>
    </xf>
    <xf numFmtId="0" fontId="21" fillId="0" borderId="50" xfId="4" applyFont="1" applyBorder="1" applyAlignment="1">
      <alignment horizontal="center" vertical="center"/>
    </xf>
    <xf numFmtId="0" fontId="22" fillId="5" borderId="37" xfId="4" applyFont="1" applyFill="1" applyBorder="1" applyAlignment="1">
      <alignment horizontal="left" vertical="center"/>
    </xf>
    <xf numFmtId="0" fontId="22" fillId="0" borderId="51" xfId="4" applyFont="1" applyBorder="1" applyAlignment="1">
      <alignment vertical="center"/>
    </xf>
    <xf numFmtId="0" fontId="22" fillId="0" borderId="52" xfId="4" applyFont="1" applyBorder="1" applyAlignment="1">
      <alignment horizontal="center" vertical="center"/>
    </xf>
    <xf numFmtId="0" fontId="19" fillId="0" borderId="23" xfId="4" applyFont="1" applyBorder="1" applyAlignment="1">
      <alignment horizontal="left"/>
    </xf>
    <xf numFmtId="0" fontId="19" fillId="0" borderId="0" xfId="4" applyFont="1" applyBorder="1" applyAlignment="1">
      <alignment horizontal="left"/>
    </xf>
    <xf numFmtId="0" fontId="19" fillId="0" borderId="24" xfId="4" applyFont="1" applyBorder="1" applyAlignment="1">
      <alignment horizontal="left"/>
    </xf>
    <xf numFmtId="0" fontId="36" fillId="0" borderId="0" xfId="0" applyFont="1" applyBorder="1" applyAlignment="1">
      <alignment horizontal="center"/>
    </xf>
    <xf numFmtId="49" fontId="36" fillId="0" borderId="24" xfId="0" applyNumberFormat="1" applyFont="1" applyBorder="1" applyAlignment="1">
      <alignment horizontal="center"/>
    </xf>
    <xf numFmtId="0" fontId="33" fillId="0" borderId="23" xfId="4" applyFont="1" applyBorder="1" applyAlignment="1"/>
    <xf numFmtId="0" fontId="0" fillId="0" borderId="23" xfId="0" applyBorder="1" applyAlignment="1"/>
    <xf numFmtId="0" fontId="36" fillId="0" borderId="0" xfId="0" applyFont="1" applyBorder="1" applyAlignment="1"/>
    <xf numFmtId="0" fontId="36" fillId="0" borderId="0" xfId="4" applyFont="1" applyBorder="1" applyAlignment="1"/>
    <xf numFmtId="49" fontId="22" fillId="0" borderId="0" xfId="1" applyNumberFormat="1" applyFont="1" applyBorder="1" applyAlignment="1"/>
    <xf numFmtId="0" fontId="38" fillId="0" borderId="0" xfId="0" applyFont="1" applyBorder="1" applyAlignment="1"/>
    <xf numFmtId="0" fontId="22" fillId="0" borderId="0" xfId="4" applyFont="1" applyBorder="1" applyAlignment="1"/>
    <xf numFmtId="49" fontId="25" fillId="0" borderId="0" xfId="4" applyNumberFormat="1" applyFont="1" applyBorder="1" applyAlignment="1"/>
    <xf numFmtId="0" fontId="35" fillId="0" borderId="23" xfId="4" applyFont="1" applyBorder="1" applyAlignment="1"/>
    <xf numFmtId="3" fontId="27" fillId="0" borderId="23" xfId="4" applyNumberFormat="1" applyFont="1" applyBorder="1" applyAlignment="1"/>
    <xf numFmtId="0" fontId="28" fillId="0" borderId="0" xfId="0" applyFont="1" applyBorder="1" applyAlignment="1"/>
    <xf numFmtId="0" fontId="27" fillId="0" borderId="23" xfId="4" applyFont="1" applyBorder="1" applyAlignment="1"/>
    <xf numFmtId="0" fontId="0" fillId="0" borderId="10" xfId="0" applyBorder="1" applyAlignment="1">
      <alignment horizontal="center" vertical="center"/>
    </xf>
    <xf numFmtId="0" fontId="22" fillId="5" borderId="6" xfId="4" applyFont="1" applyFill="1" applyBorder="1" applyAlignment="1">
      <alignment horizontal="left" vertical="center"/>
    </xf>
    <xf numFmtId="0" fontId="22" fillId="0" borderId="29" xfId="4" applyFont="1" applyBorder="1" applyAlignment="1">
      <alignment vertical="center"/>
    </xf>
    <xf numFmtId="0" fontId="22" fillId="0" borderId="6" xfId="4" applyFont="1" applyBorder="1" applyAlignment="1">
      <alignment horizontal="center" vertical="center"/>
    </xf>
    <xf numFmtId="14" fontId="40" fillId="0" borderId="29" xfId="4" applyNumberFormat="1" applyFont="1" applyBorder="1" applyAlignment="1">
      <alignment horizontal="center" vertical="center"/>
    </xf>
    <xf numFmtId="0" fontId="22" fillId="0" borderId="53" xfId="4" applyFont="1" applyBorder="1" applyAlignment="1">
      <alignment horizontal="center" vertical="center"/>
    </xf>
    <xf numFmtId="14" fontId="40" fillId="0" borderId="54" xfId="4" applyNumberFormat="1" applyFont="1" applyBorder="1" applyAlignment="1">
      <alignment horizontal="center" vertical="center"/>
    </xf>
    <xf numFmtId="14" fontId="22" fillId="5" borderId="55" xfId="4" applyNumberFormat="1" applyFont="1" applyFill="1" applyBorder="1" applyAlignment="1">
      <alignment horizontal="center" vertical="center"/>
    </xf>
    <xf numFmtId="0" fontId="29" fillId="0" borderId="56" xfId="4" applyFont="1" applyBorder="1" applyAlignment="1">
      <alignment vertical="center"/>
    </xf>
    <xf numFmtId="0" fontId="29" fillId="0" borderId="57" xfId="4" applyFont="1" applyBorder="1" applyAlignment="1">
      <alignment vertical="center"/>
    </xf>
    <xf numFmtId="0" fontId="29" fillId="0" borderId="58" xfId="4" applyFont="1" applyBorder="1" applyAlignment="1">
      <alignment vertical="center"/>
    </xf>
    <xf numFmtId="0" fontId="29" fillId="0" borderId="12" xfId="4" applyFont="1" applyBorder="1" applyAlignment="1">
      <alignment vertical="center"/>
    </xf>
    <xf numFmtId="0" fontId="22" fillId="0" borderId="59" xfId="4" applyFont="1" applyBorder="1" applyAlignment="1">
      <alignment horizontal="left" vertical="center"/>
    </xf>
    <xf numFmtId="0" fontId="22" fillId="0" borderId="60" xfId="4" applyFont="1" applyBorder="1" applyAlignment="1">
      <alignment horizontal="center" vertical="center"/>
    </xf>
    <xf numFmtId="0" fontId="22" fillId="0" borderId="61" xfId="4" applyFont="1" applyBorder="1" applyAlignment="1">
      <alignment horizontal="left" vertical="center"/>
    </xf>
    <xf numFmtId="0" fontId="22" fillId="0" borderId="63" xfId="4" applyFont="1" applyBorder="1" applyAlignment="1">
      <alignment horizontal="left" vertical="center"/>
    </xf>
    <xf numFmtId="0" fontId="22" fillId="0" borderId="64" xfId="4" applyFont="1" applyBorder="1" applyAlignment="1">
      <alignment horizontal="left" vertical="center"/>
    </xf>
    <xf numFmtId="0" fontId="22" fillId="0" borderId="63" xfId="4" applyFont="1" applyBorder="1" applyAlignment="1">
      <alignment horizontal="center" vertical="center"/>
    </xf>
    <xf numFmtId="0" fontId="22" fillId="0" borderId="65" xfId="4" applyFont="1" applyBorder="1" applyAlignment="1">
      <alignment horizontal="center" vertical="center"/>
    </xf>
    <xf numFmtId="0" fontId="22" fillId="0" borderId="66" xfId="4" applyFont="1" applyBorder="1" applyAlignment="1">
      <alignment horizontal="left" vertical="center"/>
    </xf>
    <xf numFmtId="0" fontId="22" fillId="0" borderId="67" xfId="4" applyFont="1" applyBorder="1" applyAlignment="1">
      <alignment horizontal="left" vertical="center"/>
    </xf>
    <xf numFmtId="3" fontId="35" fillId="0" borderId="23" xfId="4" applyNumberFormat="1" applyFont="1" applyBorder="1" applyAlignment="1"/>
    <xf numFmtId="0" fontId="19" fillId="0" borderId="25" xfId="4" applyFont="1" applyBorder="1" applyAlignment="1">
      <alignment horizontal="left"/>
    </xf>
    <xf numFmtId="0" fontId="26" fillId="0" borderId="69" xfId="4" applyFont="1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26" xfId="0" applyBorder="1" applyAlignment="1">
      <alignment vertical="center"/>
    </xf>
    <xf numFmtId="0" fontId="19" fillId="0" borderId="69" xfId="4" applyFont="1" applyBorder="1" applyAlignment="1">
      <alignment horizontal="left"/>
    </xf>
    <xf numFmtId="0" fontId="48" fillId="8" borderId="21" xfId="0" applyFont="1" applyFill="1" applyBorder="1"/>
    <xf numFmtId="0" fontId="48" fillId="8" borderId="23" xfId="0" applyFont="1" applyFill="1" applyBorder="1"/>
    <xf numFmtId="0" fontId="49" fillId="8" borderId="17" xfId="0" applyFont="1" applyFill="1" applyBorder="1"/>
    <xf numFmtId="0" fontId="49" fillId="8" borderId="116" xfId="0" applyFont="1" applyFill="1" applyBorder="1"/>
    <xf numFmtId="0" fontId="48" fillId="8" borderId="1" xfId="0" applyFont="1" applyFill="1" applyBorder="1" applyAlignment="1">
      <alignment horizontal="center" vertical="center"/>
    </xf>
    <xf numFmtId="0" fontId="48" fillId="0" borderId="118" xfId="0" applyFont="1" applyBorder="1" applyAlignment="1">
      <alignment horizontal="right" vertical="center"/>
    </xf>
    <xf numFmtId="0" fontId="48" fillId="8" borderId="17" xfId="0" applyFont="1" applyFill="1" applyBorder="1" applyAlignment="1">
      <alignment horizontal="center" vertical="center"/>
    </xf>
    <xf numFmtId="0" fontId="48" fillId="8" borderId="30" xfId="0" applyFont="1" applyFill="1" applyBorder="1" applyAlignment="1">
      <alignment horizontal="center" vertical="center"/>
    </xf>
    <xf numFmtId="0" fontId="48" fillId="0" borderId="121" xfId="0" applyFont="1" applyBorder="1" applyAlignment="1">
      <alignment horizontal="right" vertical="center"/>
    </xf>
    <xf numFmtId="0" fontId="48" fillId="8" borderId="7" xfId="0" applyFont="1" applyFill="1" applyBorder="1" applyAlignment="1">
      <alignment horizontal="center" vertical="center"/>
    </xf>
    <xf numFmtId="0" fontId="48" fillId="0" borderId="46" xfId="0" applyFont="1" applyBorder="1" applyAlignment="1">
      <alignment horizontal="right" vertical="center"/>
    </xf>
    <xf numFmtId="0" fontId="50" fillId="0" borderId="121" xfId="0" applyFont="1" applyBorder="1" applyAlignment="1">
      <alignment horizontal="right" vertical="center"/>
    </xf>
    <xf numFmtId="0" fontId="50" fillId="0" borderId="118" xfId="0" applyFont="1" applyBorder="1" applyAlignment="1">
      <alignment horizontal="right" vertical="center"/>
    </xf>
    <xf numFmtId="0" fontId="51" fillId="0" borderId="118" xfId="0" applyFont="1" applyBorder="1" applyAlignment="1">
      <alignment horizontal="right" vertical="center"/>
    </xf>
    <xf numFmtId="0" fontId="48" fillId="8" borderId="2" xfId="0" applyFont="1" applyFill="1" applyBorder="1" applyAlignment="1">
      <alignment horizontal="center" vertical="center"/>
    </xf>
    <xf numFmtId="0" fontId="48" fillId="4" borderId="114" xfId="0" applyFont="1" applyFill="1" applyBorder="1"/>
    <xf numFmtId="0" fontId="48" fillId="0" borderId="0" xfId="0" applyFont="1" applyBorder="1"/>
    <xf numFmtId="0" fontId="48" fillId="0" borderId="24" xfId="0" applyFont="1" applyBorder="1"/>
    <xf numFmtId="0" fontId="48" fillId="0" borderId="113" xfId="0" applyFont="1" applyBorder="1"/>
    <xf numFmtId="0" fontId="48" fillId="0" borderId="127" xfId="0" applyFont="1" applyBorder="1"/>
    <xf numFmtId="0" fontId="48" fillId="0" borderId="69" xfId="0" applyFont="1" applyBorder="1"/>
    <xf numFmtId="0" fontId="48" fillId="0" borderId="26" xfId="0" applyFont="1" applyBorder="1"/>
    <xf numFmtId="49" fontId="52" fillId="0" borderId="1" xfId="9" applyNumberFormat="1" applyFont="1" applyBorder="1" applyAlignment="1">
      <alignment horizontal="left" vertical="center"/>
    </xf>
    <xf numFmtId="0" fontId="7" fillId="0" borderId="0" xfId="9"/>
    <xf numFmtId="0" fontId="53" fillId="9" borderId="0" xfId="0" applyFont="1" applyFill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43" fillId="0" borderId="108" xfId="2" applyFont="1" applyBorder="1" applyAlignment="1">
      <alignment horizontal="center" vertical="center" wrapText="1"/>
    </xf>
    <xf numFmtId="0" fontId="43" fillId="0" borderId="64" xfId="2" applyFont="1" applyBorder="1" applyAlignment="1">
      <alignment horizontal="center" vertical="center"/>
    </xf>
    <xf numFmtId="0" fontId="43" fillId="0" borderId="106" xfId="2" applyFont="1" applyBorder="1" applyAlignment="1">
      <alignment horizontal="center" vertical="center"/>
    </xf>
    <xf numFmtId="0" fontId="43" fillId="0" borderId="107" xfId="2" applyFont="1" applyBorder="1" applyAlignment="1">
      <alignment horizontal="center" vertical="center"/>
    </xf>
    <xf numFmtId="0" fontId="42" fillId="0" borderId="0" xfId="2"/>
    <xf numFmtId="0" fontId="42" fillId="0" borderId="10" xfId="2" applyBorder="1"/>
    <xf numFmtId="0" fontId="6" fillId="0" borderId="9" xfId="2" applyFont="1" applyBorder="1"/>
    <xf numFmtId="0" fontId="42" fillId="0" borderId="2" xfId="2" applyBorder="1"/>
    <xf numFmtId="0" fontId="42" fillId="0" borderId="110" xfId="2" applyBorder="1"/>
    <xf numFmtId="0" fontId="42" fillId="0" borderId="6" xfId="2" applyBorder="1"/>
    <xf numFmtId="0" fontId="6" fillId="0" borderId="4" xfId="2" applyFont="1" applyBorder="1"/>
    <xf numFmtId="0" fontId="42" fillId="0" borderId="1" xfId="2" applyBorder="1"/>
    <xf numFmtId="0" fontId="42" fillId="0" borderId="111" xfId="2" applyBorder="1"/>
    <xf numFmtId="0" fontId="42" fillId="0" borderId="4" xfId="2" applyBorder="1"/>
    <xf numFmtId="0" fontId="42" fillId="0" borderId="11" xfId="2" applyBorder="1"/>
    <xf numFmtId="0" fontId="42" fillId="0" borderId="12" xfId="2" applyBorder="1"/>
    <xf numFmtId="0" fontId="42" fillId="0" borderId="7" xfId="2" applyBorder="1"/>
    <xf numFmtId="0" fontId="42" fillId="0" borderId="113" xfId="2" applyBorder="1"/>
    <xf numFmtId="0" fontId="45" fillId="0" borderId="0" xfId="2" applyFont="1"/>
    <xf numFmtId="0" fontId="44" fillId="0" borderId="0" xfId="2" applyFont="1" applyAlignment="1">
      <alignment horizontal="center"/>
    </xf>
    <xf numFmtId="0" fontId="44" fillId="7" borderId="112" xfId="2" applyFont="1" applyFill="1" applyBorder="1" applyAlignment="1">
      <alignment horizontal="left" vertical="center"/>
    </xf>
    <xf numFmtId="0" fontId="6" fillId="6" borderId="7" xfId="2" applyFont="1" applyFill="1" applyBorder="1" applyAlignment="1">
      <alignment horizontal="left" vertical="center"/>
    </xf>
    <xf numFmtId="0" fontId="42" fillId="6" borderId="7" xfId="2" applyFill="1" applyBorder="1" applyAlignment="1">
      <alignment horizontal="left" vertical="center"/>
    </xf>
    <xf numFmtId="0" fontId="42" fillId="6" borderId="8" xfId="2" applyFill="1" applyBorder="1" applyAlignment="1">
      <alignment horizontal="left" vertical="center"/>
    </xf>
    <xf numFmtId="0" fontId="42" fillId="6" borderId="113" xfId="2" applyFill="1" applyBorder="1" applyAlignment="1">
      <alignment horizontal="left" vertical="center"/>
    </xf>
    <xf numFmtId="0" fontId="45" fillId="0" borderId="2" xfId="2" applyFont="1" applyFill="1" applyBorder="1"/>
    <xf numFmtId="0" fontId="42" fillId="0" borderId="2" xfId="2" applyFill="1" applyBorder="1"/>
    <xf numFmtId="0" fontId="42" fillId="0" borderId="3" xfId="2" applyFill="1" applyBorder="1"/>
    <xf numFmtId="0" fontId="17" fillId="0" borderId="3" xfId="2" applyFont="1" applyFill="1" applyBorder="1" applyAlignment="1">
      <alignment horizontal="center"/>
    </xf>
    <xf numFmtId="0" fontId="42" fillId="0" borderId="10" xfId="2" applyFill="1" applyBorder="1" applyAlignment="1">
      <alignment horizontal="left"/>
    </xf>
    <xf numFmtId="0" fontId="42" fillId="0" borderId="9" xfId="2" applyFill="1" applyBorder="1" applyAlignment="1">
      <alignment horizontal="left"/>
    </xf>
    <xf numFmtId="0" fontId="42" fillId="0" borderId="2" xfId="2" applyFill="1" applyBorder="1" applyAlignment="1">
      <alignment horizontal="left" vertical="center"/>
    </xf>
    <xf numFmtId="0" fontId="42" fillId="0" borderId="3" xfId="2" applyFill="1" applyBorder="1" applyAlignment="1">
      <alignment horizontal="left"/>
    </xf>
    <xf numFmtId="0" fontId="42" fillId="0" borderId="2" xfId="2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0" borderId="9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6" fillId="0" borderId="6" xfId="2" applyFont="1" applyFill="1" applyBorder="1" applyAlignment="1">
      <alignment horizontal="center"/>
    </xf>
    <xf numFmtId="0" fontId="42" fillId="0" borderId="4" xfId="2" applyFill="1" applyBorder="1"/>
    <xf numFmtId="0" fontId="42" fillId="0" borderId="1" xfId="2" applyFill="1" applyBorder="1"/>
    <xf numFmtId="0" fontId="42" fillId="0" borderId="0" xfId="2" applyFill="1"/>
    <xf numFmtId="0" fontId="45" fillId="0" borderId="1" xfId="2" applyFont="1" applyFill="1" applyBorder="1"/>
    <xf numFmtId="0" fontId="42" fillId="0" borderId="5" xfId="2" applyFill="1" applyBorder="1"/>
    <xf numFmtId="0" fontId="17" fillId="0" borderId="5" xfId="2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1" xfId="0" applyFont="1" applyFill="1" applyBorder="1" applyAlignment="1">
      <alignment vertical="center"/>
    </xf>
    <xf numFmtId="0" fontId="42" fillId="0" borderId="5" xfId="2" applyFill="1" applyBorder="1" applyAlignment="1">
      <alignment horizontal="center"/>
    </xf>
    <xf numFmtId="0" fontId="42" fillId="0" borderId="6" xfId="2" applyFill="1" applyBorder="1" applyAlignment="1">
      <alignment horizontal="center"/>
    </xf>
    <xf numFmtId="0" fontId="42" fillId="0" borderId="1" xfId="2" applyFill="1" applyBorder="1" applyAlignment="1">
      <alignment vertical="center"/>
    </xf>
    <xf numFmtId="0" fontId="18" fillId="0" borderId="1" xfId="0" applyFont="1" applyFill="1" applyBorder="1"/>
    <xf numFmtId="0" fontId="6" fillId="0" borderId="5" xfId="2" applyFont="1" applyFill="1" applyBorder="1"/>
    <xf numFmtId="0" fontId="6" fillId="0" borderId="1" xfId="2" applyFont="1" applyFill="1" applyBorder="1"/>
    <xf numFmtId="0" fontId="6" fillId="0" borderId="5" xfId="2" applyFont="1" applyFill="1" applyBorder="1" applyAlignment="1">
      <alignment horizontal="center"/>
    </xf>
    <xf numFmtId="0" fontId="45" fillId="0" borderId="1" xfId="2" applyFont="1" applyBorder="1"/>
    <xf numFmtId="0" fontId="42" fillId="0" borderId="5" xfId="2" applyBorder="1"/>
    <xf numFmtId="0" fontId="42" fillId="0" borderId="6" xfId="2" applyBorder="1" applyAlignment="1">
      <alignment horizontal="center"/>
    </xf>
    <xf numFmtId="0" fontId="45" fillId="0" borderId="7" xfId="2" applyFont="1" applyBorder="1"/>
    <xf numFmtId="0" fontId="42" fillId="0" borderId="8" xfId="2" applyFill="1" applyBorder="1"/>
    <xf numFmtId="0" fontId="17" fillId="0" borderId="8" xfId="2" applyFont="1" applyFill="1" applyBorder="1" applyAlignment="1">
      <alignment horizontal="center"/>
    </xf>
    <xf numFmtId="0" fontId="42" fillId="0" borderId="11" xfId="2" applyBorder="1" applyAlignment="1">
      <alignment horizontal="center"/>
    </xf>
    <xf numFmtId="0" fontId="42" fillId="0" borderId="8" xfId="2" applyBorder="1"/>
    <xf numFmtId="0" fontId="17" fillId="0" borderId="3" xfId="2" applyFont="1" applyFill="1" applyBorder="1" applyAlignment="1">
      <alignment horizontal="left"/>
    </xf>
    <xf numFmtId="0" fontId="6" fillId="0" borderId="10" xfId="2" applyFont="1" applyFill="1" applyBorder="1" applyAlignment="1">
      <alignment horizontal="center"/>
    </xf>
    <xf numFmtId="0" fontId="42" fillId="0" borderId="9" xfId="2" applyFill="1" applyBorder="1"/>
    <xf numFmtId="0" fontId="42" fillId="0" borderId="2" xfId="2" applyFill="1" applyBorder="1" applyAlignment="1">
      <alignment vertical="center"/>
    </xf>
    <xf numFmtId="0" fontId="18" fillId="0" borderId="10" xfId="0" applyFont="1" applyFill="1" applyBorder="1" applyAlignment="1">
      <alignment horizontal="center"/>
    </xf>
    <xf numFmtId="0" fontId="18" fillId="0" borderId="9" xfId="0" applyFont="1" applyFill="1" applyBorder="1"/>
    <xf numFmtId="0" fontId="18" fillId="0" borderId="2" xfId="0" applyFont="1" applyFill="1" applyBorder="1"/>
    <xf numFmtId="0" fontId="42" fillId="0" borderId="10" xfId="2" applyFill="1" applyBorder="1" applyAlignment="1">
      <alignment horizontal="center"/>
    </xf>
    <xf numFmtId="0" fontId="0" fillId="0" borderId="5" xfId="2" applyFont="1" applyFill="1" applyBorder="1"/>
    <xf numFmtId="0" fontId="0" fillId="0" borderId="1" xfId="2" applyFont="1" applyFill="1" applyBorder="1"/>
    <xf numFmtId="0" fontId="0" fillId="0" borderId="6" xfId="2" applyFont="1" applyFill="1" applyBorder="1" applyAlignment="1">
      <alignment horizontal="center"/>
    </xf>
    <xf numFmtId="49" fontId="6" fillId="0" borderId="17" xfId="2" applyNumberFormat="1" applyFont="1" applyFill="1" applyBorder="1"/>
    <xf numFmtId="0" fontId="6" fillId="0" borderId="18" xfId="2" applyFont="1" applyFill="1" applyBorder="1"/>
    <xf numFmtId="0" fontId="17" fillId="0" borderId="18" xfId="2" applyFont="1" applyFill="1" applyBorder="1" applyAlignment="1">
      <alignment horizontal="center"/>
    </xf>
    <xf numFmtId="0" fontId="42" fillId="0" borderId="19" xfId="2" applyFill="1" applyBorder="1" applyAlignment="1">
      <alignment horizontal="center"/>
    </xf>
    <xf numFmtId="0" fontId="42" fillId="0" borderId="20" xfId="2" applyFill="1" applyBorder="1"/>
    <xf numFmtId="0" fontId="42" fillId="0" borderId="17" xfId="2" applyFill="1" applyBorder="1"/>
    <xf numFmtId="0" fontId="42" fillId="0" borderId="18" xfId="2" applyFill="1" applyBorder="1"/>
    <xf numFmtId="0" fontId="6" fillId="0" borderId="19" xfId="2" applyFont="1" applyFill="1" applyBorder="1" applyAlignment="1">
      <alignment horizontal="center"/>
    </xf>
    <xf numFmtId="0" fontId="17" fillId="0" borderId="8" xfId="2" applyFont="1" applyFill="1" applyBorder="1" applyAlignment="1">
      <alignment horizontal="left"/>
    </xf>
    <xf numFmtId="0" fontId="45" fillId="0" borderId="2" xfId="2" applyFont="1" applyBorder="1"/>
    <xf numFmtId="0" fontId="42" fillId="0" borderId="3" xfId="2" applyBorder="1"/>
    <xf numFmtId="0" fontId="42" fillId="0" borderId="10" xfId="2" applyBorder="1" applyAlignment="1">
      <alignment horizontal="center"/>
    </xf>
    <xf numFmtId="0" fontId="42" fillId="0" borderId="9" xfId="2" applyBorder="1"/>
    <xf numFmtId="0" fontId="17" fillId="0" borderId="5" xfId="2" applyFont="1" applyFill="1" applyBorder="1" applyAlignment="1">
      <alignment horizontal="left"/>
    </xf>
    <xf numFmtId="0" fontId="45" fillId="0" borderId="17" xfId="2" applyFont="1" applyBorder="1"/>
    <xf numFmtId="0" fontId="42" fillId="0" borderId="17" xfId="2" applyBorder="1"/>
    <xf numFmtId="0" fontId="42" fillId="0" borderId="18" xfId="2" applyBorder="1"/>
    <xf numFmtId="0" fontId="42" fillId="0" borderId="19" xfId="2" applyBorder="1" applyAlignment="1">
      <alignment horizontal="center"/>
    </xf>
    <xf numFmtId="0" fontId="42" fillId="0" borderId="20" xfId="2" applyBorder="1"/>
    <xf numFmtId="0" fontId="6" fillId="0" borderId="7" xfId="2" applyFont="1" applyBorder="1"/>
    <xf numFmtId="0" fontId="6" fillId="0" borderId="1" xfId="2" applyFont="1" applyBorder="1"/>
    <xf numFmtId="0" fontId="45" fillId="0" borderId="13" xfId="2" applyFont="1" applyBorder="1"/>
    <xf numFmtId="0" fontId="42" fillId="0" borderId="13" xfId="2" applyBorder="1"/>
    <xf numFmtId="0" fontId="42" fillId="0" borderId="14" xfId="2" applyFill="1" applyBorder="1"/>
    <xf numFmtId="0" fontId="17" fillId="0" borderId="14" xfId="2" applyFont="1" applyFill="1" applyBorder="1" applyAlignment="1">
      <alignment horizontal="center"/>
    </xf>
    <xf numFmtId="0" fontId="42" fillId="0" borderId="15" xfId="2" applyBorder="1" applyAlignment="1">
      <alignment horizontal="center"/>
    </xf>
    <xf numFmtId="0" fontId="42" fillId="0" borderId="16" xfId="2" applyBorder="1"/>
    <xf numFmtId="0" fontId="42" fillId="0" borderId="14" xfId="2" applyBorder="1"/>
    <xf numFmtId="0" fontId="5" fillId="0" borderId="1" xfId="2" applyFont="1" applyFill="1" applyBorder="1"/>
    <xf numFmtId="0" fontId="20" fillId="0" borderId="22" xfId="4" applyFont="1" applyBorder="1" applyAlignment="1">
      <alignment vertical="center"/>
    </xf>
    <xf numFmtId="0" fontId="20" fillId="0" borderId="24" xfId="4" applyFont="1" applyBorder="1" applyAlignment="1">
      <alignment vertical="center"/>
    </xf>
    <xf numFmtId="0" fontId="20" fillId="0" borderId="26" xfId="4" applyFont="1" applyBorder="1" applyAlignment="1">
      <alignment vertical="center"/>
    </xf>
    <xf numFmtId="0" fontId="4" fillId="0" borderId="0" xfId="10"/>
    <xf numFmtId="0" fontId="54" fillId="0" borderId="0" xfId="0" applyFont="1" applyAlignment="1">
      <alignment horizontal="left"/>
    </xf>
    <xf numFmtId="0" fontId="3" fillId="0" borderId="1" xfId="2" applyFont="1" applyFill="1" applyBorder="1"/>
    <xf numFmtId="0" fontId="3" fillId="0" borderId="5" xfId="2" applyFont="1" applyFill="1" applyBorder="1"/>
    <xf numFmtId="3" fontId="25" fillId="0" borderId="5" xfId="4" applyNumberFormat="1" applyFont="1" applyBorder="1" applyAlignment="1">
      <alignment horizontal="center" vertical="center"/>
    </xf>
    <xf numFmtId="0" fontId="2" fillId="6" borderId="0" xfId="11" applyFill="1" applyProtection="1"/>
    <xf numFmtId="0" fontId="2" fillId="6" borderId="0" xfId="11" applyFill="1" applyAlignment="1" applyProtection="1">
      <alignment horizontal="center"/>
    </xf>
    <xf numFmtId="0" fontId="2" fillId="6" borderId="0" xfId="11" applyFill="1" applyAlignment="1" applyProtection="1">
      <alignment horizontal="center" vertical="center"/>
    </xf>
    <xf numFmtId="2" fontId="2" fillId="6" borderId="0" xfId="11" applyNumberFormat="1" applyFill="1" applyProtection="1"/>
    <xf numFmtId="0" fontId="2" fillId="11" borderId="0" xfId="11" applyFill="1" applyProtection="1"/>
    <xf numFmtId="0" fontId="2" fillId="0" borderId="0" xfId="11" applyProtection="1"/>
    <xf numFmtId="0" fontId="57" fillId="10" borderId="94" xfId="11" applyFont="1" applyFill="1" applyBorder="1" applyAlignment="1" applyProtection="1">
      <alignment vertical="center" textRotation="90"/>
    </xf>
    <xf numFmtId="0" fontId="2" fillId="10" borderId="94" xfId="11" applyFill="1" applyBorder="1" applyProtection="1"/>
    <xf numFmtId="0" fontId="2" fillId="10" borderId="95" xfId="11" applyFill="1" applyBorder="1" applyProtection="1"/>
    <xf numFmtId="0" fontId="58" fillId="0" borderId="0" xfId="11" applyFont="1" applyAlignment="1" applyProtection="1">
      <alignment horizontal="center" vertical="center"/>
    </xf>
    <xf numFmtId="2" fontId="58" fillId="0" borderId="0" xfId="11" applyNumberFormat="1" applyFont="1" applyProtection="1"/>
    <xf numFmtId="0" fontId="58" fillId="10" borderId="97" xfId="11" applyFont="1" applyFill="1" applyBorder="1" applyAlignment="1" applyProtection="1">
      <alignment vertical="center"/>
    </xf>
    <xf numFmtId="0" fontId="58" fillId="10" borderId="97" xfId="11" applyFont="1" applyFill="1" applyBorder="1" applyAlignment="1" applyProtection="1">
      <alignment horizontal="center" vertical="center"/>
    </xf>
    <xf numFmtId="0" fontId="56" fillId="9" borderId="97" xfId="11" applyFont="1" applyFill="1" applyBorder="1" applyAlignment="1" applyProtection="1">
      <alignment horizontal="center"/>
      <protection locked="0"/>
    </xf>
    <xf numFmtId="0" fontId="2" fillId="12" borderId="96" xfId="11" applyFill="1" applyBorder="1" applyProtection="1"/>
    <xf numFmtId="0" fontId="2" fillId="0" borderId="97" xfId="11" applyBorder="1" applyProtection="1"/>
    <xf numFmtId="49" fontId="2" fillId="0" borderId="97" xfId="11" quotePrefix="1" applyNumberFormat="1" applyBorder="1" applyProtection="1">
      <protection locked="0"/>
    </xf>
    <xf numFmtId="2" fontId="59" fillId="0" borderId="97" xfId="11" applyNumberFormat="1" applyFont="1" applyBorder="1" applyProtection="1"/>
    <xf numFmtId="2" fontId="58" fillId="0" borderId="97" xfId="11" applyNumberFormat="1" applyFont="1" applyBorder="1" applyProtection="1"/>
    <xf numFmtId="0" fontId="2" fillId="11" borderId="97" xfId="11" applyFill="1" applyBorder="1" applyProtection="1"/>
    <xf numFmtId="0" fontId="2" fillId="10" borderId="131" xfId="11" applyFill="1" applyBorder="1" applyProtection="1"/>
    <xf numFmtId="0" fontId="2" fillId="10" borderId="132" xfId="11" applyFill="1" applyBorder="1" applyProtection="1"/>
    <xf numFmtId="0" fontId="2" fillId="0" borderId="130" xfId="11" applyBorder="1" applyProtection="1"/>
    <xf numFmtId="0" fontId="2" fillId="0" borderId="130" xfId="11" quotePrefix="1" applyBorder="1" applyProtection="1"/>
    <xf numFmtId="49" fontId="2" fillId="0" borderId="130" xfId="11" applyNumberFormat="1" applyBorder="1" applyProtection="1"/>
    <xf numFmtId="0" fontId="60" fillId="9" borderId="130" xfId="11" applyFont="1" applyFill="1" applyBorder="1" applyAlignment="1" applyProtection="1">
      <alignment horizontal="center" vertical="center"/>
      <protection locked="0"/>
    </xf>
    <xf numFmtId="0" fontId="2" fillId="0" borderId="130" xfId="11" applyBorder="1" applyProtection="1">
      <protection locked="0"/>
    </xf>
    <xf numFmtId="2" fontId="2" fillId="0" borderId="130" xfId="11" applyNumberFormat="1" applyBorder="1" applyProtection="1">
      <protection locked="0"/>
    </xf>
    <xf numFmtId="2" fontId="60" fillId="0" borderId="130" xfId="11" applyNumberFormat="1" applyFont="1" applyBorder="1" applyProtection="1">
      <protection locked="0"/>
    </xf>
    <xf numFmtId="2" fontId="60" fillId="0" borderId="130" xfId="11" applyNumberFormat="1" applyFont="1" applyBorder="1" applyProtection="1"/>
    <xf numFmtId="0" fontId="2" fillId="11" borderId="130" xfId="11" applyFill="1" applyBorder="1" applyProtection="1"/>
    <xf numFmtId="0" fontId="2" fillId="10" borderId="28" xfId="11" applyFill="1" applyBorder="1" applyProtection="1"/>
    <xf numFmtId="0" fontId="2" fillId="10" borderId="133" xfId="11" applyFill="1" applyBorder="1" applyProtection="1"/>
    <xf numFmtId="0" fontId="2" fillId="0" borderId="0" xfId="11" applyBorder="1" applyProtection="1"/>
    <xf numFmtId="0" fontId="2" fillId="0" borderId="0" xfId="11" quotePrefix="1" applyBorder="1" applyProtection="1"/>
    <xf numFmtId="49" fontId="2" fillId="0" borderId="0" xfId="11" applyNumberFormat="1" applyBorder="1" applyProtection="1"/>
    <xf numFmtId="0" fontId="2" fillId="0" borderId="0" xfId="12" applyBorder="1" applyAlignment="1" applyProtection="1">
      <alignment horizontal="center"/>
    </xf>
    <xf numFmtId="0" fontId="2" fillId="0" borderId="0" xfId="11" applyFill="1" applyBorder="1" applyProtection="1"/>
    <xf numFmtId="0" fontId="2" fillId="0" borderId="0" xfId="11" applyBorder="1" applyProtection="1">
      <protection locked="0"/>
    </xf>
    <xf numFmtId="2" fontId="2" fillId="0" borderId="0" xfId="11" applyNumberFormat="1" applyBorder="1" applyProtection="1">
      <protection locked="0"/>
    </xf>
    <xf numFmtId="2" fontId="60" fillId="0" borderId="0" xfId="11" applyNumberFormat="1" applyFont="1" applyBorder="1" applyProtection="1">
      <protection locked="0"/>
    </xf>
    <xf numFmtId="2" fontId="60" fillId="0" borderId="0" xfId="11" applyNumberFormat="1" applyFont="1" applyBorder="1" applyProtection="1"/>
    <xf numFmtId="0" fontId="2" fillId="11" borderId="0" xfId="11" applyFill="1" applyBorder="1" applyProtection="1"/>
    <xf numFmtId="0" fontId="2" fillId="10" borderId="135" xfId="11" applyFill="1" applyBorder="1" applyProtection="1"/>
    <xf numFmtId="0" fontId="2" fillId="10" borderId="136" xfId="11" applyFill="1" applyBorder="1" applyProtection="1"/>
    <xf numFmtId="0" fontId="2" fillId="0" borderId="134" xfId="11" applyBorder="1" applyProtection="1"/>
    <xf numFmtId="49" fontId="2" fillId="0" borderId="134" xfId="11" applyNumberFormat="1" applyBorder="1" applyProtection="1"/>
    <xf numFmtId="0" fontId="60" fillId="0" borderId="134" xfId="11" applyFont="1" applyBorder="1" applyAlignment="1" applyProtection="1">
      <alignment horizontal="center" vertical="center"/>
    </xf>
    <xf numFmtId="2" fontId="58" fillId="0" borderId="134" xfId="11" applyNumberFormat="1" applyFont="1" applyBorder="1" applyProtection="1"/>
    <xf numFmtId="0" fontId="2" fillId="0" borderId="134" xfId="11" quotePrefix="1" applyBorder="1" applyProtection="1"/>
    <xf numFmtId="0" fontId="2" fillId="9" borderId="134" xfId="11" quotePrefix="1" applyFill="1" applyBorder="1" applyProtection="1"/>
    <xf numFmtId="0" fontId="2" fillId="11" borderId="134" xfId="11" applyFill="1" applyBorder="1" applyProtection="1"/>
    <xf numFmtId="0" fontId="58" fillId="10" borderId="0" xfId="11" applyFont="1" applyFill="1" applyBorder="1" applyAlignment="1" applyProtection="1">
      <alignment horizontal="center" vertical="center" textRotation="90"/>
    </xf>
    <xf numFmtId="0" fontId="2" fillId="10" borderId="0" xfId="11" applyFill="1" applyBorder="1" applyProtection="1"/>
    <xf numFmtId="0" fontId="60" fillId="0" borderId="0" xfId="11" applyFont="1" applyBorder="1" applyAlignment="1" applyProtection="1">
      <alignment horizontal="center" vertical="center"/>
    </xf>
    <xf numFmtId="2" fontId="58" fillId="0" borderId="0" xfId="11" applyNumberFormat="1" applyFont="1" applyBorder="1" applyProtection="1"/>
    <xf numFmtId="0" fontId="59" fillId="10" borderId="0" xfId="11" applyFont="1" applyFill="1" applyBorder="1" applyAlignment="1" applyProtection="1">
      <alignment horizontal="center" vertical="center"/>
    </xf>
    <xf numFmtId="0" fontId="2" fillId="0" borderId="28" xfId="11" applyBorder="1" applyProtection="1"/>
    <xf numFmtId="0" fontId="2" fillId="0" borderId="0" xfId="11"/>
    <xf numFmtId="2" fontId="2" fillId="0" borderId="0" xfId="11" applyNumberFormat="1"/>
    <xf numFmtId="2" fontId="2" fillId="0" borderId="0" xfId="11" applyNumberFormat="1" applyProtection="1"/>
    <xf numFmtId="0" fontId="19" fillId="0" borderId="27" xfId="4" applyFont="1" applyBorder="1"/>
    <xf numFmtId="0" fontId="19" fillId="0" borderId="69" xfId="4" applyFont="1" applyBorder="1"/>
    <xf numFmtId="0" fontId="29" fillId="0" borderId="97" xfId="4" applyFont="1" applyBorder="1" applyAlignment="1">
      <alignment vertical="center"/>
    </xf>
    <xf numFmtId="0" fontId="29" fillId="0" borderId="137" xfId="4" applyFont="1" applyBorder="1" applyAlignment="1">
      <alignment vertical="center"/>
    </xf>
    <xf numFmtId="0" fontId="40" fillId="13" borderId="77" xfId="4" applyFont="1" applyFill="1" applyBorder="1" applyAlignment="1">
      <alignment vertical="center"/>
    </xf>
    <xf numFmtId="0" fontId="40" fillId="13" borderId="4" xfId="4" applyFont="1" applyFill="1" applyBorder="1" applyAlignment="1">
      <alignment vertical="center"/>
    </xf>
    <xf numFmtId="0" fontId="40" fillId="14" borderId="82" xfId="4" applyFont="1" applyFill="1" applyBorder="1" applyAlignment="1">
      <alignment vertical="center"/>
    </xf>
    <xf numFmtId="0" fontId="38" fillId="14" borderId="9" xfId="0" applyFont="1" applyFill="1" applyBorder="1" applyAlignment="1">
      <alignment vertical="center"/>
    </xf>
    <xf numFmtId="0" fontId="40" fillId="14" borderId="77" xfId="4" applyFont="1" applyFill="1" applyBorder="1" applyAlignment="1">
      <alignment vertical="center"/>
    </xf>
    <xf numFmtId="0" fontId="40" fillId="14" borderId="4" xfId="4" applyFont="1" applyFill="1" applyBorder="1" applyAlignment="1">
      <alignment vertical="center"/>
    </xf>
    <xf numFmtId="0" fontId="38" fillId="13" borderId="4" xfId="0" applyFont="1" applyFill="1" applyBorder="1" applyAlignment="1">
      <alignment vertical="center"/>
    </xf>
    <xf numFmtId="0" fontId="40" fillId="14" borderId="1" xfId="4" applyFont="1" applyFill="1" applyBorder="1" applyAlignment="1">
      <alignment vertical="center"/>
    </xf>
    <xf numFmtId="0" fontId="40" fillId="13" borderId="1" xfId="4" applyFont="1" applyFill="1" applyBorder="1" applyAlignment="1">
      <alignment vertical="center"/>
    </xf>
    <xf numFmtId="0" fontId="40" fillId="14" borderId="34" xfId="4" applyFont="1" applyFill="1" applyBorder="1" applyAlignment="1">
      <alignment vertical="center"/>
    </xf>
    <xf numFmtId="0" fontId="25" fillId="0" borderId="5" xfId="4" applyFont="1" applyBorder="1" applyAlignment="1">
      <alignment vertical="center"/>
    </xf>
    <xf numFmtId="0" fontId="25" fillId="15" borderId="29" xfId="4" applyFont="1" applyFill="1" applyBorder="1" applyAlignment="1">
      <alignment vertical="center"/>
    </xf>
    <xf numFmtId="0" fontId="0" fillId="15" borderId="29" xfId="0" applyFill="1" applyBorder="1" applyAlignment="1">
      <alignment vertical="center"/>
    </xf>
    <xf numFmtId="49" fontId="1" fillId="0" borderId="130" xfId="11" applyNumberFormat="1" applyFont="1" applyBorder="1" applyProtection="1"/>
    <xf numFmtId="49" fontId="1" fillId="0" borderId="0" xfId="11" applyNumberFormat="1" applyFont="1" applyBorder="1" applyProtection="1"/>
    <xf numFmtId="49" fontId="1" fillId="0" borderId="134" xfId="11" applyNumberFormat="1" applyFont="1" applyBorder="1" applyProtection="1"/>
    <xf numFmtId="0" fontId="55" fillId="0" borderId="0" xfId="4" applyFont="1" applyAlignment="1">
      <alignment horizontal="center" vertical="center"/>
    </xf>
    <xf numFmtId="0" fontId="22" fillId="0" borderId="77" xfId="4" applyFont="1" applyBorder="1" applyAlignment="1">
      <alignment horizontal="left" vertical="center"/>
    </xf>
    <xf numFmtId="0" fontId="22" fillId="0" borderId="83" xfId="4" applyFont="1" applyBorder="1" applyAlignment="1">
      <alignment horizontal="left" vertical="center"/>
    </xf>
    <xf numFmtId="0" fontId="22" fillId="0" borderId="84" xfId="4" applyFont="1" applyBorder="1" applyAlignment="1">
      <alignment horizontal="left" vertical="center"/>
    </xf>
    <xf numFmtId="0" fontId="22" fillId="0" borderId="33" xfId="4" applyFont="1" applyBorder="1" applyAlignment="1">
      <alignment horizontal="left" vertical="center"/>
    </xf>
    <xf numFmtId="0" fontId="22" fillId="0" borderId="85" xfId="4" applyFont="1" applyBorder="1" applyAlignment="1">
      <alignment horizontal="left" vertical="center"/>
    </xf>
    <xf numFmtId="0" fontId="22" fillId="0" borderId="86" xfId="4" applyFont="1" applyBorder="1" applyAlignment="1">
      <alignment horizontal="left" vertical="center"/>
    </xf>
    <xf numFmtId="0" fontId="25" fillId="0" borderId="18" xfId="4" applyFont="1" applyBorder="1" applyAlignment="1">
      <alignment horizontal="center" vertical="center"/>
    </xf>
    <xf numFmtId="0" fontId="32" fillId="0" borderId="87" xfId="0" applyFont="1" applyBorder="1" applyAlignment="1">
      <alignment horizontal="center" vertical="center"/>
    </xf>
    <xf numFmtId="0" fontId="22" fillId="0" borderId="70" xfId="4" applyFont="1" applyBorder="1" applyAlignment="1">
      <alignment horizontal="left" vertical="center"/>
    </xf>
    <xf numFmtId="0" fontId="22" fillId="0" borderId="71" xfId="4" applyFont="1" applyBorder="1" applyAlignment="1">
      <alignment horizontal="left" vertical="center"/>
    </xf>
    <xf numFmtId="0" fontId="22" fillId="0" borderId="72" xfId="4" applyFont="1" applyBorder="1" applyAlignment="1">
      <alignment horizontal="left" vertical="center"/>
    </xf>
    <xf numFmtId="0" fontId="22" fillId="0" borderId="88" xfId="4" applyFont="1" applyBorder="1" applyAlignment="1">
      <alignment horizontal="center" vertical="center"/>
    </xf>
    <xf numFmtId="0" fontId="22" fillId="0" borderId="89" xfId="4" applyFont="1" applyBorder="1" applyAlignment="1">
      <alignment horizontal="center" vertical="center"/>
    </xf>
    <xf numFmtId="0" fontId="22" fillId="0" borderId="90" xfId="4" applyFont="1" applyBorder="1" applyAlignment="1">
      <alignment horizontal="center" vertical="center"/>
    </xf>
    <xf numFmtId="0" fontId="22" fillId="0" borderId="32" xfId="4" applyFont="1" applyBorder="1" applyAlignment="1">
      <alignment horizontal="left" vertical="center"/>
    </xf>
    <xf numFmtId="0" fontId="0" fillId="0" borderId="91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2" fillId="0" borderId="27" xfId="4" applyFont="1" applyBorder="1" applyAlignment="1">
      <alignment horizontal="left" vertical="center"/>
    </xf>
    <xf numFmtId="0" fontId="31" fillId="0" borderId="80" xfId="0" applyFont="1" applyBorder="1" applyAlignment="1">
      <alignment vertical="center"/>
    </xf>
    <xf numFmtId="0" fontId="25" fillId="0" borderId="81" xfId="4" applyFont="1" applyBorder="1" applyAlignment="1" applyProtection="1">
      <alignment horizontal="center" vertical="center"/>
      <protection locked="0"/>
    </xf>
    <xf numFmtId="0" fontId="0" fillId="0" borderId="72" xfId="0" applyFont="1" applyBorder="1" applyAlignment="1">
      <alignment horizontal="center" vertical="center"/>
    </xf>
    <xf numFmtId="0" fontId="25" fillId="5" borderId="3" xfId="4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25" fillId="0" borderId="70" xfId="4" applyFont="1" applyBorder="1" applyAlignment="1">
      <alignment horizontal="center" vertical="center"/>
    </xf>
    <xf numFmtId="0" fontId="25" fillId="0" borderId="71" xfId="4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22" fillId="0" borderId="0" xfId="4" applyFont="1" applyBorder="1" applyAlignment="1">
      <alignment horizontal="center"/>
    </xf>
    <xf numFmtId="0" fontId="0" fillId="0" borderId="0" xfId="0" applyBorder="1" applyAlignment="1"/>
    <xf numFmtId="0" fontId="0" fillId="0" borderId="24" xfId="0" applyBorder="1" applyAlignment="1"/>
    <xf numFmtId="0" fontId="25" fillId="5" borderId="5" xfId="4" applyFont="1" applyFill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49" fontId="25" fillId="0" borderId="5" xfId="4" applyNumberFormat="1" applyFon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3" fontId="25" fillId="0" borderId="5" xfId="4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5" fillId="0" borderId="5" xfId="4" applyFont="1" applyBorder="1" applyAlignment="1">
      <alignment horizontal="center" vertical="center"/>
    </xf>
    <xf numFmtId="0" fontId="25" fillId="5" borderId="29" xfId="4" applyFont="1" applyFill="1" applyBorder="1" applyAlignment="1">
      <alignment horizontal="center" vertical="center"/>
    </xf>
    <xf numFmtId="0" fontId="40" fillId="0" borderId="77" xfId="4" applyFont="1" applyBorder="1" applyAlignment="1">
      <alignment horizontal="left" vertical="center"/>
    </xf>
    <xf numFmtId="0" fontId="40" fillId="0" borderId="83" xfId="4" applyFont="1" applyBorder="1" applyAlignment="1">
      <alignment horizontal="left" vertical="center"/>
    </xf>
    <xf numFmtId="0" fontId="38" fillId="0" borderId="4" xfId="0" applyFont="1" applyBorder="1" applyAlignment="1">
      <alignment vertical="center"/>
    </xf>
    <xf numFmtId="0" fontId="30" fillId="5" borderId="5" xfId="4" applyFont="1" applyFill="1" applyBorder="1" applyAlignment="1">
      <alignment horizontal="center" vertical="center"/>
    </xf>
    <xf numFmtId="0" fontId="22" fillId="0" borderId="70" xfId="4" applyFont="1" applyBorder="1" applyAlignment="1">
      <alignment horizontal="center" vertical="center"/>
    </xf>
    <xf numFmtId="0" fontId="22" fillId="0" borderId="71" xfId="4" applyFont="1" applyBorder="1" applyAlignment="1">
      <alignment horizontal="center" vertical="center"/>
    </xf>
    <xf numFmtId="0" fontId="22" fillId="0" borderId="80" xfId="4" applyFont="1" applyBorder="1" applyAlignment="1">
      <alignment horizontal="center" vertical="center"/>
    </xf>
    <xf numFmtId="0" fontId="22" fillId="0" borderId="62" xfId="4" applyFont="1" applyBorder="1" applyAlignment="1">
      <alignment horizontal="center" vertical="center"/>
    </xf>
    <xf numFmtId="0" fontId="22" fillId="0" borderId="66" xfId="4" applyFont="1" applyBorder="1" applyAlignment="1">
      <alignment horizontal="center" vertical="center"/>
    </xf>
    <xf numFmtId="0" fontId="22" fillId="0" borderId="68" xfId="4" applyFont="1" applyBorder="1" applyAlignment="1">
      <alignment horizontal="center" vertical="center"/>
    </xf>
    <xf numFmtId="0" fontId="40" fillId="0" borderId="32" xfId="4" applyFont="1" applyBorder="1" applyAlignment="1">
      <alignment horizontal="left" vertical="center"/>
    </xf>
    <xf numFmtId="0" fontId="40" fillId="0" borderId="91" xfId="4" applyFont="1" applyBorder="1" applyAlignment="1">
      <alignment horizontal="left" vertical="center"/>
    </xf>
    <xf numFmtId="0" fontId="38" fillId="0" borderId="78" xfId="0" applyFont="1" applyBorder="1" applyAlignment="1">
      <alignment vertical="center"/>
    </xf>
    <xf numFmtId="0" fontId="30" fillId="0" borderId="79" xfId="4" applyFont="1" applyBorder="1" applyAlignment="1" applyProtection="1">
      <alignment horizontal="center" vertical="center"/>
      <protection locked="0"/>
    </xf>
    <xf numFmtId="0" fontId="0" fillId="0" borderId="73" xfId="0" applyBorder="1" applyAlignment="1">
      <alignment horizontal="center" vertical="center"/>
    </xf>
    <xf numFmtId="0" fontId="40" fillId="0" borderId="4" xfId="4" applyFont="1" applyBorder="1" applyAlignment="1">
      <alignment horizontal="left" vertical="center"/>
    </xf>
    <xf numFmtId="0" fontId="20" fillId="0" borderId="21" xfId="4" applyFont="1" applyBorder="1" applyAlignment="1">
      <alignment horizontal="center" vertical="center"/>
    </xf>
    <xf numFmtId="0" fontId="20" fillId="0" borderId="27" xfId="4" applyFont="1" applyBorder="1" applyAlignment="1">
      <alignment horizontal="center" vertical="center"/>
    </xf>
    <xf numFmtId="0" fontId="20" fillId="0" borderId="22" xfId="4" applyFont="1" applyBorder="1" applyAlignment="1">
      <alignment horizontal="center" vertical="center"/>
    </xf>
    <xf numFmtId="0" fontId="20" fillId="0" borderId="23" xfId="4" applyFont="1" applyBorder="1" applyAlignment="1">
      <alignment horizontal="center" vertical="center"/>
    </xf>
    <xf numFmtId="0" fontId="20" fillId="0" borderId="0" xfId="4" applyFont="1" applyBorder="1" applyAlignment="1">
      <alignment horizontal="center" vertical="center"/>
    </xf>
    <xf numFmtId="0" fontId="20" fillId="0" borderId="24" xfId="4" applyFont="1" applyBorder="1" applyAlignment="1">
      <alignment horizontal="center" vertical="center"/>
    </xf>
    <xf numFmtId="0" fontId="20" fillId="0" borderId="25" xfId="4" applyFont="1" applyBorder="1" applyAlignment="1">
      <alignment horizontal="center" vertical="center"/>
    </xf>
    <xf numFmtId="0" fontId="20" fillId="0" borderId="69" xfId="4" applyFont="1" applyBorder="1" applyAlignment="1">
      <alignment horizontal="center" vertical="center"/>
    </xf>
    <xf numFmtId="0" fontId="20" fillId="0" borderId="26" xfId="4" applyFont="1" applyBorder="1" applyAlignment="1">
      <alignment horizontal="center" vertical="center"/>
    </xf>
    <xf numFmtId="0" fontId="30" fillId="0" borderId="5" xfId="4" applyFont="1" applyBorder="1" applyAlignment="1" applyProtection="1">
      <alignment horizontal="center" vertical="center"/>
      <protection locked="0"/>
    </xf>
    <xf numFmtId="0" fontId="30" fillId="0" borderId="29" xfId="4" applyFont="1" applyBorder="1" applyAlignment="1" applyProtection="1">
      <alignment horizontal="center" vertical="center"/>
      <protection locked="0"/>
    </xf>
    <xf numFmtId="0" fontId="22" fillId="0" borderId="91" xfId="4" applyFont="1" applyBorder="1" applyAlignment="1">
      <alignment horizontal="left" vertical="center"/>
    </xf>
    <xf numFmtId="0" fontId="22" fillId="0" borderId="73" xfId="4" applyFont="1" applyBorder="1" applyAlignment="1">
      <alignment horizontal="left" vertical="center"/>
    </xf>
    <xf numFmtId="0" fontId="22" fillId="0" borderId="74" xfId="4" applyFont="1" applyBorder="1" applyAlignment="1">
      <alignment horizontal="center" vertical="center"/>
    </xf>
    <xf numFmtId="0" fontId="22" fillId="0" borderId="73" xfId="4" applyFont="1" applyBorder="1" applyAlignment="1">
      <alignment horizontal="center" vertical="center"/>
    </xf>
    <xf numFmtId="0" fontId="23" fillId="0" borderId="27" xfId="4" applyFont="1" applyBorder="1" applyAlignment="1">
      <alignment horizontal="center" vertical="center"/>
    </xf>
    <xf numFmtId="0" fontId="23" fillId="0" borderId="75" xfId="4" applyFont="1" applyBorder="1" applyAlignment="1">
      <alignment horizontal="center" vertical="center"/>
    </xf>
    <xf numFmtId="0" fontId="23" fillId="0" borderId="69" xfId="4" applyFont="1" applyBorder="1" applyAlignment="1">
      <alignment horizontal="center" vertical="center"/>
    </xf>
    <xf numFmtId="0" fontId="23" fillId="0" borderId="76" xfId="4" applyFont="1" applyBorder="1" applyAlignment="1">
      <alignment horizontal="center" vertical="center"/>
    </xf>
    <xf numFmtId="0" fontId="24" fillId="0" borderId="33" xfId="4" applyFont="1" applyBorder="1" applyAlignment="1">
      <alignment horizontal="center" vertical="center"/>
    </xf>
    <xf numFmtId="0" fontId="24" fillId="0" borderId="85" xfId="4" applyFont="1" applyBorder="1" applyAlignment="1">
      <alignment horizontal="center" vertical="center"/>
    </xf>
    <xf numFmtId="0" fontId="24" fillId="0" borderId="54" xfId="4" applyFont="1" applyBorder="1" applyAlignment="1">
      <alignment horizontal="center" vertical="center"/>
    </xf>
    <xf numFmtId="0" fontId="22" fillId="0" borderId="38" xfId="4" applyFont="1" applyBorder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56" fillId="10" borderId="128" xfId="11" applyFont="1" applyFill="1" applyBorder="1" applyAlignment="1" applyProtection="1">
      <alignment horizontal="center"/>
    </xf>
    <xf numFmtId="0" fontId="56" fillId="10" borderId="63" xfId="11" applyFont="1" applyFill="1" applyBorder="1" applyAlignment="1" applyProtection="1">
      <alignment horizontal="center"/>
    </xf>
    <xf numFmtId="0" fontId="56" fillId="10" borderId="129" xfId="11" applyFont="1" applyFill="1" applyBorder="1" applyAlignment="1" applyProtection="1">
      <alignment horizontal="center"/>
    </xf>
    <xf numFmtId="0" fontId="58" fillId="10" borderId="130" xfId="11" applyFont="1" applyFill="1" applyBorder="1" applyAlignment="1" applyProtection="1">
      <alignment horizontal="center" vertical="center" textRotation="90"/>
    </xf>
    <xf numFmtId="0" fontId="58" fillId="10" borderId="0" xfId="11" applyFont="1" applyFill="1" applyBorder="1" applyAlignment="1" applyProtection="1">
      <alignment horizontal="center" vertical="center" textRotation="90"/>
    </xf>
    <xf numFmtId="0" fontId="58" fillId="10" borderId="134" xfId="11" applyFont="1" applyFill="1" applyBorder="1" applyAlignment="1" applyProtection="1">
      <alignment horizontal="center" vertical="center" textRotation="90"/>
    </xf>
    <xf numFmtId="0" fontId="42" fillId="0" borderId="104" xfId="2" applyBorder="1" applyAlignment="1">
      <alignment horizontal="center"/>
    </xf>
    <xf numFmtId="0" fontId="42" fillId="0" borderId="1" xfId="2" applyBorder="1" applyAlignment="1">
      <alignment horizontal="center"/>
    </xf>
    <xf numFmtId="0" fontId="42" fillId="0" borderId="111" xfId="2" applyBorder="1" applyAlignment="1">
      <alignment horizontal="center"/>
    </xf>
    <xf numFmtId="0" fontId="43" fillId="0" borderId="105" xfId="2" applyFont="1" applyBorder="1" applyAlignment="1">
      <alignment horizontal="center" vertical="center"/>
    </xf>
    <xf numFmtId="0" fontId="43" fillId="0" borderId="106" xfId="2" applyFont="1" applyBorder="1" applyAlignment="1">
      <alignment horizontal="center" vertical="center"/>
    </xf>
    <xf numFmtId="0" fontId="43" fillId="0" borderId="107" xfId="2" applyFont="1" applyBorder="1" applyAlignment="1">
      <alignment horizontal="center" vertical="center"/>
    </xf>
    <xf numFmtId="0" fontId="42" fillId="0" borderId="109" xfId="2" applyBorder="1" applyAlignment="1">
      <alignment horizontal="center"/>
    </xf>
    <xf numFmtId="0" fontId="42" fillId="0" borderId="2" xfId="2" applyBorder="1" applyAlignment="1">
      <alignment horizontal="center"/>
    </xf>
    <xf numFmtId="0" fontId="42" fillId="0" borderId="110" xfId="2" applyBorder="1" applyAlignment="1">
      <alignment horizontal="center"/>
    </xf>
    <xf numFmtId="0" fontId="6" fillId="7" borderId="103" xfId="2" applyFont="1" applyFill="1" applyBorder="1" applyAlignment="1">
      <alignment horizontal="center" vertical="center"/>
    </xf>
    <xf numFmtId="0" fontId="42" fillId="7" borderId="30" xfId="2" applyFill="1" applyBorder="1" applyAlignment="1">
      <alignment horizontal="center" vertical="center"/>
    </xf>
    <xf numFmtId="0" fontId="42" fillId="7" borderId="114" xfId="2" applyFill="1" applyBorder="1" applyAlignment="1">
      <alignment horizontal="center" vertical="center"/>
    </xf>
    <xf numFmtId="0" fontId="42" fillId="0" borderId="112" xfId="2" applyBorder="1" applyAlignment="1">
      <alignment horizontal="center"/>
    </xf>
    <xf numFmtId="0" fontId="42" fillId="0" borderId="7" xfId="2" applyBorder="1" applyAlignment="1">
      <alignment horizontal="center"/>
    </xf>
    <xf numFmtId="0" fontId="42" fillId="0" borderId="113" xfId="2" applyBorder="1" applyAlignment="1">
      <alignment horizontal="center"/>
    </xf>
    <xf numFmtId="0" fontId="45" fillId="0" borderId="99" xfId="2" applyFont="1" applyBorder="1" applyAlignment="1">
      <alignment horizontal="center" vertical="center" wrapText="1"/>
    </xf>
    <xf numFmtId="0" fontId="45" fillId="0" borderId="115" xfId="2" applyFont="1" applyBorder="1" applyAlignment="1">
      <alignment horizontal="center" vertical="center" wrapText="1"/>
    </xf>
    <xf numFmtId="0" fontId="42" fillId="0" borderId="100" xfId="2" applyBorder="1" applyAlignment="1">
      <alignment horizontal="center" vertical="center" wrapText="1"/>
    </xf>
    <xf numFmtId="0" fontId="42" fillId="0" borderId="13" xfId="2" applyBorder="1" applyAlignment="1">
      <alignment horizontal="center" vertical="center" wrapText="1"/>
    </xf>
    <xf numFmtId="0" fontId="42" fillId="0" borderId="100" xfId="2" applyFill="1" applyBorder="1" applyAlignment="1">
      <alignment horizontal="center" vertical="center" wrapText="1"/>
    </xf>
    <xf numFmtId="0" fontId="42" fillId="0" borderId="13" xfId="2" applyFill="1" applyBorder="1" applyAlignment="1">
      <alignment horizontal="center" vertical="center" wrapText="1"/>
    </xf>
    <xf numFmtId="0" fontId="44" fillId="0" borderId="101" xfId="2" applyFont="1" applyBorder="1" applyAlignment="1">
      <alignment horizontal="center" vertical="center" wrapText="1"/>
    </xf>
    <xf numFmtId="0" fontId="44" fillId="0" borderId="14" xfId="2" applyFont="1" applyBorder="1" applyAlignment="1">
      <alignment horizontal="center" vertical="center" wrapText="1"/>
    </xf>
    <xf numFmtId="0" fontId="42" fillId="7" borderId="93" xfId="2" applyFill="1" applyBorder="1" applyAlignment="1">
      <alignment horizontal="center" vertical="center"/>
    </xf>
    <xf numFmtId="0" fontId="42" fillId="7" borderId="94" xfId="2" applyFill="1" applyBorder="1" applyAlignment="1">
      <alignment horizontal="center" vertical="center"/>
    </xf>
    <xf numFmtId="0" fontId="42" fillId="7" borderId="95" xfId="2" applyFill="1" applyBorder="1" applyAlignment="1">
      <alignment horizontal="center" vertical="center"/>
    </xf>
    <xf numFmtId="0" fontId="42" fillId="7" borderId="96" xfId="2" applyFill="1" applyBorder="1" applyAlignment="1">
      <alignment horizontal="center" vertical="center"/>
    </xf>
    <xf numFmtId="0" fontId="42" fillId="7" borderId="97" xfId="2" applyFill="1" applyBorder="1" applyAlignment="1">
      <alignment horizontal="center" vertical="center"/>
    </xf>
    <xf numFmtId="0" fontId="42" fillId="7" borderId="98" xfId="2" applyFill="1" applyBorder="1" applyAlignment="1">
      <alignment horizontal="center" vertical="center"/>
    </xf>
    <xf numFmtId="0" fontId="42" fillId="7" borderId="99" xfId="2" applyFill="1" applyBorder="1" applyAlignment="1">
      <alignment horizontal="center" vertical="center"/>
    </xf>
    <xf numFmtId="0" fontId="42" fillId="7" borderId="100" xfId="2" applyFill="1" applyBorder="1" applyAlignment="1">
      <alignment horizontal="center" vertical="center"/>
    </xf>
    <xf numFmtId="0" fontId="42" fillId="7" borderId="102" xfId="2" applyFill="1" applyBorder="1" applyAlignment="1">
      <alignment horizontal="center" vertical="center"/>
    </xf>
    <xf numFmtId="0" fontId="42" fillId="7" borderId="103" xfId="2" applyFill="1" applyBorder="1" applyAlignment="1">
      <alignment horizontal="center" vertical="center"/>
    </xf>
    <xf numFmtId="0" fontId="54" fillId="0" borderId="0" xfId="10" applyFont="1" applyAlignment="1">
      <alignment horizontal="center"/>
    </xf>
    <xf numFmtId="0" fontId="49" fillId="8" borderId="79" xfId="0" applyFont="1" applyFill="1" applyBorder="1" applyAlignment="1">
      <alignment horizontal="center"/>
    </xf>
    <xf numFmtId="0" fontId="49" fillId="8" borderId="91" xfId="0" applyFont="1" applyFill="1" applyBorder="1" applyAlignment="1"/>
    <xf numFmtId="0" fontId="49" fillId="8" borderId="73" xfId="0" applyFont="1" applyFill="1" applyBorder="1" applyAlignment="1"/>
    <xf numFmtId="0" fontId="49" fillId="8" borderId="17" xfId="0" applyFont="1" applyFill="1" applyBorder="1" applyAlignment="1"/>
    <xf numFmtId="0" fontId="49" fillId="8" borderId="117" xfId="0" applyFont="1" applyFill="1" applyBorder="1" applyAlignment="1">
      <alignment horizontal="center" vertical="center" wrapText="1"/>
    </xf>
    <xf numFmtId="0" fontId="49" fillId="8" borderId="119" xfId="0" applyFont="1" applyFill="1" applyBorder="1" applyAlignment="1">
      <alignment horizontal="center" vertical="center"/>
    </xf>
    <xf numFmtId="0" fontId="48" fillId="0" borderId="1" xfId="0" applyFont="1" applyBorder="1" applyAlignment="1"/>
    <xf numFmtId="0" fontId="48" fillId="0" borderId="17" xfId="0" applyFont="1" applyBorder="1" applyAlignment="1"/>
    <xf numFmtId="0" fontId="49" fillId="8" borderId="120" xfId="0" applyFont="1" applyFill="1" applyBorder="1" applyAlignment="1">
      <alignment horizontal="center" vertical="center" textRotation="90"/>
    </xf>
    <xf numFmtId="0" fontId="49" fillId="8" borderId="117" xfId="0" applyFont="1" applyFill="1" applyBorder="1" applyAlignment="1"/>
    <xf numFmtId="0" fontId="49" fillId="8" borderId="122" xfId="0" applyFont="1" applyFill="1" applyBorder="1" applyAlignment="1"/>
    <xf numFmtId="0" fontId="48" fillId="0" borderId="30" xfId="0" applyFont="1" applyBorder="1" applyAlignment="1"/>
    <xf numFmtId="0" fontId="50" fillId="0" borderId="30" xfId="0" applyFont="1" applyBorder="1" applyAlignment="1">
      <alignment vertical="center"/>
    </xf>
    <xf numFmtId="0" fontId="48" fillId="0" borderId="5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/>
    </xf>
    <xf numFmtId="0" fontId="48" fillId="0" borderId="1" xfId="0" applyFont="1" applyBorder="1" applyAlignment="1">
      <alignment horizontal="right" vertical="center"/>
    </xf>
    <xf numFmtId="0" fontId="48" fillId="0" borderId="7" xfId="0" applyFont="1" applyBorder="1" applyAlignment="1"/>
    <xf numFmtId="0" fontId="50" fillId="0" borderId="3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vertical="center"/>
    </xf>
    <xf numFmtId="0" fontId="49" fillId="8" borderId="123" xfId="0" applyFont="1" applyFill="1" applyBorder="1" applyAlignment="1">
      <alignment horizontal="center" vertical="center" textRotation="90"/>
    </xf>
    <xf numFmtId="0" fontId="49" fillId="8" borderId="124" xfId="0" applyFont="1" applyFill="1" applyBorder="1" applyAlignment="1"/>
    <xf numFmtId="0" fontId="48" fillId="8" borderId="124" xfId="0" applyFont="1" applyFill="1" applyBorder="1" applyAlignment="1"/>
    <xf numFmtId="0" fontId="48" fillId="8" borderId="125" xfId="0" applyFont="1" applyFill="1" applyBorder="1" applyAlignment="1"/>
    <xf numFmtId="0" fontId="50" fillId="0" borderId="5" xfId="0" applyFont="1" applyBorder="1" applyAlignment="1">
      <alignment vertical="center"/>
    </xf>
    <xf numFmtId="0" fontId="50" fillId="0" borderId="4" xfId="0" applyFont="1" applyBorder="1" applyAlignment="1">
      <alignment vertical="center"/>
    </xf>
    <xf numFmtId="0" fontId="50" fillId="0" borderId="83" xfId="0" applyFont="1" applyBorder="1" applyAlignment="1">
      <alignment vertical="center"/>
    </xf>
    <xf numFmtId="0" fontId="48" fillId="0" borderId="5" xfId="0" applyFont="1" applyBorder="1" applyAlignment="1">
      <alignment horizontal="right"/>
    </xf>
    <xf numFmtId="0" fontId="48" fillId="0" borderId="4" xfId="0" applyFont="1" applyBorder="1" applyAlignment="1">
      <alignment horizontal="right"/>
    </xf>
    <xf numFmtId="0" fontId="48" fillId="0" borderId="2" xfId="0" applyFont="1" applyBorder="1" applyAlignment="1"/>
    <xf numFmtId="0" fontId="48" fillId="0" borderId="5" xfId="0" applyFont="1" applyBorder="1" applyAlignment="1">
      <alignment horizontal="center"/>
    </xf>
    <xf numFmtId="0" fontId="48" fillId="0" borderId="4" xfId="0" applyFont="1" applyBorder="1" applyAlignment="1">
      <alignment horizontal="center"/>
    </xf>
    <xf numFmtId="0" fontId="48" fillId="0" borderId="5" xfId="0" applyFont="1" applyBorder="1" applyAlignment="1"/>
    <xf numFmtId="0" fontId="48" fillId="0" borderId="83" xfId="0" applyFont="1" applyBorder="1" applyAlignment="1"/>
    <xf numFmtId="0" fontId="48" fillId="0" borderId="4" xfId="0" applyFont="1" applyBorder="1" applyAlignment="1"/>
    <xf numFmtId="0" fontId="48" fillId="0" borderId="126" xfId="0" applyFont="1" applyFill="1" applyBorder="1" applyAlignment="1"/>
    <xf numFmtId="0" fontId="48" fillId="0" borderId="35" xfId="0" applyFont="1" applyBorder="1" applyAlignment="1"/>
    <xf numFmtId="0" fontId="48" fillId="4" borderId="120" xfId="0" applyFont="1" applyFill="1" applyBorder="1" applyAlignment="1"/>
    <xf numFmtId="0" fontId="48" fillId="4" borderId="30" xfId="0" applyFont="1" applyFill="1" applyBorder="1" applyAlignment="1"/>
    <xf numFmtId="0" fontId="48" fillId="0" borderId="122" xfId="0" applyFont="1" applyFill="1" applyBorder="1" applyAlignment="1"/>
    <xf numFmtId="0" fontId="50" fillId="0" borderId="30" xfId="0" applyFont="1" applyBorder="1" applyAlignment="1"/>
    <xf numFmtId="0" fontId="7" fillId="0" borderId="1" xfId="9" applyBorder="1" applyAlignment="1">
      <alignment horizontal="center" vertical="center"/>
    </xf>
    <xf numFmtId="0" fontId="52" fillId="0" borderId="1" xfId="9" applyFont="1" applyBorder="1" applyAlignment="1">
      <alignment horizontal="left" vertical="center" wrapText="1"/>
    </xf>
    <xf numFmtId="0" fontId="52" fillId="0" borderId="1" xfId="9" applyFont="1" applyBorder="1" applyAlignment="1">
      <alignment horizontal="left" vertical="center"/>
    </xf>
  </cellXfs>
  <cellStyles count="13">
    <cellStyle name="Dziesiętny" xfId="1" builtinId="3"/>
    <cellStyle name="Normalny" xfId="0" builtinId="0"/>
    <cellStyle name="Normalny 2" xfId="2"/>
    <cellStyle name="Normalny 2 2" xfId="7"/>
    <cellStyle name="Normalny 2 3" xfId="8"/>
    <cellStyle name="Normalny 2 4" xfId="12"/>
    <cellStyle name="Normalny 3" xfId="9"/>
    <cellStyle name="Normalny 4" xfId="10"/>
    <cellStyle name="Normalny 5" xfId="11"/>
    <cellStyle name="Normalny_zakładka kompletowania" xfId="3"/>
    <cellStyle name="Standard_MODESG" xfId="4"/>
    <cellStyle name="Währung [0]_BDY16" xfId="5"/>
    <cellStyle name="Währung_BDY16" xfId="6"/>
  </cellStyles>
  <dxfs count="33"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19050</xdr:rowOff>
    </xdr:from>
    <xdr:to>
      <xdr:col>0</xdr:col>
      <xdr:colOff>0</xdr:colOff>
      <xdr:row>73</xdr:row>
      <xdr:rowOff>19050</xdr:rowOff>
    </xdr:to>
    <xdr:sp macro="" textlink="">
      <xdr:nvSpPr>
        <xdr:cNvPr id="2" name="Text Box 68"/>
        <xdr:cNvSpPr txBox="1">
          <a:spLocks noChangeArrowheads="1"/>
        </xdr:cNvSpPr>
      </xdr:nvSpPr>
      <xdr:spPr bwMode="auto">
        <a:xfrm>
          <a:off x="0" y="31422975"/>
          <a:ext cx="0" cy="251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l-P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szyba   prawa</a:t>
          </a:r>
        </a:p>
      </xdr:txBody>
    </xdr:sp>
    <xdr:clientData/>
  </xdr:twoCellAnchor>
  <xdr:twoCellAnchor>
    <xdr:from>
      <xdr:col>0</xdr:col>
      <xdr:colOff>0</xdr:colOff>
      <xdr:row>58</xdr:row>
      <xdr:rowOff>0</xdr:rowOff>
    </xdr:from>
    <xdr:to>
      <xdr:col>0</xdr:col>
      <xdr:colOff>0</xdr:colOff>
      <xdr:row>64</xdr:row>
      <xdr:rowOff>342900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0" y="29203650"/>
          <a:ext cx="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l-P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szyba   lewa</a:t>
          </a:r>
        </a:p>
      </xdr:txBody>
    </xdr:sp>
    <xdr:clientData/>
  </xdr:twoCellAnchor>
  <xdr:twoCellAnchor>
    <xdr:from>
      <xdr:col>0</xdr:col>
      <xdr:colOff>0</xdr:colOff>
      <xdr:row>74</xdr:row>
      <xdr:rowOff>19050</xdr:rowOff>
    </xdr:from>
    <xdr:to>
      <xdr:col>0</xdr:col>
      <xdr:colOff>0</xdr:colOff>
      <xdr:row>81</xdr:row>
      <xdr:rowOff>381000</xdr:rowOff>
    </xdr:to>
    <xdr:sp macro="" textlink="">
      <xdr:nvSpPr>
        <xdr:cNvPr id="4" name="Text Box 70"/>
        <xdr:cNvSpPr txBox="1">
          <a:spLocks noChangeArrowheads="1"/>
        </xdr:cNvSpPr>
      </xdr:nvSpPr>
      <xdr:spPr bwMode="auto">
        <a:xfrm>
          <a:off x="0" y="34251900"/>
          <a:ext cx="0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l-P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szyba   lewa</a:t>
          </a:r>
        </a:p>
      </xdr:txBody>
    </xdr:sp>
    <xdr:clientData/>
  </xdr:twoCellAnchor>
  <xdr:twoCellAnchor>
    <xdr:from>
      <xdr:col>0</xdr:col>
      <xdr:colOff>0</xdr:colOff>
      <xdr:row>82</xdr:row>
      <xdr:rowOff>0</xdr:rowOff>
    </xdr:from>
    <xdr:to>
      <xdr:col>0</xdr:col>
      <xdr:colOff>0</xdr:colOff>
      <xdr:row>92</xdr:row>
      <xdr:rowOff>0</xdr:rowOff>
    </xdr:to>
    <xdr:sp macro="" textlink="">
      <xdr:nvSpPr>
        <xdr:cNvPr id="5" name="Text Box 71"/>
        <xdr:cNvSpPr txBox="1">
          <a:spLocks noChangeArrowheads="1"/>
        </xdr:cNvSpPr>
      </xdr:nvSpPr>
      <xdr:spPr bwMode="auto">
        <a:xfrm>
          <a:off x="0" y="36747450"/>
          <a:ext cx="0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l-P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szyba   prawa</a:t>
          </a:r>
        </a:p>
      </xdr:txBody>
    </xdr:sp>
    <xdr:clientData/>
  </xdr:twoCellAnchor>
  <xdr:twoCellAnchor editAs="oneCell">
    <xdr:from>
      <xdr:col>3</xdr:col>
      <xdr:colOff>1905000</xdr:colOff>
      <xdr:row>46</xdr:row>
      <xdr:rowOff>190500</xdr:rowOff>
    </xdr:from>
    <xdr:to>
      <xdr:col>3</xdr:col>
      <xdr:colOff>2028825</xdr:colOff>
      <xdr:row>47</xdr:row>
      <xdr:rowOff>228600</xdr:rowOff>
    </xdr:to>
    <xdr:sp macro="" textlink="">
      <xdr:nvSpPr>
        <xdr:cNvPr id="5238" name="Text Box 75"/>
        <xdr:cNvSpPr txBox="1">
          <a:spLocks noChangeArrowheads="1"/>
        </xdr:cNvSpPr>
      </xdr:nvSpPr>
      <xdr:spPr bwMode="auto">
        <a:xfrm>
          <a:off x="4972050" y="22069425"/>
          <a:ext cx="123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266700</xdr:colOff>
          <xdr:row>0</xdr:row>
          <xdr:rowOff>76200</xdr:rowOff>
        </xdr:from>
        <xdr:to>
          <xdr:col>12</xdr:col>
          <xdr:colOff>1203960</xdr:colOff>
          <xdr:row>2</xdr:row>
          <xdr:rowOff>373380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1851660</xdr:colOff>
          <xdr:row>0</xdr:row>
          <xdr:rowOff>121920</xdr:rowOff>
        </xdr:from>
        <xdr:to>
          <xdr:col>12</xdr:col>
          <xdr:colOff>2979420</xdr:colOff>
          <xdr:row>2</xdr:row>
          <xdr:rowOff>312420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1615965</xdr:colOff>
      <xdr:row>0</xdr:row>
      <xdr:rowOff>23232</xdr:rowOff>
    </xdr:from>
    <xdr:to>
      <xdr:col>12</xdr:col>
      <xdr:colOff>1616927</xdr:colOff>
      <xdr:row>3</xdr:row>
      <xdr:rowOff>0</xdr:rowOff>
    </xdr:to>
    <xdr:cxnSp macro="">
      <xdr:nvCxnSpPr>
        <xdr:cNvPr id="7" name="Łącznik prostoliniowy 6"/>
        <xdr:cNvCxnSpPr/>
      </xdr:nvCxnSpPr>
      <xdr:spPr bwMode="auto">
        <a:xfrm flipH="1">
          <a:off x="25837343" y="23232"/>
          <a:ext cx="962" cy="12591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0</xdr:col>
      <xdr:colOff>238125</xdr:colOff>
      <xdr:row>0</xdr:row>
      <xdr:rowOff>103909</xdr:rowOff>
    </xdr:from>
    <xdr:to>
      <xdr:col>2</xdr:col>
      <xdr:colOff>581710</xdr:colOff>
      <xdr:row>2</xdr:row>
      <xdr:rowOff>310519</xdr:rowOff>
    </xdr:to>
    <xdr:pic>
      <xdr:nvPicPr>
        <xdr:cNvPr id="11" name="Obraz 10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8" t="17809" r="9054" b="17048"/>
        <a:stretch/>
      </xdr:blipFill>
      <xdr:spPr>
        <a:xfrm>
          <a:off x="238125" y="103909"/>
          <a:ext cx="2447744" cy="1063860"/>
        </a:xfrm>
        <a:prstGeom prst="rect">
          <a:avLst/>
        </a:prstGeom>
      </xdr:spPr>
    </xdr:pic>
    <xdr:clientData/>
  </xdr:twoCellAnchor>
  <xdr:twoCellAnchor>
    <xdr:from>
      <xdr:col>6</xdr:col>
      <xdr:colOff>2552700</xdr:colOff>
      <xdr:row>12</xdr:row>
      <xdr:rowOff>419100</xdr:rowOff>
    </xdr:from>
    <xdr:to>
      <xdr:col>12</xdr:col>
      <xdr:colOff>1809750</xdr:colOff>
      <xdr:row>29</xdr:row>
      <xdr:rowOff>171450</xdr:rowOff>
    </xdr:to>
    <xdr:sp macro="" textlink="">
      <xdr:nvSpPr>
        <xdr:cNvPr id="6" name="pole tekstowe 5"/>
        <xdr:cNvSpPr txBox="1"/>
      </xdr:nvSpPr>
      <xdr:spPr>
        <a:xfrm>
          <a:off x="15411450" y="5962650"/>
          <a:ext cx="12992100" cy="803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0">
              <a:solidFill>
                <a:srgbClr val="FF0000"/>
              </a:solidFill>
            </a:rPr>
            <a:t>RAMOWANIE</a:t>
          </a:r>
          <a:r>
            <a:rPr lang="pl-PL" sz="8000" baseline="0">
              <a:solidFill>
                <a:srgbClr val="FF0000"/>
              </a:solidFill>
            </a:rPr>
            <a:t> - UWZGLĘDNIĆ CZY SĄ DWIE OPERACJE RAMOWANIA (JEDNO ROZBITE NA DWIE CZĘŚCI) </a:t>
          </a:r>
        </a:p>
        <a:p>
          <a:r>
            <a:rPr lang="pl-PL" sz="8000" baseline="0">
              <a:solidFill>
                <a:srgbClr val="FF0000"/>
              </a:solidFill>
            </a:rPr>
            <a:t>KLEJENIE - ZAWSZE NA DWA RAZY</a:t>
          </a:r>
          <a:endParaRPr lang="pl-PL" sz="80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9.55.6\06_drd\Users\m0157877\Desktop\K-G02-FO-ODR-041E_karta_modelu_szyby_laminowanej-kompletowane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5_PRODUCTS\MODEL_CARDS\!!!PROPOZYCJE%20NOWYCH%20KART%20MODELI\K-G02-FO-ODR-037B_karta_modelu_szyby_pojedynczej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_PRODUCTS\MODEL_CARDS\!!!PROPOZYCJE%20NOWYCH%20KART%20MODELI\K-G02-FO-ODR-037D_karta_modelu_szyby_pojedynczej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sv08\06_DRD\00_PUBLIC\DANE_PODSTAWOWE\NOWE_URUCHOMIENIA_CHARAKTERYSTYKI\KARTY_MODELI_DO_POTWIERDZENIA_INTENSYWNO&#346;CI\7.%20Potwierdzone%20przez%20in&#380;ynierk&#281;\A%20644%20713%2068%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5_PRODUCTS\MODEL_CARDS\!!!PROPOZYCJE%20NOWYCH%20KART%20MODELI\K-G02-FO-ODR-041B_karta_modelu_szyby_laminowanej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"/>
      <sheetName val="Folie"/>
      <sheetName val="MARSZRUTA_WER 6"/>
      <sheetName val="MARSZRUTA_WER 5"/>
      <sheetName val="Lista niestandard. mat. strateg"/>
      <sheetName val="ETYKIETOWANIE"/>
      <sheetName val="charakterystyki"/>
    </sheetNames>
    <sheetDataSet>
      <sheetData sheetId="0" refreshError="1"/>
      <sheetData sheetId="1">
        <row r="3">
          <cell r="I3" t="str">
            <v xml:space="preserve">RF41 - 0,94 </v>
          </cell>
        </row>
        <row r="4">
          <cell r="I4" t="str">
            <v>RF41 - 1,10</v>
          </cell>
        </row>
        <row r="5">
          <cell r="I5" t="str">
            <v xml:space="preserve">RF41 - 1,20 </v>
          </cell>
        </row>
        <row r="6">
          <cell r="I6" t="str">
            <v>RF41 - 1,40</v>
          </cell>
        </row>
        <row r="7">
          <cell r="I7" t="str">
            <v>RF41 - 1,45</v>
          </cell>
        </row>
        <row r="8">
          <cell r="I8" t="str">
            <v>RF41 - 1,55</v>
          </cell>
        </row>
        <row r="9">
          <cell r="I9" t="str">
            <v xml:space="preserve">Acustic - 0,85 </v>
          </cell>
        </row>
        <row r="10">
          <cell r="I10" t="str">
            <v>Acustic - 0,92</v>
          </cell>
        </row>
        <row r="11">
          <cell r="I11" t="str">
            <v>Acustic - 1,45</v>
          </cell>
        </row>
      </sheetData>
      <sheetData sheetId="2" refreshError="1"/>
      <sheetData sheetId="3" refreshError="1"/>
      <sheetData sheetId="4" refreshError="1"/>
      <sheetData sheetId="5">
        <row r="2">
          <cell r="C2" t="str">
            <v>ETYKIETOWANIE</v>
          </cell>
        </row>
        <row r="3">
          <cell r="C3" t="str">
            <v>EVOBUS</v>
          </cell>
          <cell r="D3" t="str">
            <v>TAK</v>
          </cell>
          <cell r="F3" t="str">
            <v>K-G05-KT-DLM-049</v>
          </cell>
          <cell r="I3" t="str">
            <v>ZRÓB IMDS</v>
          </cell>
        </row>
        <row r="4">
          <cell r="C4" t="str">
            <v>IVECO_CR</v>
          </cell>
          <cell r="D4" t="str">
            <v>TAK</v>
          </cell>
          <cell r="F4" t="str">
            <v>K-G05-KT-DLM-049</v>
          </cell>
          <cell r="I4" t="str">
            <v>ZRÓB IMDS</v>
          </cell>
        </row>
        <row r="5">
          <cell r="C5" t="str">
            <v>CLEFF</v>
          </cell>
          <cell r="D5" t="str">
            <v>TAK</v>
          </cell>
          <cell r="F5" t="str">
            <v>K-G05-KT-DLM-049</v>
          </cell>
        </row>
        <row r="6">
          <cell r="C6" t="str">
            <v>SOLARIS</v>
          </cell>
          <cell r="D6" t="str">
            <v>TAK</v>
          </cell>
          <cell r="F6" t="str">
            <v>K-G05-KT-DLM-049</v>
          </cell>
        </row>
        <row r="7">
          <cell r="C7" t="str">
            <v>BODE</v>
          </cell>
          <cell r="D7" t="str">
            <v>TAK</v>
          </cell>
          <cell r="F7" t="str">
            <v>K-G05-KT-DLM-049</v>
          </cell>
          <cell r="I7" t="str">
            <v>ZRÓB IMDS</v>
          </cell>
        </row>
        <row r="8">
          <cell r="C8" t="str">
            <v>SGS PORTUGAL</v>
          </cell>
          <cell r="D8" t="str">
            <v>TAK</v>
          </cell>
          <cell r="F8" t="str">
            <v>K-G05-KT-DLM-049</v>
          </cell>
        </row>
        <row r="9">
          <cell r="C9" t="str">
            <v>PLAXTON</v>
          </cell>
          <cell r="D9" t="str">
            <v>TAK</v>
          </cell>
          <cell r="F9" t="str">
            <v>K-G05-KT-DLM-049</v>
          </cell>
          <cell r="I9" t="str">
            <v>ZRÓB IMDS</v>
          </cell>
        </row>
        <row r="10">
          <cell r="C10" t="str">
            <v>VOLVO POLSKA</v>
          </cell>
          <cell r="D10" t="str">
            <v>TAK</v>
          </cell>
          <cell r="F10" t="str">
            <v>K-G05-KT-DLM-049</v>
          </cell>
          <cell r="I10" t="str">
            <v>ZRÓB IMDS</v>
          </cell>
        </row>
        <row r="11">
          <cell r="C11" t="str">
            <v>NEOPLAN</v>
          </cell>
          <cell r="D11" t="str">
            <v>TAK</v>
          </cell>
          <cell r="F11" t="str">
            <v>K-G05-KT-DLM-049</v>
          </cell>
        </row>
        <row r="12">
          <cell r="C12" t="str">
            <v>DC</v>
          </cell>
          <cell r="D12" t="str">
            <v>TAK</v>
          </cell>
          <cell r="F12" t="str">
            <v>K-G05-KT-DLM-049</v>
          </cell>
        </row>
        <row r="13">
          <cell r="C13" t="str">
            <v>STAALGLAS</v>
          </cell>
          <cell r="D13" t="str">
            <v>TAK</v>
          </cell>
          <cell r="F13" t="str">
            <v>K-G05-KT-DLM-049</v>
          </cell>
        </row>
        <row r="14">
          <cell r="C14" t="str">
            <v>OMTY</v>
          </cell>
          <cell r="D14" t="str">
            <v>TAK</v>
          </cell>
          <cell r="F14" t="str">
            <v>K-G05-KT-DLM-049</v>
          </cell>
        </row>
        <row r="15">
          <cell r="C15" t="str">
            <v>HEULIEZ</v>
          </cell>
          <cell r="D15" t="str">
            <v>TAK</v>
          </cell>
          <cell r="F15" t="str">
            <v>K-G05-KT-DLM-049</v>
          </cell>
          <cell r="I15" t="str">
            <v>ZRÓB IMDS</v>
          </cell>
        </row>
        <row r="16">
          <cell r="C16" t="str">
            <v>WRIGHTBUS</v>
          </cell>
          <cell r="D16" t="str">
            <v>TAK</v>
          </cell>
          <cell r="F16" t="str">
            <v>K-G05-KT-DLM-049</v>
          </cell>
        </row>
        <row r="17">
          <cell r="C17" t="str">
            <v>IFE</v>
          </cell>
          <cell r="D17" t="str">
            <v>TAK</v>
          </cell>
          <cell r="F17" t="str">
            <v>K-G05-KT-DLM-049</v>
          </cell>
          <cell r="I17" t="str">
            <v>ZRÓB IMDS</v>
          </cell>
        </row>
        <row r="18">
          <cell r="C18" t="str">
            <v>IVECO</v>
          </cell>
          <cell r="D18" t="str">
            <v>TAK</v>
          </cell>
          <cell r="I18" t="str">
            <v>ZRÓB IMDS</v>
          </cell>
        </row>
        <row r="19">
          <cell r="C19" t="str">
            <v>KOENIG</v>
          </cell>
          <cell r="F19" t="str">
            <v>K-G05-KT-DLM-049</v>
          </cell>
          <cell r="I19" t="str">
            <v>ZRÓB IMDS</v>
          </cell>
        </row>
        <row r="20">
          <cell r="C20" t="str">
            <v>CECOMP</v>
          </cell>
          <cell r="I20" t="str">
            <v>ZRÓB IMDS</v>
          </cell>
        </row>
        <row r="21">
          <cell r="C21" t="str">
            <v>FRITZMEIER</v>
          </cell>
          <cell r="I21" t="str">
            <v>ZRÓB IMDS</v>
          </cell>
        </row>
        <row r="22">
          <cell r="C22" t="str">
            <v>DAIMLER</v>
          </cell>
          <cell r="I22" t="str">
            <v>ZRÓB IMDS</v>
          </cell>
        </row>
        <row r="23">
          <cell r="C23" t="str">
            <v>MAN</v>
          </cell>
          <cell r="I23" t="str">
            <v>ZRÓB IMDS</v>
          </cell>
        </row>
        <row r="24">
          <cell r="C24" t="str">
            <v>SCANIA</v>
          </cell>
          <cell r="I24" t="str">
            <v>ZRÓB IMDS</v>
          </cell>
        </row>
        <row r="25">
          <cell r="C25" t="str">
            <v>VW</v>
          </cell>
          <cell r="I25" t="str">
            <v>ZRÓB IMDS</v>
          </cell>
        </row>
        <row r="26">
          <cell r="C26" t="str">
            <v>WEBASTO</v>
          </cell>
          <cell r="I26" t="str">
            <v>ZRÓB IMDS</v>
          </cell>
        </row>
        <row r="27">
          <cell r="C27" t="str">
            <v>WIDNEY</v>
          </cell>
          <cell r="I27" t="str">
            <v>ZRÓB IMDS</v>
          </cell>
        </row>
        <row r="28">
          <cell r="C28" t="str">
            <v>BMW</v>
          </cell>
          <cell r="I28" t="str">
            <v>ZRÓB IMDS</v>
          </cell>
        </row>
        <row r="29">
          <cell r="C29" t="str">
            <v>IRIZAR</v>
          </cell>
          <cell r="D29" t="str">
            <v>TAK</v>
          </cell>
          <cell r="I29" t="str">
            <v>ZRÓB IMDS</v>
          </cell>
        </row>
      </sheetData>
      <sheetData sheetId="6">
        <row r="9">
          <cell r="D9" t="str">
            <v>worki próżniowe wielorazowe</v>
          </cell>
        </row>
        <row r="10">
          <cell r="D10" t="str">
            <v>węże próżniowe</v>
          </cell>
        </row>
        <row r="11">
          <cell r="D11" t="str">
            <v>worki jednorazowe</v>
          </cell>
        </row>
        <row r="12">
          <cell r="D12" t="str">
            <v>do 50mm</v>
          </cell>
        </row>
        <row r="13">
          <cell r="D13" t="str">
            <v>powyżej 50mm</v>
          </cell>
        </row>
        <row r="14">
          <cell r="D14" t="str">
            <v>do 250mm</v>
          </cell>
        </row>
        <row r="15">
          <cell r="D15" t="str">
            <v>powyżej 250mm</v>
          </cell>
        </row>
        <row r="16">
          <cell r="D16" t="str">
            <v>do 60mm</v>
          </cell>
        </row>
        <row r="17">
          <cell r="D17" t="str">
            <v>powyżej 60mm</v>
          </cell>
        </row>
        <row r="18">
          <cell r="D18" t="str">
            <v>0mm - 8mm</v>
          </cell>
        </row>
        <row r="19">
          <cell r="D19" t="str">
            <v>8mm - 14mm</v>
          </cell>
        </row>
        <row r="20">
          <cell r="D20" t="str">
            <v>powyżej 14mm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4"/>
      <sheetName val="Uwagi"/>
      <sheetName val="Ilość farby"/>
      <sheetName val="Lista niestandard. mat. strateg"/>
      <sheetName val="charakterystyki"/>
    </sheetNames>
    <sheetDataSet>
      <sheetData sheetId="0"/>
      <sheetData sheetId="1">
        <row r="3">
          <cell r="B3">
            <v>3.15</v>
          </cell>
          <cell r="D3" t="str">
            <v>Planilux/bezbarwne</v>
          </cell>
          <cell r="F3" t="str">
            <v>Czarna FERRO 14509 IR</v>
          </cell>
        </row>
        <row r="4">
          <cell r="B4">
            <v>3.85</v>
          </cell>
          <cell r="D4" t="str">
            <v>TSAnX/zielone</v>
          </cell>
          <cell r="F4" t="str">
            <v>Czarna 1T1405-IR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JM 1L6030 -IR701</v>
          </cell>
        </row>
        <row r="6">
          <cell r="B6">
            <v>5.85</v>
          </cell>
          <cell r="D6" t="str">
            <v>Venus Grey10/szary</v>
          </cell>
          <cell r="F6" t="str">
            <v>Biała AF2000-IR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5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3">
          <cell r="B3">
            <v>2.1</v>
          </cell>
          <cell r="D3" t="str">
            <v>Planilux/bezbarwne</v>
          </cell>
          <cell r="F3" t="str">
            <v>Czarna FERRO 14509 IR</v>
          </cell>
        </row>
        <row r="4">
          <cell r="B4">
            <v>2.6</v>
          </cell>
          <cell r="D4" t="str">
            <v>TSAnX/zielone</v>
          </cell>
          <cell r="F4" t="str">
            <v>Czarna 1T1405-IR</v>
          </cell>
        </row>
        <row r="5">
          <cell r="B5">
            <v>2.85</v>
          </cell>
          <cell r="D5" t="str">
            <v>Parsol Bronze/brąz</v>
          </cell>
          <cell r="F5" t="str">
            <v>Czarna JM 1L6030 -IR701</v>
          </cell>
        </row>
        <row r="6">
          <cell r="B6">
            <v>3.15</v>
          </cell>
          <cell r="D6" t="str">
            <v>Venus Grey10/szary</v>
          </cell>
          <cell r="F6" t="str">
            <v>Biała AF2000-IR</v>
          </cell>
        </row>
        <row r="7">
          <cell r="B7">
            <v>3.5</v>
          </cell>
          <cell r="D7" t="str">
            <v>Venus Grey20/szary</v>
          </cell>
          <cell r="F7" t="str">
            <v>Biała AF2900-IR</v>
          </cell>
        </row>
        <row r="8">
          <cell r="B8">
            <v>3.85</v>
          </cell>
          <cell r="D8" t="str">
            <v>Venus Grey40/szary</v>
          </cell>
        </row>
        <row r="9">
          <cell r="B9">
            <v>4.8499999999999996</v>
          </cell>
          <cell r="D9" t="str">
            <v>Parsol Grey/szary</v>
          </cell>
        </row>
        <row r="10">
          <cell r="B10">
            <v>5.85</v>
          </cell>
          <cell r="D10" t="str">
            <v>Venus Green35/zielone</v>
          </cell>
        </row>
        <row r="11">
          <cell r="B11" t="str">
            <v>8,0</v>
          </cell>
          <cell r="D11" t="str">
            <v>Venus Green55/zielone</v>
          </cell>
        </row>
        <row r="12">
          <cell r="B12" t="str">
            <v>10,0</v>
          </cell>
          <cell r="D12" t="str">
            <v>Planilux/bezbarwne+RFLC</v>
          </cell>
        </row>
        <row r="13">
          <cell r="B13">
            <v>12</v>
          </cell>
          <cell r="D13" t="str">
            <v>TSA3+/zielone</v>
          </cell>
        </row>
        <row r="14">
          <cell r="D14" t="str">
            <v>TSA4+/zielone</v>
          </cell>
        </row>
      </sheetData>
      <sheetData sheetId="2"/>
      <sheetData sheetId="3"/>
      <sheetData sheetId="4"/>
      <sheetData sheetId="5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6"/>
      <sheetData sheetId="7"/>
      <sheetData sheetId="8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G1" t="str">
            <v>% braków z kalkulacji</v>
          </cell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27.26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</v>
          </cell>
          <cell r="G3">
            <v>0.25171339563862932</v>
          </cell>
          <cell r="H3">
            <v>-1.8286604361370695E-2</v>
          </cell>
        </row>
        <row r="4">
          <cell r="A4" t="str">
            <v>STR60007585</v>
          </cell>
          <cell r="B4" t="str">
            <v>MAIL OD ANNY</v>
          </cell>
          <cell r="C4">
            <v>23.46</v>
          </cell>
          <cell r="D4">
            <v>23.46</v>
          </cell>
          <cell r="E4" t="str">
            <v>nie używany</v>
          </cell>
          <cell r="F4" t="str">
            <v>nie używany</v>
          </cell>
          <cell r="G4" t="str">
            <v>nie używany</v>
          </cell>
        </row>
        <row r="5">
          <cell r="A5" t="str">
            <v>STR60007502</v>
          </cell>
          <cell r="B5" t="str">
            <v>MAIL OD ANNY</v>
          </cell>
          <cell r="C5">
            <v>4.6399999999999997</v>
          </cell>
          <cell r="D5">
            <v>4.6399999999999997</v>
          </cell>
          <cell r="E5" t="str">
            <v>nie używany</v>
          </cell>
          <cell r="F5" t="str">
            <v>nie używany</v>
          </cell>
          <cell r="G5" t="str">
            <v>nie używany</v>
          </cell>
        </row>
        <row r="6">
          <cell r="A6" t="str">
            <v>STR60007503</v>
          </cell>
          <cell r="B6" t="str">
            <v>MAIL OD ANNY</v>
          </cell>
          <cell r="C6">
            <v>6.18</v>
          </cell>
          <cell r="D6">
            <v>0.33462603878116337</v>
          </cell>
          <cell r="E6">
            <v>0.33462999999999998</v>
          </cell>
          <cell r="F6">
            <v>33.46</v>
          </cell>
          <cell r="G6">
            <v>0.33462603878116337</v>
          </cell>
          <cell r="H6">
            <v>0.2728260387811634</v>
          </cell>
        </row>
        <row r="7">
          <cell r="A7" t="str">
            <v>STR60007504</v>
          </cell>
          <cell r="B7" t="str">
            <v>MAIL OD ANNY</v>
          </cell>
          <cell r="C7">
            <v>47.93</v>
          </cell>
          <cell r="D7">
            <v>0.38986138821799854</v>
          </cell>
          <cell r="E7">
            <v>0.33191462490527918</v>
          </cell>
          <cell r="F7">
            <v>33.19</v>
          </cell>
          <cell r="G7">
            <v>0.38986138821799854</v>
          </cell>
          <cell r="H7">
            <v>-8.9438611782001465E-2</v>
          </cell>
        </row>
        <row r="8">
          <cell r="A8" t="str">
            <v>STR60007505</v>
          </cell>
          <cell r="B8" t="str">
            <v>MAIL OD ANNY</v>
          </cell>
          <cell r="C8">
            <v>1.91</v>
          </cell>
          <cell r="D8">
            <v>1.91</v>
          </cell>
          <cell r="E8" t="str">
            <v>nie używany</v>
          </cell>
          <cell r="F8" t="str">
            <v>nie używany</v>
          </cell>
          <cell r="G8" t="str">
            <v>nie używany</v>
          </cell>
        </row>
        <row r="9">
          <cell r="A9" t="str">
            <v>STR60007506</v>
          </cell>
          <cell r="B9" t="str">
            <v>MAIL OD ANNY</v>
          </cell>
          <cell r="C9">
            <v>1.91</v>
          </cell>
          <cell r="D9">
            <v>1.91</v>
          </cell>
          <cell r="E9" t="str">
            <v>nie używany</v>
          </cell>
          <cell r="F9" t="str">
            <v>nie używany</v>
          </cell>
          <cell r="G9" t="str">
            <v>nie używany</v>
          </cell>
        </row>
        <row r="10">
          <cell r="A10" t="str">
            <v>STR60007507</v>
          </cell>
          <cell r="B10" t="str">
            <v>MAIL OD ANNY</v>
          </cell>
          <cell r="C10">
            <v>25.47</v>
          </cell>
          <cell r="D10">
            <v>0.27667358518261215</v>
          </cell>
          <cell r="E10">
            <v>0.23683544303797463</v>
          </cell>
          <cell r="F10">
            <v>23.68</v>
          </cell>
          <cell r="G10">
            <v>0.27667358518261215</v>
          </cell>
          <cell r="H10">
            <v>2.1973585182612165E-2</v>
          </cell>
        </row>
        <row r="11">
          <cell r="A11" t="str">
            <v>STR00007881</v>
          </cell>
          <cell r="B11" t="str">
            <v>MAIL OD ANNY</v>
          </cell>
          <cell r="C11">
            <v>23.46</v>
          </cell>
          <cell r="D11">
            <v>23.46</v>
          </cell>
          <cell r="E11" t="str">
            <v>nie używany</v>
          </cell>
          <cell r="F11" t="str">
            <v>nie używany</v>
          </cell>
          <cell r="G11" t="str">
            <v>nie używany</v>
          </cell>
        </row>
        <row r="12">
          <cell r="A12" t="str">
            <v>STR60011785</v>
          </cell>
          <cell r="B12" t="str">
            <v>MAIL OD ANNY</v>
          </cell>
          <cell r="D12">
            <v>0.37947895373136142</v>
          </cell>
          <cell r="E12">
            <v>0.23298104709714207</v>
          </cell>
          <cell r="F12">
            <v>23.3</v>
          </cell>
          <cell r="G12">
            <v>0.37947895373136142</v>
          </cell>
          <cell r="H12">
            <v>0.37947895373136142</v>
          </cell>
        </row>
        <row r="13">
          <cell r="A13" t="str">
            <v>STR60007959</v>
          </cell>
          <cell r="B13" t="str">
            <v>MAIL OD ANNY</v>
          </cell>
          <cell r="C13">
            <v>23.46</v>
          </cell>
          <cell r="D13">
            <v>23.46</v>
          </cell>
          <cell r="E13" t="str">
            <v>nie używany</v>
          </cell>
          <cell r="F13" t="str">
            <v>nie używany</v>
          </cell>
          <cell r="G13" t="str">
            <v>nie używany</v>
          </cell>
        </row>
        <row r="14">
          <cell r="A14" t="str">
            <v>STR60002554</v>
          </cell>
          <cell r="B14" t="str">
            <v>MAIL OD ANNY</v>
          </cell>
          <cell r="C14">
            <v>13.55</v>
          </cell>
          <cell r="D14">
            <v>0.20853789601438963</v>
          </cell>
          <cell r="E14">
            <v>0.1622269245087089</v>
          </cell>
          <cell r="F14">
            <v>16.22</v>
          </cell>
          <cell r="G14">
            <v>0.20853789601438963</v>
          </cell>
          <cell r="H14">
            <v>7.3037896014389619E-2</v>
          </cell>
        </row>
        <row r="15">
          <cell r="A15" t="str">
            <v>STR60007508</v>
          </cell>
          <cell r="B15" t="str">
            <v>MAIL OD ANNY</v>
          </cell>
          <cell r="C15">
            <v>13.55</v>
          </cell>
          <cell r="D15">
            <v>0.31957525544938248</v>
          </cell>
          <cell r="E15">
            <v>0.3305815446707025</v>
          </cell>
          <cell r="F15">
            <v>33.06</v>
          </cell>
          <cell r="G15">
            <v>0.31957525544938248</v>
          </cell>
          <cell r="H15">
            <v>0.18407525544938247</v>
          </cell>
        </row>
        <row r="16">
          <cell r="A16" t="str">
            <v>STR60002555</v>
          </cell>
          <cell r="B16" t="str">
            <v>MAIL OD ANNY</v>
          </cell>
          <cell r="C16">
            <v>13.55</v>
          </cell>
          <cell r="D16">
            <v>0.22434869125174467</v>
          </cell>
          <cell r="E16">
            <v>0.22434999999999999</v>
          </cell>
          <cell r="F16">
            <v>22.44</v>
          </cell>
          <cell r="G16">
            <v>0.22434869125174467</v>
          </cell>
          <cell r="H16">
            <v>8.884869125174466E-2</v>
          </cell>
        </row>
        <row r="17">
          <cell r="A17" t="str">
            <v>STR60002561</v>
          </cell>
          <cell r="B17" t="str">
            <v>MAIL OD ANNY</v>
          </cell>
          <cell r="C17">
            <v>81.69</v>
          </cell>
          <cell r="D17">
            <v>0.29854531489226788</v>
          </cell>
          <cell r="E17">
            <v>0.27743224988283272</v>
          </cell>
          <cell r="F17">
            <v>27.74</v>
          </cell>
          <cell r="G17">
            <v>0.29854531489226788</v>
          </cell>
          <cell r="H17">
            <v>-0.51835468510773208</v>
          </cell>
        </row>
        <row r="18">
          <cell r="A18" t="str">
            <v>STR60007509</v>
          </cell>
          <cell r="B18" t="str">
            <v>MAIL OD ANNY</v>
          </cell>
          <cell r="C18">
            <v>39.78</v>
          </cell>
          <cell r="D18">
            <v>39.78</v>
          </cell>
          <cell r="E18" t="str">
            <v>nie używany</v>
          </cell>
          <cell r="F18" t="str">
            <v>nie używany</v>
          </cell>
          <cell r="G18" t="str">
            <v>nie używany</v>
          </cell>
        </row>
        <row r="19">
          <cell r="A19" t="str">
            <v>STR60007510</v>
          </cell>
          <cell r="B19" t="str">
            <v>MAIL OD ANNY</v>
          </cell>
          <cell r="C19">
            <v>37.17</v>
          </cell>
          <cell r="D19">
            <v>0.26230529595015595</v>
          </cell>
          <cell r="E19">
            <v>0.16173143138219387</v>
          </cell>
          <cell r="F19">
            <v>16.170000000000002</v>
          </cell>
          <cell r="G19">
            <v>0.26230529595015595</v>
          </cell>
          <cell r="H19">
            <v>-0.10939470404984408</v>
          </cell>
        </row>
        <row r="20">
          <cell r="A20" t="str">
            <v>STR60007511</v>
          </cell>
          <cell r="B20" t="str">
            <v>MAIL OD ANNY</v>
          </cell>
          <cell r="C20">
            <v>33.9</v>
          </cell>
          <cell r="D20">
            <v>33.9</v>
          </cell>
          <cell r="E20" t="str">
            <v>nie używany</v>
          </cell>
          <cell r="F20" t="str">
            <v>nie używany</v>
          </cell>
          <cell r="G20" t="str">
            <v>nie używany</v>
          </cell>
        </row>
        <row r="21">
          <cell r="A21" t="str">
            <v>STR60007512</v>
          </cell>
          <cell r="B21" t="str">
            <v>MAIL OD ANNY</v>
          </cell>
          <cell r="C21">
            <v>33.9</v>
          </cell>
          <cell r="D21">
            <v>0.22220656120087426</v>
          </cell>
          <cell r="E21">
            <v>0.22220999999999999</v>
          </cell>
          <cell r="F21">
            <v>22.22</v>
          </cell>
          <cell r="G21">
            <v>0.22220656120087426</v>
          </cell>
          <cell r="H21">
            <v>-0.11679343879912571</v>
          </cell>
        </row>
        <row r="22">
          <cell r="A22" t="str">
            <v>STR60007513</v>
          </cell>
          <cell r="B22" t="str">
            <v>MAIL OD ANNY</v>
          </cell>
          <cell r="C22">
            <v>8.3800000000000008</v>
          </cell>
          <cell r="D22">
            <v>0.19303789828914292</v>
          </cell>
          <cell r="E22">
            <v>0.19117527855549907</v>
          </cell>
          <cell r="F22">
            <v>19.12</v>
          </cell>
          <cell r="G22">
            <v>0.19303789828914292</v>
          </cell>
          <cell r="H22">
            <v>0.1092378982891429</v>
          </cell>
        </row>
        <row r="23">
          <cell r="A23" t="str">
            <v>STR60007514</v>
          </cell>
          <cell r="B23" t="str">
            <v>MAIL OD ANNY</v>
          </cell>
          <cell r="C23">
            <v>13.16</v>
          </cell>
          <cell r="D23">
            <v>13.16</v>
          </cell>
          <cell r="E23" t="str">
            <v>nie używany</v>
          </cell>
          <cell r="F23" t="str">
            <v>nie używany</v>
          </cell>
          <cell r="G23" t="str">
            <v>nie używany</v>
          </cell>
        </row>
        <row r="24">
          <cell r="A24" t="str">
            <v>STR60007515</v>
          </cell>
          <cell r="B24" t="str">
            <v>MAIL OD ANNY</v>
          </cell>
          <cell r="C24">
            <v>38.03</v>
          </cell>
          <cell r="D24">
            <v>0.22718570266255569</v>
          </cell>
          <cell r="E24">
            <v>0.23213342623588126</v>
          </cell>
          <cell r="F24">
            <v>23.21</v>
          </cell>
          <cell r="G24">
            <v>0.22718570266255569</v>
          </cell>
          <cell r="H24">
            <v>-0.15311429733744433</v>
          </cell>
        </row>
        <row r="25">
          <cell r="A25" t="str">
            <v>STR60007815</v>
          </cell>
          <cell r="B25" t="str">
            <v>MAIL OD ANNY</v>
          </cell>
          <cell r="C25">
            <v>42.86</v>
          </cell>
          <cell r="D25">
            <v>0.27788161993769467</v>
          </cell>
          <cell r="E25">
            <v>0.25420560747663545</v>
          </cell>
          <cell r="F25">
            <v>25.42</v>
          </cell>
          <cell r="G25">
            <v>0.27788161993769467</v>
          </cell>
          <cell r="H25">
            <v>-0.15071838006230531</v>
          </cell>
        </row>
        <row r="26">
          <cell r="A26" t="str">
            <v>STR60000593</v>
          </cell>
          <cell r="B26" t="str">
            <v>MAIL OD ANNY</v>
          </cell>
          <cell r="C26">
            <v>23.46</v>
          </cell>
          <cell r="D26">
            <v>0.29036827195467418</v>
          </cell>
          <cell r="E26">
            <v>0.29037000000000002</v>
          </cell>
          <cell r="F26">
            <v>29.04</v>
          </cell>
          <cell r="G26">
            <v>0.29036827195467418</v>
          </cell>
          <cell r="H26">
            <v>5.5768271954674181E-2</v>
          </cell>
        </row>
        <row r="27">
          <cell r="A27" t="str">
            <v>STR60000494</v>
          </cell>
          <cell r="B27" t="str">
            <v>MAIL OD ANNY</v>
          </cell>
          <cell r="D27">
            <v>0.12752115729353405</v>
          </cell>
          <cell r="E27">
            <v>0.14451817793999136</v>
          </cell>
          <cell r="F27">
            <v>14.45</v>
          </cell>
          <cell r="G27">
            <v>0.12752115729353405</v>
          </cell>
          <cell r="H27">
            <v>0.12752115729353405</v>
          </cell>
        </row>
        <row r="28">
          <cell r="A28" t="str">
            <v>STR60002384</v>
          </cell>
          <cell r="B28" t="str">
            <v>MAIL OD ANNY</v>
          </cell>
          <cell r="C28">
            <v>42.07</v>
          </cell>
          <cell r="D28">
            <v>0.21818166808599374</v>
          </cell>
          <cell r="E28">
            <v>0.21818000000000001</v>
          </cell>
          <cell r="F28">
            <v>21.82</v>
          </cell>
          <cell r="G28">
            <v>0.21818166808599374</v>
          </cell>
          <cell r="H28">
            <v>-0.20251833191400628</v>
          </cell>
        </row>
        <row r="29">
          <cell r="A29" t="str">
            <v>STR60000233</v>
          </cell>
          <cell r="B29" t="str">
            <v>MAIL OD ANNY</v>
          </cell>
          <cell r="C29">
            <v>61.24</v>
          </cell>
          <cell r="D29">
            <v>0.22652943795944963</v>
          </cell>
          <cell r="E29">
            <v>0.22653000000000001</v>
          </cell>
          <cell r="F29">
            <v>22.65</v>
          </cell>
          <cell r="G29">
            <v>0.22652943795944963</v>
          </cell>
          <cell r="H29">
            <v>-0.38587056204055042</v>
          </cell>
        </row>
        <row r="30">
          <cell r="A30" t="str">
            <v>STR60000756</v>
          </cell>
          <cell r="B30" t="str">
            <v>MAIL OD ANNY</v>
          </cell>
          <cell r="C30">
            <v>23.78</v>
          </cell>
          <cell r="D30">
            <v>0.17279554742253619</v>
          </cell>
          <cell r="E30">
            <v>0.16777112689549389</v>
          </cell>
          <cell r="F30">
            <v>16.78</v>
          </cell>
          <cell r="G30">
            <v>0.17279554742253619</v>
          </cell>
          <cell r="H30">
            <v>-6.5004452577463817E-2</v>
          </cell>
        </row>
        <row r="31">
          <cell r="A31" t="str">
            <v>STR60007518</v>
          </cell>
          <cell r="B31" t="str">
            <v>MAIL OD ANNY</v>
          </cell>
          <cell r="C31">
            <v>23.85</v>
          </cell>
          <cell r="D31">
            <v>23.85</v>
          </cell>
          <cell r="E31" t="str">
            <v>nie używany</v>
          </cell>
          <cell r="F31" t="str">
            <v>nie używany</v>
          </cell>
          <cell r="G31" t="str">
            <v>nie używany</v>
          </cell>
        </row>
        <row r="32">
          <cell r="A32" t="str">
            <v>STR60007519</v>
          </cell>
          <cell r="B32" t="str">
            <v>MAIL OD ANNY</v>
          </cell>
          <cell r="C32">
            <v>10.49</v>
          </cell>
          <cell r="D32">
            <v>10.49</v>
          </cell>
          <cell r="E32" t="str">
            <v>nie używany</v>
          </cell>
          <cell r="F32" t="str">
            <v>nie używany</v>
          </cell>
          <cell r="G32" t="str">
            <v>nie używany</v>
          </cell>
        </row>
        <row r="33">
          <cell r="A33" t="str">
            <v>STR60007520</v>
          </cell>
          <cell r="B33" t="str">
            <v>MAIL OD ANNY</v>
          </cell>
          <cell r="C33">
            <v>10.49</v>
          </cell>
          <cell r="D33">
            <v>10.49</v>
          </cell>
          <cell r="E33" t="str">
            <v>nie używany</v>
          </cell>
          <cell r="F33" t="str">
            <v>nie używany</v>
          </cell>
          <cell r="G33" t="str">
            <v>nie używany</v>
          </cell>
        </row>
        <row r="34">
          <cell r="A34" t="str">
            <v>STR60008255</v>
          </cell>
          <cell r="B34" t="str">
            <v>MAIL OD ANNY</v>
          </cell>
          <cell r="C34">
            <v>23.46</v>
          </cell>
          <cell r="D34">
            <v>23.46</v>
          </cell>
          <cell r="E34" t="str">
            <v>nie używany</v>
          </cell>
          <cell r="F34" t="str">
            <v>nie używany</v>
          </cell>
          <cell r="G34" t="str">
            <v>nie używany</v>
          </cell>
        </row>
        <row r="35">
          <cell r="A35" t="str">
            <v>STR60007576</v>
          </cell>
          <cell r="B35" t="str">
            <v>MAIL OD ANNY</v>
          </cell>
          <cell r="C35">
            <v>6.39</v>
          </cell>
          <cell r="D35">
            <v>0.10963777411276016</v>
          </cell>
          <cell r="E35">
            <v>0.15</v>
          </cell>
          <cell r="F35">
            <v>15</v>
          </cell>
          <cell r="G35">
            <v>0.10963777411276016</v>
          </cell>
          <cell r="H35">
            <v>4.5737774112760157E-2</v>
          </cell>
        </row>
        <row r="36">
          <cell r="A36" t="str">
            <v>STR60008615</v>
          </cell>
          <cell r="B36" t="str">
            <v>MAIL OD ANNY</v>
          </cell>
          <cell r="C36">
            <v>7.93</v>
          </cell>
          <cell r="D36">
            <v>6.8441558441558567E-2</v>
          </cell>
          <cell r="E36">
            <v>6.8440000000000001E-2</v>
          </cell>
          <cell r="F36">
            <v>6.84</v>
          </cell>
          <cell r="G36">
            <v>6.8441558441558567E-2</v>
          </cell>
          <cell r="H36">
            <v>-1.0858441558441428E-2</v>
          </cell>
        </row>
        <row r="37">
          <cell r="A37" t="str">
            <v>STR60008616</v>
          </cell>
          <cell r="B37" t="str">
            <v>MAIL OD ANNY</v>
          </cell>
          <cell r="C37">
            <v>45.33</v>
          </cell>
          <cell r="D37">
            <v>0.23240832799393157</v>
          </cell>
          <cell r="E37">
            <v>0.22402152851377272</v>
          </cell>
          <cell r="F37">
            <v>22.4</v>
          </cell>
          <cell r="G37">
            <v>0.23240832799393157</v>
          </cell>
          <cell r="H37">
            <v>-0.22089167200606841</v>
          </cell>
        </row>
        <row r="38">
          <cell r="A38" t="str">
            <v>STR60002385</v>
          </cell>
          <cell r="B38" t="str">
            <v>MAIL OD ANNY</v>
          </cell>
          <cell r="C38">
            <v>19.62</v>
          </cell>
          <cell r="D38">
            <v>19.62</v>
          </cell>
          <cell r="E38" t="str">
            <v>nie używany</v>
          </cell>
          <cell r="F38" t="str">
            <v>nie używany</v>
          </cell>
          <cell r="G38" t="str">
            <v>nie używany</v>
          </cell>
        </row>
        <row r="39">
          <cell r="A39" t="str">
            <v>STR60002386</v>
          </cell>
          <cell r="B39" t="str">
            <v>MAIL OD ANNY</v>
          </cell>
          <cell r="C39">
            <v>24.08</v>
          </cell>
          <cell r="D39">
            <v>0.15850968696554271</v>
          </cell>
          <cell r="E39">
            <v>0.16001126400244925</v>
          </cell>
          <cell r="F39">
            <v>16</v>
          </cell>
          <cell r="G39">
            <v>0.15850968696554271</v>
          </cell>
          <cell r="H39">
            <v>-8.2290313034457274E-2</v>
          </cell>
        </row>
        <row r="40">
          <cell r="A40" t="str">
            <v>STR60000763</v>
          </cell>
          <cell r="B40" t="str">
            <v>MAIL OD ANNY</v>
          </cell>
          <cell r="C40">
            <v>26.37</v>
          </cell>
          <cell r="D40">
            <v>0.16883680132096754</v>
          </cell>
          <cell r="E40">
            <v>0.15199202801803391</v>
          </cell>
          <cell r="F40">
            <v>15.2</v>
          </cell>
          <cell r="G40">
            <v>0.16883680132096754</v>
          </cell>
          <cell r="H40">
            <v>-9.4863198679032451E-2</v>
          </cell>
        </row>
        <row r="41">
          <cell r="A41" t="str">
            <v>STR60002388</v>
          </cell>
          <cell r="B41" t="str">
            <v>MAIL OD ANNY</v>
          </cell>
          <cell r="C41">
            <v>31.51</v>
          </cell>
          <cell r="D41">
            <v>0.18180417059235784</v>
          </cell>
          <cell r="E41">
            <v>0.18931651506388317</v>
          </cell>
          <cell r="F41">
            <v>18.93</v>
          </cell>
          <cell r="G41">
            <v>0.18180417059235784</v>
          </cell>
          <cell r="H41">
            <v>-0.13329582940764215</v>
          </cell>
        </row>
        <row r="42">
          <cell r="A42" t="str">
            <v>STR60000771</v>
          </cell>
          <cell r="B42" t="str">
            <v>MAIL OD ANNY</v>
          </cell>
          <cell r="C42">
            <v>29.05</v>
          </cell>
          <cell r="D42">
            <v>0.18372893018865163</v>
          </cell>
          <cell r="E42">
            <v>0.1800152366533718</v>
          </cell>
          <cell r="F42">
            <v>18</v>
          </cell>
          <cell r="G42">
            <v>0.18372893018865163</v>
          </cell>
          <cell r="H42">
            <v>-0.10677106981134835</v>
          </cell>
        </row>
        <row r="43">
          <cell r="A43" t="str">
            <v>STR60002389</v>
          </cell>
          <cell r="B43" t="str">
            <v>MAIL OD ANNY</v>
          </cell>
          <cell r="C43">
            <v>33.33</v>
          </cell>
          <cell r="D43">
            <v>0.23455564748587648</v>
          </cell>
          <cell r="E43">
            <v>0.24190863746817309</v>
          </cell>
          <cell r="F43">
            <v>24.19</v>
          </cell>
          <cell r="G43">
            <v>0.23455564748587648</v>
          </cell>
          <cell r="H43">
            <v>-9.8744352514123501E-2</v>
          </cell>
        </row>
        <row r="44">
          <cell r="A44" t="str">
            <v>STR60007522</v>
          </cell>
          <cell r="B44" t="str">
            <v>MAIL OD ANNY</v>
          </cell>
          <cell r="C44">
            <v>12.63</v>
          </cell>
          <cell r="D44">
            <v>12.63</v>
          </cell>
          <cell r="E44" t="str">
            <v>nie używany</v>
          </cell>
          <cell r="F44" t="str">
            <v>nie używany</v>
          </cell>
          <cell r="G44" t="str">
            <v>nie używany</v>
          </cell>
        </row>
        <row r="45">
          <cell r="A45" t="str">
            <v>STR60007523</v>
          </cell>
          <cell r="B45" t="str">
            <v>MAIL OD ANNY</v>
          </cell>
          <cell r="C45">
            <v>55.55</v>
          </cell>
          <cell r="D45">
            <v>0.2729973746689659</v>
          </cell>
          <cell r="E45">
            <v>0.27300000000000002</v>
          </cell>
          <cell r="F45">
            <v>27.3</v>
          </cell>
          <cell r="G45">
            <v>0.2729973746689659</v>
          </cell>
          <cell r="H45">
            <v>-0.2825026253310341</v>
          </cell>
        </row>
        <row r="46">
          <cell r="A46" t="str">
            <v>STR60007524</v>
          </cell>
          <cell r="B46" t="str">
            <v>MAIL OD ANNY</v>
          </cell>
          <cell r="C46">
            <v>50.76</v>
          </cell>
          <cell r="D46">
            <v>0.23748173401469391</v>
          </cell>
          <cell r="E46">
            <v>0.2</v>
          </cell>
          <cell r="F46">
            <v>20</v>
          </cell>
          <cell r="G46">
            <v>0.23748173401469391</v>
          </cell>
          <cell r="H46">
            <v>-0.27011826598530603</v>
          </cell>
        </row>
        <row r="47">
          <cell r="A47" t="str">
            <v>STR60008400</v>
          </cell>
          <cell r="B47" t="str">
            <v>MAIL OD ANNY</v>
          </cell>
          <cell r="C47">
            <v>88.11</v>
          </cell>
          <cell r="D47">
            <v>0.27125626191046726</v>
          </cell>
          <cell r="E47">
            <v>0.22557520412110857</v>
          </cell>
          <cell r="F47">
            <v>22.56</v>
          </cell>
          <cell r="G47">
            <v>0.27125626191046726</v>
          </cell>
          <cell r="H47">
            <v>-0.60984373808953274</v>
          </cell>
        </row>
        <row r="48">
          <cell r="A48" t="str">
            <v>STR60011791</v>
          </cell>
          <cell r="B48" t="str">
            <v>MAIL OD ANNY</v>
          </cell>
          <cell r="D48">
            <v>0.20766585761085277</v>
          </cell>
          <cell r="E48">
            <v>0.24256824298346794</v>
          </cell>
          <cell r="F48">
            <v>24.26</v>
          </cell>
          <cell r="G48">
            <v>0.20766585761085277</v>
          </cell>
          <cell r="H48">
            <v>0.20766585761085277</v>
          </cell>
        </row>
        <row r="49">
          <cell r="A49" t="str">
            <v>STR60007525</v>
          </cell>
          <cell r="B49" t="str">
            <v>MAIL OD ANNY</v>
          </cell>
          <cell r="C49">
            <v>42.86</v>
          </cell>
          <cell r="D49">
            <v>0.32419951558210036</v>
          </cell>
          <cell r="E49">
            <v>0.1</v>
          </cell>
          <cell r="F49">
            <v>10</v>
          </cell>
          <cell r="G49">
            <v>0.32419951558210036</v>
          </cell>
          <cell r="H49">
            <v>-0.10440048441789962</v>
          </cell>
        </row>
        <row r="50">
          <cell r="A50" t="str">
            <v>STR60007526</v>
          </cell>
          <cell r="B50" t="str">
            <v>MAIL OD ANNY</v>
          </cell>
          <cell r="C50">
            <v>20.93</v>
          </cell>
          <cell r="D50">
            <v>20.93</v>
          </cell>
          <cell r="E50" t="str">
            <v>nie używany</v>
          </cell>
          <cell r="F50" t="str">
            <v>nie używany</v>
          </cell>
          <cell r="G50" t="str">
            <v>nie używany</v>
          </cell>
        </row>
        <row r="51">
          <cell r="A51" t="str">
            <v>STR60007527</v>
          </cell>
          <cell r="B51" t="str">
            <v>MAIL OD ANNY</v>
          </cell>
          <cell r="C51">
            <v>26.44</v>
          </cell>
          <cell r="D51">
            <v>0.16400025382136418</v>
          </cell>
          <cell r="E51">
            <v>0.18438279862995258</v>
          </cell>
          <cell r="F51">
            <v>18.440000000000001</v>
          </cell>
          <cell r="G51">
            <v>0.16400025382136418</v>
          </cell>
          <cell r="H51">
            <v>-0.10039974617863584</v>
          </cell>
        </row>
        <row r="52">
          <cell r="A52" t="str">
            <v>STR60008610</v>
          </cell>
          <cell r="B52" t="str">
            <v>MAIL OD ANNY</v>
          </cell>
          <cell r="C52">
            <v>21.33</v>
          </cell>
          <cell r="D52">
            <v>0.1479293429188106</v>
          </cell>
          <cell r="E52">
            <v>0.14228985072973513</v>
          </cell>
          <cell r="F52">
            <v>14.23</v>
          </cell>
          <cell r="G52">
            <v>0.1479293429188106</v>
          </cell>
          <cell r="H52">
            <v>-6.5370657081189387E-2</v>
          </cell>
        </row>
        <row r="53">
          <cell r="A53" t="str">
            <v>STR60011265</v>
          </cell>
          <cell r="B53" t="str">
            <v>MAIL OD ANNY</v>
          </cell>
          <cell r="D53">
            <v>0.16315644040497979</v>
          </cell>
          <cell r="E53">
            <v>0.14008388730611046</v>
          </cell>
          <cell r="F53">
            <v>14.01</v>
          </cell>
          <cell r="G53">
            <v>0.16315644040497979</v>
          </cell>
          <cell r="H53">
            <v>0.16315644040497979</v>
          </cell>
        </row>
        <row r="54">
          <cell r="A54" t="str">
            <v>STR60003542</v>
          </cell>
          <cell r="B54" t="str">
            <v>MAIL OD ANNY</v>
          </cell>
          <cell r="D54">
            <v>0.18486827817258702</v>
          </cell>
          <cell r="E54">
            <v>0.18478</v>
          </cell>
          <cell r="F54">
            <v>18.48</v>
          </cell>
          <cell r="G54">
            <v>0.18486827817258702</v>
          </cell>
          <cell r="H54">
            <v>0.18486827817258702</v>
          </cell>
        </row>
        <row r="55">
          <cell r="A55" t="str">
            <v>STR60008243</v>
          </cell>
          <cell r="B55" t="str">
            <v>MAIL OD ANNY</v>
          </cell>
          <cell r="C55">
            <v>34.369999999999997</v>
          </cell>
          <cell r="D55">
            <v>0.20366726492557566</v>
          </cell>
          <cell r="E55">
            <v>0.20366999999999999</v>
          </cell>
          <cell r="F55">
            <v>20.37</v>
          </cell>
          <cell r="G55">
            <v>0.20366726492557566</v>
          </cell>
          <cell r="H55">
            <v>-0.14003273507442429</v>
          </cell>
        </row>
        <row r="56">
          <cell r="A56" t="str">
            <v>STR60007530</v>
          </cell>
          <cell r="B56" t="str">
            <v>MAIL OD ANNY</v>
          </cell>
          <cell r="C56">
            <v>29.58</v>
          </cell>
          <cell r="D56">
            <v>0.18917475309440643</v>
          </cell>
          <cell r="E56">
            <v>0.18917</v>
          </cell>
          <cell r="F56">
            <v>18.920000000000002</v>
          </cell>
          <cell r="G56">
            <v>0.18917475309440643</v>
          </cell>
          <cell r="H56">
            <v>-0.10662524690559358</v>
          </cell>
        </row>
        <row r="57">
          <cell r="A57" t="str">
            <v>STR60011266</v>
          </cell>
          <cell r="B57" t="str">
            <v>MAIL OD ANNY</v>
          </cell>
          <cell r="D57">
            <v>0.20101755945415686</v>
          </cell>
          <cell r="E57">
            <v>0.20437923861077287</v>
          </cell>
          <cell r="F57">
            <v>20.440000000000001</v>
          </cell>
          <cell r="G57">
            <v>0.20101755945415686</v>
          </cell>
          <cell r="H57">
            <v>0.20101755945415686</v>
          </cell>
        </row>
        <row r="58">
          <cell r="A58" t="str">
            <v>STR60008254</v>
          </cell>
          <cell r="B58" t="str">
            <v>MAIL OD ANNY</v>
          </cell>
          <cell r="C58">
            <v>27.08</v>
          </cell>
          <cell r="D58">
            <v>0.15230549843550714</v>
          </cell>
          <cell r="E58">
            <v>0.15231</v>
          </cell>
          <cell r="F58">
            <v>15.23</v>
          </cell>
          <cell r="G58">
            <v>0.15230549843550714</v>
          </cell>
          <cell r="H58">
            <v>-0.11849450156449284</v>
          </cell>
        </row>
        <row r="59">
          <cell r="A59" t="str">
            <v>STR60008249</v>
          </cell>
          <cell r="B59" t="str">
            <v>MAIL OD ANNY</v>
          </cell>
          <cell r="C59">
            <v>23.46</v>
          </cell>
          <cell r="D59">
            <v>23.46</v>
          </cell>
          <cell r="E59" t="str">
            <v>nie używany</v>
          </cell>
          <cell r="F59" t="str">
            <v>nie używany</v>
          </cell>
          <cell r="G59" t="str">
            <v>nie używany</v>
          </cell>
        </row>
        <row r="60">
          <cell r="A60" t="str">
            <v>STR60007531</v>
          </cell>
          <cell r="B60" t="str">
            <v>MAIL OD ANNY</v>
          </cell>
          <cell r="C60">
            <v>10.49</v>
          </cell>
          <cell r="D60">
            <v>0.18887396627308822</v>
          </cell>
          <cell r="E60">
            <v>0.18887000000000001</v>
          </cell>
          <cell r="F60">
            <v>18.89</v>
          </cell>
          <cell r="G60">
            <v>0.18887396627308822</v>
          </cell>
          <cell r="H60">
            <v>8.3973966273088216E-2</v>
          </cell>
        </row>
        <row r="61">
          <cell r="A61" t="str">
            <v>STR60003182</v>
          </cell>
          <cell r="B61" t="str">
            <v>MAIL OD ANNY</v>
          </cell>
          <cell r="C61">
            <v>23.46</v>
          </cell>
          <cell r="D61">
            <v>23.46</v>
          </cell>
          <cell r="E61" t="str">
            <v>nie używany</v>
          </cell>
          <cell r="F61" t="str">
            <v>nie używany</v>
          </cell>
          <cell r="G61" t="str">
            <v>nie używany</v>
          </cell>
        </row>
        <row r="62">
          <cell r="A62" t="str">
            <v>STR60007532</v>
          </cell>
          <cell r="B62" t="str">
            <v>MAIL OD ANNY</v>
          </cell>
          <cell r="C62">
            <v>51.15</v>
          </cell>
          <cell r="D62">
            <v>0.24142457085897387</v>
          </cell>
          <cell r="E62">
            <v>0.23656290579219788</v>
          </cell>
          <cell r="F62">
            <v>23.66</v>
          </cell>
          <cell r="G62">
            <v>0.24142457085897387</v>
          </cell>
          <cell r="H62">
            <v>-0.27007542914102611</v>
          </cell>
        </row>
        <row r="63">
          <cell r="A63" t="str">
            <v>STR60007533</v>
          </cell>
          <cell r="B63" t="str">
            <v>MAIL OD ANNY</v>
          </cell>
          <cell r="C63">
            <v>23.46</v>
          </cell>
          <cell r="D63">
            <v>0.26074817841399217</v>
          </cell>
          <cell r="E63">
            <v>0.26074999999999998</v>
          </cell>
          <cell r="F63">
            <v>26.08</v>
          </cell>
          <cell r="G63">
            <v>0.26074817841399217</v>
          </cell>
          <cell r="H63">
            <v>2.6148178413992168E-2</v>
          </cell>
        </row>
        <row r="64">
          <cell r="A64" t="str">
            <v>STR60007534</v>
          </cell>
          <cell r="B64" t="str">
            <v>MAIL OD ANNY</v>
          </cell>
          <cell r="C64">
            <v>72.89</v>
          </cell>
          <cell r="D64">
            <v>0.29962525864671286</v>
          </cell>
          <cell r="E64">
            <v>0.27353237230353267</v>
          </cell>
          <cell r="F64">
            <v>27.35</v>
          </cell>
          <cell r="G64">
            <v>0.29962525864671286</v>
          </cell>
          <cell r="H64">
            <v>-0.42927474135328714</v>
          </cell>
        </row>
        <row r="65">
          <cell r="A65" t="str">
            <v>STR60008245</v>
          </cell>
          <cell r="B65" t="str">
            <v>MAIL OD ANNY</v>
          </cell>
          <cell r="C65">
            <v>92.2</v>
          </cell>
          <cell r="D65">
            <v>0.32420420858239807</v>
          </cell>
          <cell r="E65">
            <v>0.27148692426874504</v>
          </cell>
          <cell r="F65">
            <v>27.15</v>
          </cell>
          <cell r="G65">
            <v>0.32420420858239807</v>
          </cell>
          <cell r="H65">
            <v>-0.59779579141760197</v>
          </cell>
        </row>
        <row r="66">
          <cell r="A66" t="str">
            <v>STR60007535</v>
          </cell>
          <cell r="B66" t="str">
            <v>MAIL OD ANNY</v>
          </cell>
          <cell r="C66">
            <v>33.94</v>
          </cell>
          <cell r="D66">
            <v>0.17641513787931196</v>
          </cell>
          <cell r="E66">
            <v>0.17641999999999999</v>
          </cell>
          <cell r="F66">
            <v>17.64</v>
          </cell>
          <cell r="G66">
            <v>0.17641513787931196</v>
          </cell>
          <cell r="H66">
            <v>-0.16298486212068802</v>
          </cell>
        </row>
        <row r="67">
          <cell r="A67" t="str">
            <v>STR60003247</v>
          </cell>
          <cell r="B67" t="str">
            <v>MAIL OD ANNY</v>
          </cell>
          <cell r="C67">
            <v>30.48</v>
          </cell>
          <cell r="D67">
            <v>30.48</v>
          </cell>
          <cell r="E67" t="str">
            <v>nie używany</v>
          </cell>
          <cell r="F67" t="str">
            <v>nie używany</v>
          </cell>
          <cell r="G67" t="str">
            <v>nie używany</v>
          </cell>
        </row>
        <row r="68">
          <cell r="A68" t="str">
            <v>STR60000642</v>
          </cell>
          <cell r="B68" t="str">
            <v>MAIL OD ANNY</v>
          </cell>
          <cell r="C68">
            <v>22.59</v>
          </cell>
          <cell r="D68">
            <v>22.59</v>
          </cell>
          <cell r="E68" t="str">
            <v>nie używany</v>
          </cell>
          <cell r="F68" t="str">
            <v>nie używany</v>
          </cell>
          <cell r="G68" t="str">
            <v>nie używany</v>
          </cell>
        </row>
        <row r="69">
          <cell r="A69" t="str">
            <v>STR60005217</v>
          </cell>
          <cell r="B69" t="str">
            <v>MAIL OD ANNY</v>
          </cell>
          <cell r="D69">
            <v>0.13586865389995481</v>
          </cell>
          <cell r="E69">
            <v>0.12956768565076793</v>
          </cell>
          <cell r="F69">
            <v>12.96</v>
          </cell>
          <cell r="G69">
            <v>0.13586865389995481</v>
          </cell>
          <cell r="H69">
            <v>0.13586865389995481</v>
          </cell>
        </row>
        <row r="70">
          <cell r="A70" t="str">
            <v>STR60003868</v>
          </cell>
          <cell r="B70" t="str">
            <v>MAIL OD ANNY</v>
          </cell>
          <cell r="C70">
            <v>23.46</v>
          </cell>
          <cell r="D70">
            <v>0.13155627076411941</v>
          </cell>
          <cell r="E70">
            <v>0.13156000000000001</v>
          </cell>
          <cell r="F70">
            <v>13.16</v>
          </cell>
          <cell r="G70">
            <v>0.13155627076411941</v>
          </cell>
          <cell r="H70">
            <v>-0.10304372923588059</v>
          </cell>
        </row>
        <row r="71">
          <cell r="A71" t="str">
            <v>STR60003262</v>
          </cell>
          <cell r="B71" t="str">
            <v>MAIL OD ANNY</v>
          </cell>
          <cell r="C71">
            <v>52.63</v>
          </cell>
          <cell r="D71">
            <v>52.63</v>
          </cell>
          <cell r="E71" t="str">
            <v>nie używany</v>
          </cell>
          <cell r="F71" t="str">
            <v>nie używany</v>
          </cell>
          <cell r="G71" t="str">
            <v>nie używany</v>
          </cell>
        </row>
        <row r="72">
          <cell r="A72" t="str">
            <v>STR60011262</v>
          </cell>
          <cell r="B72" t="str">
            <v>MAIL OD ANNY</v>
          </cell>
          <cell r="D72">
            <v>0.34089935760171297</v>
          </cell>
          <cell r="E72">
            <v>0.34089935760171303</v>
          </cell>
          <cell r="F72">
            <v>34.090000000000003</v>
          </cell>
          <cell r="G72">
            <v>0.34089935760171297</v>
          </cell>
          <cell r="H72">
            <v>0.34089935760171297</v>
          </cell>
        </row>
        <row r="73">
          <cell r="A73" t="str">
            <v>STR60005625</v>
          </cell>
          <cell r="B73" t="str">
            <v>MAIL OD ANNY</v>
          </cell>
          <cell r="D73">
            <v>0.13455995258620806</v>
          </cell>
          <cell r="E73">
            <v>0.17145513198317794</v>
          </cell>
          <cell r="F73">
            <v>17.149999999999999</v>
          </cell>
          <cell r="G73">
            <v>0.13455995258620806</v>
          </cell>
          <cell r="H73">
            <v>0.13455995258620806</v>
          </cell>
        </row>
        <row r="74">
          <cell r="A74" t="str">
            <v>STR60000917</v>
          </cell>
          <cell r="B74" t="str">
            <v>MAIL OD ANNY</v>
          </cell>
          <cell r="C74">
            <v>32.57</v>
          </cell>
          <cell r="D74">
            <v>0.1784902062515307</v>
          </cell>
          <cell r="E74">
            <v>0.16056028961545149</v>
          </cell>
          <cell r="F74">
            <v>16.059999999999999</v>
          </cell>
          <cell r="G74">
            <v>0.1784902062515307</v>
          </cell>
          <cell r="H74">
            <v>-0.14720979374846929</v>
          </cell>
        </row>
        <row r="75">
          <cell r="A75" t="str">
            <v>STR60003273</v>
          </cell>
          <cell r="B75" t="str">
            <v>MAIL OD ANNY</v>
          </cell>
          <cell r="C75">
            <v>23.46</v>
          </cell>
          <cell r="D75">
            <v>0.185881282593306</v>
          </cell>
          <cell r="E75">
            <v>0.17338213064694483</v>
          </cell>
          <cell r="F75">
            <v>17.34</v>
          </cell>
          <cell r="G75">
            <v>0.185881282593306</v>
          </cell>
          <cell r="H75">
            <v>-4.8718717406694007E-2</v>
          </cell>
        </row>
        <row r="76">
          <cell r="A76" t="str">
            <v>STR60001101</v>
          </cell>
          <cell r="B76" t="str">
            <v>MAIL OD ANNY</v>
          </cell>
          <cell r="C76">
            <v>30.48</v>
          </cell>
          <cell r="D76">
            <v>30.48</v>
          </cell>
          <cell r="E76" t="str">
            <v>nie używany</v>
          </cell>
          <cell r="F76" t="str">
            <v>nie używany</v>
          </cell>
          <cell r="G76" t="str">
            <v>nie używany</v>
          </cell>
        </row>
        <row r="77">
          <cell r="A77" t="str">
            <v>STR60003528</v>
          </cell>
          <cell r="B77" t="str">
            <v>MAIL OD ANNY</v>
          </cell>
          <cell r="C77">
            <v>30.48</v>
          </cell>
          <cell r="D77">
            <v>30.48</v>
          </cell>
          <cell r="E77" t="str">
            <v>nie używany</v>
          </cell>
          <cell r="F77" t="str">
            <v>nie używany</v>
          </cell>
          <cell r="G77" t="str">
            <v>nie używany</v>
          </cell>
        </row>
        <row r="78">
          <cell r="A78" t="str">
            <v>STR60011285</v>
          </cell>
          <cell r="B78" t="str">
            <v>MAIL OD ANNY</v>
          </cell>
          <cell r="D78">
            <v>0.20824205491247993</v>
          </cell>
          <cell r="E78">
            <v>0.21204375298540024</v>
          </cell>
          <cell r="F78">
            <v>21.2</v>
          </cell>
          <cell r="G78">
            <v>0.20824205491247993</v>
          </cell>
          <cell r="H78">
            <v>0.20824205491247993</v>
          </cell>
        </row>
        <row r="79">
          <cell r="A79" t="str">
            <v>STR60003675</v>
          </cell>
          <cell r="B79" t="str">
            <v>MAIL OD ANNY</v>
          </cell>
          <cell r="C79">
            <v>23.46</v>
          </cell>
          <cell r="D79">
            <v>23.46</v>
          </cell>
          <cell r="E79" t="str">
            <v>nie używany</v>
          </cell>
          <cell r="F79" t="str">
            <v>nie używany</v>
          </cell>
          <cell r="G79" t="str">
            <v>nie używany</v>
          </cell>
        </row>
        <row r="80">
          <cell r="A80" t="str">
            <v>STR60007536</v>
          </cell>
          <cell r="B80" t="str">
            <v>MAIL OD ANNY</v>
          </cell>
          <cell r="C80">
            <v>50.85</v>
          </cell>
          <cell r="D80">
            <v>50.85</v>
          </cell>
          <cell r="E80" t="str">
            <v>nie używany</v>
          </cell>
          <cell r="F80" t="str">
            <v>nie używany</v>
          </cell>
          <cell r="G80" t="str">
            <v>nie używany</v>
          </cell>
        </row>
        <row r="81">
          <cell r="A81" t="str">
            <v>STR60005960</v>
          </cell>
          <cell r="B81" t="str">
            <v>MAIL OD ANNY</v>
          </cell>
          <cell r="C81">
            <v>23.46</v>
          </cell>
          <cell r="D81">
            <v>0.29856224739945653</v>
          </cell>
          <cell r="E81">
            <v>0.26128096709492066</v>
          </cell>
          <cell r="F81">
            <v>26.13</v>
          </cell>
          <cell r="G81">
            <v>0.29856224739945653</v>
          </cell>
          <cell r="H81">
            <v>6.3962247399456523E-2</v>
          </cell>
        </row>
        <row r="82">
          <cell r="A82" t="str">
            <v>STR60005474</v>
          </cell>
          <cell r="B82" t="str">
            <v>MAIL OD ANNY</v>
          </cell>
          <cell r="C82">
            <v>23.46</v>
          </cell>
          <cell r="D82">
            <v>9.4775594775595204E-2</v>
          </cell>
          <cell r="E82">
            <v>0.33452938365981849</v>
          </cell>
          <cell r="F82">
            <v>33.450000000000003</v>
          </cell>
          <cell r="G82">
            <v>9.4775594775595204E-2</v>
          </cell>
          <cell r="H82">
            <v>-0.13982440522440481</v>
          </cell>
        </row>
        <row r="83">
          <cell r="A83" t="str">
            <v>STR60005802</v>
          </cell>
          <cell r="B83" t="str">
            <v>MAIL OD ANNY</v>
          </cell>
          <cell r="D83">
            <v>0.21792253845160045</v>
          </cell>
          <cell r="E83">
            <v>0.17372948228666407</v>
          </cell>
          <cell r="F83">
            <v>17.37</v>
          </cell>
          <cell r="G83">
            <v>0.21792253845160045</v>
          </cell>
          <cell r="H83">
            <v>0.21792253845160045</v>
          </cell>
        </row>
        <row r="84">
          <cell r="A84" t="str">
            <v>STR60005226</v>
          </cell>
          <cell r="B84" t="str">
            <v>MAIL OD ANNY</v>
          </cell>
          <cell r="C84">
            <v>23.46</v>
          </cell>
          <cell r="D84">
            <v>0.27149377877033887</v>
          </cell>
          <cell r="E84">
            <v>0.27149000000000001</v>
          </cell>
          <cell r="F84">
            <v>27.15</v>
          </cell>
          <cell r="G84">
            <v>0.27149377877033887</v>
          </cell>
          <cell r="H84">
            <v>3.6893778770338864E-2</v>
          </cell>
        </row>
        <row r="85">
          <cell r="A85" t="str">
            <v>STR60011290</v>
          </cell>
          <cell r="B85" t="str">
            <v>MAIL OD ANNY</v>
          </cell>
          <cell r="D85">
            <v>0.26153846153846144</v>
          </cell>
          <cell r="E85">
            <v>0.29425101214574906</v>
          </cell>
          <cell r="F85">
            <v>29.43</v>
          </cell>
          <cell r="G85">
            <v>0.26153846153846144</v>
          </cell>
          <cell r="H85">
            <v>0.26153846153846144</v>
          </cell>
        </row>
        <row r="86">
          <cell r="A86" t="str">
            <v>STR60011552</v>
          </cell>
          <cell r="B86" t="str">
            <v>MAIL OD ANNY</v>
          </cell>
          <cell r="D86">
            <v>0.17088268024044162</v>
          </cell>
          <cell r="E86">
            <v>0.16971379559407659</v>
          </cell>
          <cell r="F86">
            <v>16.97</v>
          </cell>
          <cell r="G86">
            <v>0.17088268024044162</v>
          </cell>
          <cell r="H86">
            <v>0.17088268024044162</v>
          </cell>
        </row>
        <row r="87">
          <cell r="A87" t="str">
            <v>STR60011295</v>
          </cell>
          <cell r="B87" t="str">
            <v>MAIL OD ANNY</v>
          </cell>
          <cell r="D87">
            <v>0.16654591784259992</v>
          </cell>
          <cell r="E87">
            <v>0.16321968148302163</v>
          </cell>
          <cell r="F87">
            <v>16.32</v>
          </cell>
          <cell r="G87">
            <v>0.16654591784259992</v>
          </cell>
          <cell r="H87">
            <v>0.16654591784259992</v>
          </cell>
        </row>
        <row r="88">
          <cell r="A88" t="str">
            <v>STR60004430</v>
          </cell>
          <cell r="B88" t="str">
            <v>MAIL OD ANNY</v>
          </cell>
          <cell r="C88">
            <v>25.88</v>
          </cell>
          <cell r="D88">
            <v>0.13650672937247957</v>
          </cell>
          <cell r="E88">
            <v>0.12514288664547818</v>
          </cell>
          <cell r="F88">
            <v>12.51</v>
          </cell>
          <cell r="G88">
            <v>0.13650672937247957</v>
          </cell>
          <cell r="H88">
            <v>-0.12229327062752041</v>
          </cell>
        </row>
        <row r="89">
          <cell r="A89" t="str">
            <v>STR60003725</v>
          </cell>
          <cell r="B89" t="str">
            <v>MAIL OD ANNY</v>
          </cell>
          <cell r="C89">
            <v>19.329999999999998</v>
          </cell>
          <cell r="D89">
            <v>0.15885243955136572</v>
          </cell>
          <cell r="E89">
            <v>0.14839681442343042</v>
          </cell>
          <cell r="F89">
            <v>14.84</v>
          </cell>
          <cell r="G89">
            <v>0.15885243955136572</v>
          </cell>
          <cell r="H89">
            <v>-3.4447560448634257E-2</v>
          </cell>
        </row>
        <row r="90">
          <cell r="A90" t="str">
            <v>STR60005397</v>
          </cell>
          <cell r="B90" t="str">
            <v>MAIL OD ANNY</v>
          </cell>
          <cell r="C90">
            <v>23.46</v>
          </cell>
          <cell r="D90">
            <v>23.46</v>
          </cell>
          <cell r="E90" t="str">
            <v>nie używany</v>
          </cell>
          <cell r="F90" t="str">
            <v>nie używany</v>
          </cell>
          <cell r="G90" t="str">
            <v>nie używany</v>
          </cell>
        </row>
        <row r="91">
          <cell r="A91" t="str">
            <v>STR60005228</v>
          </cell>
          <cell r="B91" t="str">
            <v>MAIL OD ANNY</v>
          </cell>
          <cell r="C91">
            <v>23.46</v>
          </cell>
          <cell r="D91">
            <v>23.46</v>
          </cell>
          <cell r="E91" t="str">
            <v>nie używany</v>
          </cell>
          <cell r="F91" t="str">
            <v>nie używany</v>
          </cell>
          <cell r="G91" t="str">
            <v>nie używany</v>
          </cell>
        </row>
        <row r="92">
          <cell r="A92" t="str">
            <v>STR60002412</v>
          </cell>
          <cell r="B92" t="str">
            <v>MAIL OD ANNY</v>
          </cell>
          <cell r="C92">
            <v>7.47</v>
          </cell>
          <cell r="D92">
            <v>7.47</v>
          </cell>
          <cell r="E92" t="str">
            <v>nie używany</v>
          </cell>
          <cell r="F92" t="str">
            <v>nie używany</v>
          </cell>
          <cell r="G92" t="str">
            <v>nie używany</v>
          </cell>
        </row>
        <row r="93">
          <cell r="A93" t="str">
            <v>STR60000702</v>
          </cell>
          <cell r="B93" t="str">
            <v>MAIL OD ANNY</v>
          </cell>
          <cell r="C93">
            <v>28.34</v>
          </cell>
          <cell r="D93">
            <v>0.1800836940590137</v>
          </cell>
          <cell r="E93">
            <v>0.17098621206876638</v>
          </cell>
          <cell r="F93">
            <v>17.100000000000001</v>
          </cell>
          <cell r="G93">
            <v>0.1800836940590137</v>
          </cell>
          <cell r="H93">
            <v>-0.10331630594098629</v>
          </cell>
        </row>
        <row r="94">
          <cell r="A94" t="str">
            <v>STR60007537</v>
          </cell>
          <cell r="B94" t="str">
            <v>MAIL OD ANNY</v>
          </cell>
          <cell r="C94">
            <v>33.74</v>
          </cell>
          <cell r="D94">
            <v>0.47400484596746278</v>
          </cell>
          <cell r="E94">
            <v>0.43613262127280816</v>
          </cell>
          <cell r="F94">
            <v>43.61</v>
          </cell>
          <cell r="G94">
            <v>0.47400484596746278</v>
          </cell>
          <cell r="H94">
            <v>0.13660484596746275</v>
          </cell>
        </row>
        <row r="95">
          <cell r="A95" t="str">
            <v>STR60007867</v>
          </cell>
          <cell r="B95" t="str">
            <v>MAIL OD ANNY</v>
          </cell>
          <cell r="C95">
            <v>88.75</v>
          </cell>
          <cell r="D95">
            <v>0.4829459221982586</v>
          </cell>
          <cell r="E95">
            <v>0.48294999999999999</v>
          </cell>
          <cell r="F95">
            <v>48.3</v>
          </cell>
          <cell r="G95">
            <v>0.4829459221982586</v>
          </cell>
          <cell r="H95">
            <v>-0.40455407780174135</v>
          </cell>
        </row>
        <row r="96">
          <cell r="A96" t="str">
            <v>STR60002416</v>
          </cell>
          <cell r="B96" t="str">
            <v>MAIL OD ANNY</v>
          </cell>
          <cell r="C96">
            <v>57.53</v>
          </cell>
          <cell r="D96">
            <v>0.241840647114345</v>
          </cell>
          <cell r="E96">
            <v>0.24184</v>
          </cell>
          <cell r="F96">
            <v>24.18</v>
          </cell>
          <cell r="G96">
            <v>0.241840647114345</v>
          </cell>
          <cell r="H96">
            <v>-0.33345935288565504</v>
          </cell>
        </row>
        <row r="97">
          <cell r="A97" t="str">
            <v>STR60000707</v>
          </cell>
          <cell r="B97" t="str">
            <v>MAIL OD ANNY</v>
          </cell>
          <cell r="C97">
            <v>27.88</v>
          </cell>
          <cell r="D97">
            <v>0.17401942025247635</v>
          </cell>
          <cell r="E97">
            <v>0.17599251824796236</v>
          </cell>
          <cell r="F97">
            <v>17.600000000000001</v>
          </cell>
          <cell r="G97">
            <v>0.17401942025247635</v>
          </cell>
          <cell r="H97">
            <v>-0.10478057974752364</v>
          </cell>
        </row>
        <row r="98">
          <cell r="A98" t="str">
            <v>STR60007961</v>
          </cell>
          <cell r="B98" t="str">
            <v>MAIL OD ANNY</v>
          </cell>
          <cell r="C98">
            <v>53.85</v>
          </cell>
          <cell r="D98">
            <v>0.35242358219902048</v>
          </cell>
          <cell r="E98">
            <v>0.34758237265963554</v>
          </cell>
          <cell r="F98">
            <v>34.76</v>
          </cell>
          <cell r="G98">
            <v>0.35242358219902048</v>
          </cell>
          <cell r="H98">
            <v>-0.1860764178009795</v>
          </cell>
        </row>
        <row r="99">
          <cell r="A99" t="str">
            <v>STR60002335</v>
          </cell>
          <cell r="B99" t="str">
            <v>MAIL OD ANNY</v>
          </cell>
          <cell r="C99">
            <v>37.590000000000003</v>
          </cell>
          <cell r="D99">
            <v>0.25367812197316397</v>
          </cell>
          <cell r="E99">
            <v>0.25368000000000002</v>
          </cell>
          <cell r="F99">
            <v>25.37</v>
          </cell>
          <cell r="G99">
            <v>0.25367812197316397</v>
          </cell>
          <cell r="H99">
            <v>-0.12222187802683604</v>
          </cell>
        </row>
        <row r="100">
          <cell r="A100" t="str">
            <v>STR60000708</v>
          </cell>
          <cell r="B100" t="str">
            <v>MAIL OD ANNY</v>
          </cell>
          <cell r="C100">
            <v>23.46</v>
          </cell>
          <cell r="D100">
            <v>23.46</v>
          </cell>
          <cell r="E100" t="str">
            <v>nie używany</v>
          </cell>
          <cell r="F100" t="str">
            <v>nie używany</v>
          </cell>
          <cell r="G100" t="str">
            <v>nie używany</v>
          </cell>
        </row>
        <row r="101">
          <cell r="A101" t="str">
            <v>STR60011314</v>
          </cell>
          <cell r="B101" t="str">
            <v>MAIL OD ANNY</v>
          </cell>
          <cell r="D101">
            <v>0.171144994180322</v>
          </cell>
          <cell r="E101">
            <v>0.16349737833876715</v>
          </cell>
          <cell r="F101">
            <v>16.350000000000001</v>
          </cell>
          <cell r="G101">
            <v>0.171144994180322</v>
          </cell>
          <cell r="H101">
            <v>0.171144994180322</v>
          </cell>
        </row>
        <row r="102">
          <cell r="A102" t="str">
            <v>STR60011308</v>
          </cell>
          <cell r="B102" t="str">
            <v>MAIL OD ANNY</v>
          </cell>
          <cell r="D102">
            <v>0.1702994236335425</v>
          </cell>
          <cell r="E102">
            <v>0.17030000000000001</v>
          </cell>
          <cell r="F102">
            <v>17.03</v>
          </cell>
          <cell r="G102">
            <v>0.1702994236335425</v>
          </cell>
          <cell r="H102">
            <v>0.1702994236335425</v>
          </cell>
        </row>
        <row r="103">
          <cell r="A103" t="str">
            <v>STR60011162</v>
          </cell>
          <cell r="B103" t="str">
            <v>MAIL OD ANNY</v>
          </cell>
          <cell r="D103">
            <v>0.25209677834354882</v>
          </cell>
          <cell r="E103">
            <v>0.23996809680968106</v>
          </cell>
          <cell r="F103">
            <v>24</v>
          </cell>
          <cell r="G103">
            <v>0.25209677834354882</v>
          </cell>
          <cell r="H103">
            <v>0.25209677834354882</v>
          </cell>
        </row>
        <row r="104">
          <cell r="A104" t="str">
            <v>STR60011315</v>
          </cell>
          <cell r="B104" t="str">
            <v>MAIL OD ANNY</v>
          </cell>
          <cell r="D104">
            <v>0.22008916961389832</v>
          </cell>
          <cell r="E104">
            <v>0.21122380891118822</v>
          </cell>
          <cell r="F104">
            <v>21.12</v>
          </cell>
          <cell r="G104">
            <v>0.22008916961389832</v>
          </cell>
          <cell r="H104">
            <v>0.22008916961389832</v>
          </cell>
        </row>
        <row r="105">
          <cell r="A105" t="str">
            <v>STR60000943</v>
          </cell>
          <cell r="B105" t="str">
            <v>MAIL OD ANNY</v>
          </cell>
          <cell r="C105">
            <v>26.77</v>
          </cell>
          <cell r="D105">
            <v>0.16595585128613807</v>
          </cell>
          <cell r="E105">
            <v>0.16594999999999999</v>
          </cell>
          <cell r="F105">
            <v>16.600000000000001</v>
          </cell>
          <cell r="G105">
            <v>0.16595585128613807</v>
          </cell>
          <cell r="H105">
            <v>-0.10174414871386192</v>
          </cell>
        </row>
        <row r="106">
          <cell r="A106" t="str">
            <v>STR60007896</v>
          </cell>
          <cell r="B106" t="str">
            <v>MAIL OD ANNY</v>
          </cell>
          <cell r="D106">
            <v>0.20238612299580777</v>
          </cell>
          <cell r="E106">
            <v>0.20238999999999999</v>
          </cell>
          <cell r="F106">
            <v>20.239999999999998</v>
          </cell>
          <cell r="G106">
            <v>0.20238612299580777</v>
          </cell>
          <cell r="H106">
            <v>0.20238612299580777</v>
          </cell>
        </row>
        <row r="107">
          <cell r="A107" t="str">
            <v>STR60007737</v>
          </cell>
          <cell r="B107" t="str">
            <v>MAIL OD ANNY</v>
          </cell>
          <cell r="C107">
            <v>28.83</v>
          </cell>
          <cell r="D107">
            <v>0.16552390553562996</v>
          </cell>
          <cell r="E107">
            <v>0.10934795152914011</v>
          </cell>
          <cell r="F107">
            <v>10.93</v>
          </cell>
          <cell r="G107">
            <v>0.16552390553562996</v>
          </cell>
          <cell r="H107">
            <v>-0.12277609446437004</v>
          </cell>
        </row>
        <row r="108">
          <cell r="A108" t="str">
            <v>STR60007960</v>
          </cell>
          <cell r="B108" t="str">
            <v>MAIL OD ANNY</v>
          </cell>
          <cell r="C108">
            <v>28.12</v>
          </cell>
          <cell r="D108">
            <v>0.18115535492139231</v>
          </cell>
          <cell r="E108">
            <v>0.16266499951419555</v>
          </cell>
          <cell r="F108">
            <v>16.27</v>
          </cell>
          <cell r="G108">
            <v>0.18115535492139231</v>
          </cell>
          <cell r="H108">
            <v>-0.10004464507860769</v>
          </cell>
        </row>
        <row r="109">
          <cell r="A109" t="str">
            <v>STR60004888</v>
          </cell>
          <cell r="B109" t="str">
            <v>MAIL OD ANNY</v>
          </cell>
          <cell r="C109">
            <v>31.54</v>
          </cell>
          <cell r="D109">
            <v>0.16465147674402258</v>
          </cell>
          <cell r="E109">
            <v>0.16464999999999999</v>
          </cell>
          <cell r="F109">
            <v>16.47</v>
          </cell>
          <cell r="G109">
            <v>0.16465147674402258</v>
          </cell>
          <cell r="H109">
            <v>-0.15074852325597743</v>
          </cell>
        </row>
        <row r="110">
          <cell r="A110" t="str">
            <v>STR60000550</v>
          </cell>
          <cell r="B110" t="str">
            <v>MAIL OD ANNY</v>
          </cell>
          <cell r="C110">
            <v>23.05</v>
          </cell>
          <cell r="D110">
            <v>0.10924195223260637</v>
          </cell>
          <cell r="E110">
            <v>0.10924</v>
          </cell>
          <cell r="F110">
            <v>10.92</v>
          </cell>
          <cell r="G110">
            <v>0.10924195223260637</v>
          </cell>
          <cell r="H110">
            <v>-0.12125804776739364</v>
          </cell>
        </row>
        <row r="111">
          <cell r="A111" t="str">
            <v>STR60002419</v>
          </cell>
          <cell r="B111" t="str">
            <v>MAIL OD ANNY</v>
          </cell>
          <cell r="C111">
            <v>39.26</v>
          </cell>
          <cell r="D111">
            <v>0.2429928307766126</v>
          </cell>
          <cell r="E111">
            <v>0.24299000000000001</v>
          </cell>
          <cell r="F111">
            <v>24.3</v>
          </cell>
          <cell r="G111">
            <v>0.2429928307766126</v>
          </cell>
          <cell r="H111">
            <v>-0.1496071692233874</v>
          </cell>
        </row>
        <row r="112">
          <cell r="A112" t="str">
            <v>STR60011712</v>
          </cell>
          <cell r="B112" t="str">
            <v>MAIL OD ANNY</v>
          </cell>
          <cell r="D112">
            <v>0.23026262525007291</v>
          </cell>
          <cell r="E112">
            <v>0.21643173636111857</v>
          </cell>
          <cell r="F112">
            <v>21.64</v>
          </cell>
          <cell r="G112">
            <v>0.23026262525007291</v>
          </cell>
          <cell r="H112">
            <v>0.23026262525007291</v>
          </cell>
        </row>
        <row r="113">
          <cell r="A113" t="str">
            <v>STR60004593</v>
          </cell>
          <cell r="B113" t="str">
            <v>MAIL OD ANNY</v>
          </cell>
          <cell r="C113">
            <v>23.05</v>
          </cell>
          <cell r="D113">
            <v>23.05</v>
          </cell>
          <cell r="E113" t="str">
            <v>nie używany</v>
          </cell>
          <cell r="F113" t="str">
            <v>nie używany</v>
          </cell>
          <cell r="G113" t="str">
            <v>nie używany</v>
          </cell>
        </row>
        <row r="114">
          <cell r="A114" t="str">
            <v>STR60011338</v>
          </cell>
          <cell r="B114" t="str">
            <v>MAIL OD ANNY</v>
          </cell>
          <cell r="D114">
            <v>0.19251036488932022</v>
          </cell>
          <cell r="E114">
            <v>0.15581481656023946</v>
          </cell>
          <cell r="F114">
            <v>15.58</v>
          </cell>
          <cell r="G114">
            <v>0.19251036488932022</v>
          </cell>
          <cell r="H114">
            <v>0.19251036488932022</v>
          </cell>
        </row>
        <row r="115">
          <cell r="A115" t="str">
            <v>STR60011340</v>
          </cell>
          <cell r="B115" t="str">
            <v>MAIL OD ANNY</v>
          </cell>
          <cell r="D115">
            <v>0.15359289272828583</v>
          </cell>
          <cell r="E115">
            <v>0.14586858092461991</v>
          </cell>
          <cell r="F115">
            <v>14.59</v>
          </cell>
          <cell r="G115">
            <v>0.15359289272828583</v>
          </cell>
          <cell r="H115">
            <v>0.15359289272828583</v>
          </cell>
        </row>
        <row r="116">
          <cell r="A116" t="str">
            <v>STR60011551</v>
          </cell>
          <cell r="B116" t="str">
            <v>MAIL OD ANNY</v>
          </cell>
          <cell r="D116">
            <v>0.71273612463485858</v>
          </cell>
          <cell r="E116">
            <v>0.45</v>
          </cell>
          <cell r="F116">
            <v>45</v>
          </cell>
          <cell r="G116">
            <v>0.71273612463485858</v>
          </cell>
          <cell r="H116">
            <v>0.71273612463485858</v>
          </cell>
        </row>
        <row r="117">
          <cell r="A117" t="str">
            <v>STR60011342</v>
          </cell>
          <cell r="B117" t="str">
            <v>MAIL OD ANNY</v>
          </cell>
          <cell r="D117">
            <v>0.15208665094654705</v>
          </cell>
          <cell r="E117">
            <v>0.15209</v>
          </cell>
          <cell r="F117">
            <v>15.21</v>
          </cell>
          <cell r="G117">
            <v>0.15208665094654705</v>
          </cell>
          <cell r="H117">
            <v>0.15208665094654705</v>
          </cell>
        </row>
        <row r="118">
          <cell r="A118" t="str">
            <v>STR60011344</v>
          </cell>
          <cell r="B118" t="str">
            <v>MAIL OD ANNY</v>
          </cell>
          <cell r="D118">
            <v>0.1541238892313494</v>
          </cell>
          <cell r="E118">
            <v>0.14159580245447237</v>
          </cell>
          <cell r="F118">
            <v>14.16</v>
          </cell>
          <cell r="G118">
            <v>0.1541238892313494</v>
          </cell>
          <cell r="H118">
            <v>0.1541238892313494</v>
          </cell>
        </row>
        <row r="119">
          <cell r="A119" t="str">
            <v>STR60002428</v>
          </cell>
          <cell r="B119" t="str">
            <v>MAIL OD ANNY</v>
          </cell>
          <cell r="C119">
            <v>52.35</v>
          </cell>
          <cell r="D119">
            <v>0.20936512627701587</v>
          </cell>
          <cell r="E119">
            <v>0.15008623414149619</v>
          </cell>
          <cell r="F119">
            <v>15.01</v>
          </cell>
          <cell r="G119">
            <v>0.20936512627701587</v>
          </cell>
          <cell r="H119">
            <v>-0.3141348737229841</v>
          </cell>
        </row>
        <row r="120">
          <cell r="A120" t="str">
            <v>STR60008218</v>
          </cell>
          <cell r="B120" t="str">
            <v>MAIL OD ANNY</v>
          </cell>
          <cell r="C120">
            <v>23.46</v>
          </cell>
          <cell r="D120">
            <v>0.22845679012345671</v>
          </cell>
          <cell r="E120">
            <v>0.22846</v>
          </cell>
          <cell r="F120">
            <v>22.85</v>
          </cell>
          <cell r="G120">
            <v>0.22845679012345671</v>
          </cell>
          <cell r="H120">
            <v>-6.143209876543293E-3</v>
          </cell>
        </row>
        <row r="121">
          <cell r="A121" t="str">
            <v>STR60002431</v>
          </cell>
          <cell r="B121" t="str">
            <v>MAIL OD ANNY</v>
          </cell>
          <cell r="C121">
            <v>27.31</v>
          </cell>
          <cell r="D121">
            <v>0.2035286924622238</v>
          </cell>
          <cell r="E121">
            <v>0.5</v>
          </cell>
          <cell r="F121">
            <v>50</v>
          </cell>
          <cell r="G121">
            <v>0.2035286924622238</v>
          </cell>
          <cell r="H121">
            <v>-6.9571307537776211E-2</v>
          </cell>
        </row>
        <row r="122">
          <cell r="A122" t="str">
            <v>STR60000726</v>
          </cell>
          <cell r="B122" t="str">
            <v>MAIL OD ANNY</v>
          </cell>
          <cell r="C122">
            <v>23.46</v>
          </cell>
          <cell r="D122">
            <v>0.17970479704797052</v>
          </cell>
          <cell r="E122">
            <v>0.17996779604159679</v>
          </cell>
          <cell r="F122">
            <v>18</v>
          </cell>
          <cell r="G122">
            <v>0.17970479704797052</v>
          </cell>
          <cell r="H122">
            <v>-5.4895202952029487E-2</v>
          </cell>
        </row>
        <row r="123">
          <cell r="A123" t="str">
            <v>STR60011369</v>
          </cell>
          <cell r="B123" t="str">
            <v>MAIL OD ANNY</v>
          </cell>
          <cell r="D123">
            <v>0.15775064994818794</v>
          </cell>
          <cell r="E123">
            <v>0.16334501034778764</v>
          </cell>
          <cell r="F123">
            <v>16.329999999999998</v>
          </cell>
          <cell r="G123">
            <v>0.15775064994818794</v>
          </cell>
          <cell r="H123">
            <v>0.15775064994818794</v>
          </cell>
        </row>
        <row r="124">
          <cell r="A124" t="str">
            <v>STR60005414</v>
          </cell>
          <cell r="B124" t="str">
            <v>MAIL OD ANNY</v>
          </cell>
          <cell r="C124">
            <v>11.11</v>
          </cell>
          <cell r="D124">
            <v>0.26588720954083755</v>
          </cell>
          <cell r="E124">
            <v>0.26589000000000002</v>
          </cell>
          <cell r="F124">
            <v>26.59</v>
          </cell>
          <cell r="G124">
            <v>0.26588720954083755</v>
          </cell>
          <cell r="H124">
            <v>0.15478720954083758</v>
          </cell>
        </row>
        <row r="125">
          <cell r="A125" t="str">
            <v>STR60004886</v>
          </cell>
          <cell r="B125" t="str">
            <v>MAIL OD ANNY</v>
          </cell>
          <cell r="C125">
            <v>17.7</v>
          </cell>
          <cell r="D125">
            <v>0.2302270125059542</v>
          </cell>
          <cell r="E125">
            <v>0.26720306513409964</v>
          </cell>
          <cell r="F125">
            <v>26.72</v>
          </cell>
          <cell r="G125">
            <v>0.2302270125059542</v>
          </cell>
          <cell r="H125">
            <v>5.3227012505954213E-2</v>
          </cell>
        </row>
        <row r="126">
          <cell r="A126" t="str">
            <v>STR60002434</v>
          </cell>
          <cell r="B126" t="str">
            <v>MAIL OD ANNY</v>
          </cell>
          <cell r="C126">
            <v>23.05</v>
          </cell>
          <cell r="D126">
            <v>23.05</v>
          </cell>
          <cell r="E126" t="str">
            <v>nie używany</v>
          </cell>
          <cell r="F126" t="str">
            <v>nie używany</v>
          </cell>
          <cell r="G126" t="str">
            <v>nie używany</v>
          </cell>
        </row>
        <row r="127">
          <cell r="A127" t="str">
            <v>STR60002435</v>
          </cell>
          <cell r="B127" t="str">
            <v>MAIL OD ANNY</v>
          </cell>
          <cell r="C127">
            <v>17.54</v>
          </cell>
          <cell r="D127">
            <v>17.54</v>
          </cell>
          <cell r="E127" t="str">
            <v>nie używany</v>
          </cell>
          <cell r="F127" t="str">
            <v>nie używany</v>
          </cell>
          <cell r="G127" t="str">
            <v>nie używany</v>
          </cell>
        </row>
        <row r="128">
          <cell r="A128" t="str">
            <v>STR60003596</v>
          </cell>
          <cell r="B128" t="str">
            <v>MAIL OD ANNY</v>
          </cell>
          <cell r="C128">
            <v>1.55</v>
          </cell>
          <cell r="D128">
            <v>0.14414069545444758</v>
          </cell>
          <cell r="E128">
            <v>0.11762246156268</v>
          </cell>
          <cell r="F128">
            <v>11.76</v>
          </cell>
          <cell r="G128">
            <v>0.14414069545444758</v>
          </cell>
          <cell r="H128">
            <v>0.12864069545444756</v>
          </cell>
        </row>
        <row r="129">
          <cell r="A129" t="str">
            <v>STR60004895</v>
          </cell>
          <cell r="B129" t="str">
            <v>MAIL OD ANNY</v>
          </cell>
          <cell r="C129">
            <v>1.55</v>
          </cell>
          <cell r="D129">
            <v>1.55</v>
          </cell>
          <cell r="E129" t="str">
            <v>nie używany</v>
          </cell>
          <cell r="F129" t="str">
            <v>nie używany</v>
          </cell>
          <cell r="G129" t="str">
            <v>nie używany</v>
          </cell>
        </row>
        <row r="130">
          <cell r="A130" t="str">
            <v>STR60002436</v>
          </cell>
          <cell r="B130" t="str">
            <v>MAIL OD ANNY</v>
          </cell>
          <cell r="C130">
            <v>27.24</v>
          </cell>
          <cell r="D130">
            <v>0.16675736144002626</v>
          </cell>
          <cell r="E130">
            <v>0.17658224167644629</v>
          </cell>
          <cell r="F130">
            <v>17.66</v>
          </cell>
          <cell r="G130">
            <v>0.16675736144002626</v>
          </cell>
          <cell r="H130">
            <v>-0.10564263855997372</v>
          </cell>
        </row>
        <row r="131">
          <cell r="A131" t="str">
            <v>STR60000968</v>
          </cell>
          <cell r="B131" t="str">
            <v>MAIL OD ANNY</v>
          </cell>
          <cell r="C131">
            <v>28.32</v>
          </cell>
          <cell r="D131">
            <v>0.18206293313649105</v>
          </cell>
          <cell r="E131">
            <v>0.19246844181459558</v>
          </cell>
          <cell r="F131">
            <v>19.25</v>
          </cell>
          <cell r="G131">
            <v>0.18206293313649105</v>
          </cell>
          <cell r="H131">
            <v>-0.10113706686350896</v>
          </cell>
        </row>
        <row r="132">
          <cell r="A132" t="str">
            <v>STR60007539</v>
          </cell>
          <cell r="B132" t="str">
            <v>MAIL OD ANNY</v>
          </cell>
          <cell r="C132">
            <v>28.97</v>
          </cell>
          <cell r="D132">
            <v>0.17621388424171672</v>
          </cell>
          <cell r="E132">
            <v>0.15954975663638613</v>
          </cell>
          <cell r="F132">
            <v>15.95</v>
          </cell>
          <cell r="G132">
            <v>0.17621388424171672</v>
          </cell>
          <cell r="H132">
            <v>-0.1134861157582833</v>
          </cell>
        </row>
        <row r="133">
          <cell r="A133" t="str">
            <v>STR60007540</v>
          </cell>
          <cell r="B133" t="str">
            <v>MAIL OD ANNY</v>
          </cell>
          <cell r="C133">
            <v>54.56</v>
          </cell>
          <cell r="D133">
            <v>0.15700768128252462</v>
          </cell>
          <cell r="E133">
            <v>0.14550017307026644</v>
          </cell>
          <cell r="F133">
            <v>14.55</v>
          </cell>
          <cell r="G133">
            <v>0.15700768128252462</v>
          </cell>
          <cell r="H133">
            <v>-0.38859231871747535</v>
          </cell>
        </row>
        <row r="134">
          <cell r="A134" t="str">
            <v>STR60007541</v>
          </cell>
          <cell r="B134" t="str">
            <v>MAIL OD ANNY</v>
          </cell>
          <cell r="C134">
            <v>9.57</v>
          </cell>
          <cell r="D134">
            <v>9.57</v>
          </cell>
          <cell r="E134" t="str">
            <v>nie używany</v>
          </cell>
          <cell r="F134" t="str">
            <v>nie używany</v>
          </cell>
          <cell r="G134" t="str">
            <v>nie używany</v>
          </cell>
        </row>
        <row r="135">
          <cell r="A135" t="str">
            <v>STR60007542</v>
          </cell>
          <cell r="B135" t="str">
            <v>MAIL OD ANNY</v>
          </cell>
          <cell r="C135">
            <v>9.57</v>
          </cell>
          <cell r="D135">
            <v>9.57</v>
          </cell>
          <cell r="E135" t="str">
            <v>nie używany</v>
          </cell>
          <cell r="F135" t="str">
            <v>nie używany</v>
          </cell>
          <cell r="G135" t="str">
            <v>nie używany</v>
          </cell>
        </row>
        <row r="136">
          <cell r="A136" t="str">
            <v>STR60007543</v>
          </cell>
          <cell r="B136" t="str">
            <v>MAIL OD ANNY</v>
          </cell>
          <cell r="C136">
            <v>11.11</v>
          </cell>
          <cell r="D136">
            <v>11.11</v>
          </cell>
          <cell r="E136" t="str">
            <v>nie używany</v>
          </cell>
          <cell r="F136" t="str">
            <v>nie używany</v>
          </cell>
          <cell r="G136" t="str">
            <v>nie używany</v>
          </cell>
        </row>
        <row r="137">
          <cell r="A137" t="str">
            <v>STR60007544</v>
          </cell>
          <cell r="B137" t="str">
            <v>MAIL OD ANNY</v>
          </cell>
          <cell r="C137">
            <v>16.350000000000001</v>
          </cell>
          <cell r="D137">
            <v>0.218150744202146</v>
          </cell>
          <cell r="E137">
            <v>0.21815000000000001</v>
          </cell>
          <cell r="F137">
            <v>21.82</v>
          </cell>
          <cell r="G137">
            <v>0.218150744202146</v>
          </cell>
          <cell r="H137">
            <v>5.4650744202145995E-2</v>
          </cell>
        </row>
        <row r="138">
          <cell r="A138" t="str">
            <v>STR60007545</v>
          </cell>
          <cell r="B138" t="str">
            <v>MAIL OD ANNY</v>
          </cell>
          <cell r="C138">
            <v>12.55</v>
          </cell>
          <cell r="D138">
            <v>12.55</v>
          </cell>
          <cell r="E138" t="str">
            <v>nie używany</v>
          </cell>
          <cell r="F138" t="str">
            <v>nie używany</v>
          </cell>
          <cell r="G138" t="str">
            <v>nie używany</v>
          </cell>
        </row>
        <row r="139">
          <cell r="A139" t="str">
            <v>STR60007546</v>
          </cell>
          <cell r="B139" t="str">
            <v>MAIL OD ANNY</v>
          </cell>
          <cell r="C139">
            <v>47.86</v>
          </cell>
          <cell r="D139">
            <v>0.36383985231337262</v>
          </cell>
          <cell r="E139">
            <v>0.36384</v>
          </cell>
          <cell r="F139">
            <v>36.380000000000003</v>
          </cell>
          <cell r="G139">
            <v>0.36383985231337262</v>
          </cell>
          <cell r="H139">
            <v>-0.11476014768662735</v>
          </cell>
        </row>
        <row r="140">
          <cell r="A140" t="str">
            <v>STR60007774</v>
          </cell>
          <cell r="B140" t="str">
            <v>MAIL OD ANNY</v>
          </cell>
          <cell r="C140">
            <v>54.77</v>
          </cell>
          <cell r="D140">
            <v>0.23070395736434002</v>
          </cell>
          <cell r="E140">
            <v>0.20793460606544703</v>
          </cell>
          <cell r="F140">
            <v>20.79</v>
          </cell>
          <cell r="G140">
            <v>0.23070395736434002</v>
          </cell>
          <cell r="H140">
            <v>-0.31699604263566006</v>
          </cell>
        </row>
        <row r="141">
          <cell r="A141" t="str">
            <v>STR60007773</v>
          </cell>
          <cell r="B141" t="str">
            <v>MAIL OD ANNY</v>
          </cell>
          <cell r="C141">
            <v>23.46</v>
          </cell>
          <cell r="D141">
            <v>23.46</v>
          </cell>
          <cell r="E141" t="str">
            <v>nie używany</v>
          </cell>
          <cell r="F141" t="str">
            <v>nie używany</v>
          </cell>
          <cell r="G141" t="str">
            <v>nie używany</v>
          </cell>
        </row>
        <row r="142">
          <cell r="A142" t="str">
            <v>STR00007937</v>
          </cell>
          <cell r="B142" t="str">
            <v>MAIL OD ANNY</v>
          </cell>
          <cell r="D142" t="str">
            <v>nie używany</v>
          </cell>
          <cell r="E142" t="str">
            <v>nie używany</v>
          </cell>
          <cell r="F142" t="str">
            <v>nie używany</v>
          </cell>
          <cell r="G142" t="str">
            <v>nie używany</v>
          </cell>
        </row>
        <row r="143">
          <cell r="A143" t="str">
            <v>STR00007158</v>
          </cell>
          <cell r="B143" t="str">
            <v>MAIL OD ANNY</v>
          </cell>
          <cell r="D143" t="str">
            <v>nie używany</v>
          </cell>
          <cell r="E143" t="str">
            <v>nie używany</v>
          </cell>
          <cell r="F143" t="str">
            <v>nie używany</v>
          </cell>
          <cell r="G143" t="str">
            <v>nie używany</v>
          </cell>
        </row>
        <row r="144">
          <cell r="A144" t="str">
            <v xml:space="preserve">STR00007743 </v>
          </cell>
          <cell r="B144" t="str">
            <v>MAIL OD ANNY</v>
          </cell>
          <cell r="D144" t="str">
            <v>nie używany</v>
          </cell>
          <cell r="E144" t="str">
            <v>nie używany</v>
          </cell>
          <cell r="F144" t="str">
            <v>nie używany</v>
          </cell>
          <cell r="G144" t="str">
            <v>nie używany</v>
          </cell>
        </row>
        <row r="145">
          <cell r="A145" t="str">
            <v>STR00022256</v>
          </cell>
          <cell r="B145" t="str">
            <v>MAIL OD ANNY</v>
          </cell>
          <cell r="D145">
            <v>2.2893646408839924E-2</v>
          </cell>
          <cell r="E145">
            <v>2.2719336534265007E-2</v>
          </cell>
          <cell r="F145">
            <v>2.27</v>
          </cell>
          <cell r="G145">
            <v>2.2893646408839924E-2</v>
          </cell>
          <cell r="H145">
            <v>2.2893646408839924E-2</v>
          </cell>
        </row>
        <row r="146">
          <cell r="A146" t="str">
            <v>STR00007553</v>
          </cell>
          <cell r="B146" t="str">
            <v>MAIL OD ANNY</v>
          </cell>
          <cell r="D146">
            <v>7.1170067948898463E-2</v>
          </cell>
          <cell r="E146">
            <v>0.2736213698170219</v>
          </cell>
          <cell r="F146">
            <v>27.36</v>
          </cell>
          <cell r="G146">
            <v>7.1170067948898463E-2</v>
          </cell>
          <cell r="H146">
            <v>7.1170067948898463E-2</v>
          </cell>
        </row>
        <row r="147">
          <cell r="A147" t="str">
            <v>STR00007554</v>
          </cell>
          <cell r="B147" t="str">
            <v>MAIL OD ANNY</v>
          </cell>
          <cell r="D147">
            <v>7.4833859897592045E-2</v>
          </cell>
          <cell r="E147">
            <v>1.8262510974539205E-2</v>
          </cell>
          <cell r="F147">
            <v>1.83</v>
          </cell>
          <cell r="G147">
            <v>7.4833859897592045E-2</v>
          </cell>
          <cell r="H147">
            <v>7.4833859897592045E-2</v>
          </cell>
        </row>
        <row r="148">
          <cell r="A148" t="str">
            <v>STR00022319</v>
          </cell>
          <cell r="B148" t="str">
            <v>MAIL OD ANNY</v>
          </cell>
          <cell r="D148" t="str">
            <v>nie używany</v>
          </cell>
          <cell r="E148">
            <v>8.6829536527887038E-2</v>
          </cell>
          <cell r="F148">
            <v>8.68</v>
          </cell>
          <cell r="G148" t="str">
            <v>nie używany</v>
          </cell>
        </row>
        <row r="149">
          <cell r="A149" t="str">
            <v>STR00022326</v>
          </cell>
          <cell r="B149" t="str">
            <v>MAIL OD ANNY</v>
          </cell>
          <cell r="D149" t="str">
            <v>nie używany</v>
          </cell>
          <cell r="E149">
            <v>5.4782588349805525E-2</v>
          </cell>
          <cell r="F149">
            <v>5.48</v>
          </cell>
          <cell r="G149" t="str">
            <v>nie używany</v>
          </cell>
        </row>
        <row r="150">
          <cell r="A150" t="str">
            <v>STR00007555</v>
          </cell>
          <cell r="B150" t="str">
            <v>MAIL OD ANNY</v>
          </cell>
          <cell r="D150">
            <v>7.9522564178865121E-2</v>
          </cell>
          <cell r="E150">
            <v>7.9519999999999993E-2</v>
          </cell>
          <cell r="F150">
            <v>7.95</v>
          </cell>
          <cell r="G150">
            <v>7.9522564178865121E-2</v>
          </cell>
          <cell r="H150">
            <v>7.9522564178865121E-2</v>
          </cell>
        </row>
        <row r="151">
          <cell r="A151" t="str">
            <v>STR00007756</v>
          </cell>
          <cell r="B151" t="str">
            <v>MAIL OD ANNY</v>
          </cell>
          <cell r="D151">
            <v>0.10750745221875914</v>
          </cell>
          <cell r="E151">
            <v>0.10750999999999999</v>
          </cell>
          <cell r="F151">
            <v>10.75</v>
          </cell>
          <cell r="G151">
            <v>0.10750745221875914</v>
          </cell>
          <cell r="H151">
            <v>0.10750745221875914</v>
          </cell>
        </row>
        <row r="152">
          <cell r="A152" t="str">
            <v>STR00009004</v>
          </cell>
          <cell r="B152" t="str">
            <v>MAIL OD ANNY</v>
          </cell>
          <cell r="D152">
            <v>3.0535202955987863E-2</v>
          </cell>
          <cell r="E152">
            <v>3.4119426129738964E-2</v>
          </cell>
          <cell r="F152">
            <v>3.41</v>
          </cell>
          <cell r="G152">
            <v>3.0535202955987863E-2</v>
          </cell>
          <cell r="H152">
            <v>3.0535202955987863E-2</v>
          </cell>
        </row>
        <row r="153">
          <cell r="A153" t="str">
            <v>STR00009005</v>
          </cell>
          <cell r="B153" t="str">
            <v>MAIL OD ANNY</v>
          </cell>
          <cell r="D153">
            <v>4.5944575829962322E-2</v>
          </cell>
          <cell r="E153">
            <v>4.5204539664971413E-2</v>
          </cell>
          <cell r="F153">
            <v>4.5199999999999996</v>
          </cell>
          <cell r="G153">
            <v>4.5944575829962322E-2</v>
          </cell>
          <cell r="H153">
            <v>4.5944575829962322E-2</v>
          </cell>
        </row>
        <row r="154">
          <cell r="A154" t="str">
            <v>STR00009006</v>
          </cell>
          <cell r="B154" t="str">
            <v>MAIL OD ANNY</v>
          </cell>
          <cell r="D154">
            <v>0.10150089795031682</v>
          </cell>
          <cell r="E154">
            <v>8.1790882655694855E-2</v>
          </cell>
          <cell r="F154">
            <v>8.18</v>
          </cell>
          <cell r="G154">
            <v>0.10150089795031682</v>
          </cell>
          <cell r="H154">
            <v>0.10150089795031682</v>
          </cell>
        </row>
        <row r="155">
          <cell r="A155" t="str">
            <v>STR00009007</v>
          </cell>
          <cell r="B155" t="str">
            <v>MAIL OD ANNY</v>
          </cell>
          <cell r="D155">
            <v>3.6956500329060345E-2</v>
          </cell>
          <cell r="E155">
            <v>4.5892073695521209E-2</v>
          </cell>
          <cell r="F155">
            <v>4.59</v>
          </cell>
          <cell r="G155">
            <v>3.6956500329060345E-2</v>
          </cell>
          <cell r="H155">
            <v>3.6956500329060345E-2</v>
          </cell>
        </row>
        <row r="156">
          <cell r="A156" t="str">
            <v>STR00010434</v>
          </cell>
          <cell r="B156" t="str">
            <v>MAIL OD ANNY</v>
          </cell>
          <cell r="D156">
            <v>0.15082824708830875</v>
          </cell>
          <cell r="E156">
            <v>6.1601411213858696E-2</v>
          </cell>
          <cell r="F156">
            <v>6.16</v>
          </cell>
          <cell r="G156">
            <v>0.15082824708830875</v>
          </cell>
          <cell r="H156">
            <v>0.15082824708830875</v>
          </cell>
        </row>
        <row r="157">
          <cell r="A157" t="str">
            <v>STR00010441</v>
          </cell>
          <cell r="B157" t="str">
            <v>MAIL OD ANNY</v>
          </cell>
          <cell r="D157">
            <v>8.7661278433274203E-2</v>
          </cell>
          <cell r="E157">
            <v>8.4155271441498342E-2</v>
          </cell>
          <cell r="F157">
            <v>8.42</v>
          </cell>
          <cell r="G157">
            <v>8.7661278433274203E-2</v>
          </cell>
          <cell r="H157">
            <v>8.7661278433274203E-2</v>
          </cell>
        </row>
        <row r="158">
          <cell r="A158" t="str">
            <v>STR00010445</v>
          </cell>
          <cell r="B158" t="str">
            <v>MAIL OD ANNY</v>
          </cell>
          <cell r="D158">
            <v>6.5805025191711872E-2</v>
          </cell>
          <cell r="E158">
            <v>4.929184502984503E-2</v>
          </cell>
          <cell r="F158">
            <v>4.93</v>
          </cell>
          <cell r="G158">
            <v>6.5805025191711872E-2</v>
          </cell>
          <cell r="H158">
            <v>6.5805025191711872E-2</v>
          </cell>
        </row>
        <row r="159">
          <cell r="A159" t="str">
            <v>STR00022250</v>
          </cell>
          <cell r="B159" t="str">
            <v>MAIL OD ANNY</v>
          </cell>
          <cell r="D159">
            <v>5.5696101880024503E-2</v>
          </cell>
          <cell r="E159">
            <v>5.9791337032662477E-2</v>
          </cell>
          <cell r="F159">
            <v>5.98</v>
          </cell>
          <cell r="G159">
            <v>5.5696101880024503E-2</v>
          </cell>
          <cell r="H159">
            <v>5.5696101880024503E-2</v>
          </cell>
        </row>
        <row r="160">
          <cell r="A160" t="str">
            <v>STR00022310</v>
          </cell>
          <cell r="B160" t="str">
            <v>MAIL OD ANNY</v>
          </cell>
          <cell r="D160">
            <v>4.1221374045800903E-2</v>
          </cell>
          <cell r="E160">
            <v>4.3235458215099505E-2</v>
          </cell>
          <cell r="F160">
            <v>4.32</v>
          </cell>
          <cell r="G160">
            <v>4.1221374045800903E-2</v>
          </cell>
          <cell r="H160">
            <v>4.1221374045800903E-2</v>
          </cell>
        </row>
        <row r="161">
          <cell r="A161" t="str">
            <v>STR00022305</v>
          </cell>
          <cell r="B161" t="str">
            <v>MAIL OD ANNY</v>
          </cell>
          <cell r="D161" t="str">
            <v>nie używany</v>
          </cell>
          <cell r="E161" t="str">
            <v>nie używany</v>
          </cell>
          <cell r="F161" t="str">
            <v>nie używany</v>
          </cell>
          <cell r="G161" t="str">
            <v>nie używany</v>
          </cell>
        </row>
        <row r="162">
          <cell r="A162" t="str">
            <v>STR00022306</v>
          </cell>
          <cell r="B162" t="str">
            <v>MAIL OD ANNY</v>
          </cell>
          <cell r="D162" t="str">
            <v>nie używany</v>
          </cell>
          <cell r="E162">
            <v>6.1093177103041699E-2</v>
          </cell>
          <cell r="F162">
            <v>6.11</v>
          </cell>
          <cell r="G162" t="str">
            <v>nie używany</v>
          </cell>
        </row>
        <row r="163">
          <cell r="A163" t="str">
            <v>STR00022307</v>
          </cell>
          <cell r="B163" t="str">
            <v>MAIL OD ANNY</v>
          </cell>
          <cell r="D163" t="str">
            <v>nie używany</v>
          </cell>
          <cell r="E163">
            <v>2.5930421019309903E-2</v>
          </cell>
          <cell r="F163">
            <v>2.59</v>
          </cell>
          <cell r="G163" t="str">
            <v>nie używany</v>
          </cell>
        </row>
        <row r="164">
          <cell r="A164" t="str">
            <v>STR00007558</v>
          </cell>
          <cell r="B164" t="str">
            <v>MAIL OD ANNY</v>
          </cell>
          <cell r="D164">
            <v>0.14689484566533717</v>
          </cell>
          <cell r="E164">
            <v>0.14688999999999999</v>
          </cell>
          <cell r="F164">
            <v>14.69</v>
          </cell>
          <cell r="G164">
            <v>0.14689484566533717</v>
          </cell>
          <cell r="H164">
            <v>0.14689484566533717</v>
          </cell>
        </row>
        <row r="165">
          <cell r="A165" t="str">
            <v>STR00007560</v>
          </cell>
          <cell r="B165" t="str">
            <v>MAIL OD ANNY</v>
          </cell>
          <cell r="D165">
            <v>0.10168908015061875</v>
          </cell>
          <cell r="E165">
            <v>0.10169</v>
          </cell>
          <cell r="F165">
            <v>10.17</v>
          </cell>
          <cell r="G165">
            <v>0.10168908015061875</v>
          </cell>
          <cell r="H165">
            <v>0.10168908015061875</v>
          </cell>
        </row>
        <row r="166">
          <cell r="A166" t="str">
            <v>STR00008048</v>
          </cell>
          <cell r="B166" t="str">
            <v>MAIL OD ANNY</v>
          </cell>
          <cell r="D166">
            <v>5.3729865282556639E-2</v>
          </cell>
          <cell r="E166">
            <v>5.8516778944725886E-2</v>
          </cell>
          <cell r="F166">
            <v>5.85</v>
          </cell>
          <cell r="G166">
            <v>5.3729865282556639E-2</v>
          </cell>
          <cell r="H166">
            <v>5.3729865282556639E-2</v>
          </cell>
        </row>
        <row r="167">
          <cell r="A167" t="str">
            <v>STR00022291</v>
          </cell>
          <cell r="B167" t="str">
            <v>MAIL OD ANNY</v>
          </cell>
          <cell r="D167">
            <v>4.1298505914090039E-2</v>
          </cell>
          <cell r="E167">
            <v>0.10513804104370579</v>
          </cell>
          <cell r="F167">
            <v>10.51</v>
          </cell>
          <cell r="G167">
            <v>4.1298505914090039E-2</v>
          </cell>
          <cell r="H167">
            <v>4.1298505914090039E-2</v>
          </cell>
        </row>
        <row r="168">
          <cell r="A168" t="str">
            <v>STR00022318</v>
          </cell>
          <cell r="B168" t="str">
            <v>MAIL OD ANNY</v>
          </cell>
          <cell r="D168" t="str">
            <v>nie używany</v>
          </cell>
          <cell r="E168" t="str">
            <v>nie używany</v>
          </cell>
          <cell r="F168" t="str">
            <v>nie używany</v>
          </cell>
          <cell r="G168" t="str">
            <v>nie używany</v>
          </cell>
        </row>
        <row r="169">
          <cell r="A169" t="str">
            <v>STR00022322</v>
          </cell>
          <cell r="B169" t="str">
            <v>MAIL OD ANNY</v>
          </cell>
          <cell r="D169" t="str">
            <v>nie używany</v>
          </cell>
          <cell r="E169" t="str">
            <v>nie używany</v>
          </cell>
          <cell r="F169" t="str">
            <v>nie używany</v>
          </cell>
          <cell r="G169" t="str">
            <v>nie używany</v>
          </cell>
        </row>
        <row r="170">
          <cell r="A170" t="str">
            <v>STR00022324</v>
          </cell>
          <cell r="B170" t="str">
            <v>MAIL OD ANNY</v>
          </cell>
          <cell r="D170" t="str">
            <v>nie używany</v>
          </cell>
          <cell r="E170">
            <v>7.4803742540333881E-2</v>
          </cell>
          <cell r="F170">
            <v>7.48</v>
          </cell>
          <cell r="G170" t="str">
            <v>nie używany</v>
          </cell>
        </row>
        <row r="171">
          <cell r="A171" t="str">
            <v>STR00022259</v>
          </cell>
          <cell r="B171" t="str">
            <v>MAIL OD ANNY</v>
          </cell>
          <cell r="D171">
            <v>2.8767123287671215E-2</v>
          </cell>
          <cell r="E171">
            <v>3.5747664519622635E-2</v>
          </cell>
          <cell r="F171">
            <v>3.57</v>
          </cell>
          <cell r="G171">
            <v>2.8767123287671215E-2</v>
          </cell>
          <cell r="H171">
            <v>2.8767123287671215E-2</v>
          </cell>
        </row>
        <row r="172">
          <cell r="A172" t="str">
            <v>STR00022289</v>
          </cell>
          <cell r="B172" t="str">
            <v>MAIL OD ANNY</v>
          </cell>
          <cell r="D172" t="str">
            <v>nie używany</v>
          </cell>
          <cell r="E172">
            <v>8.685676177320123E-2</v>
          </cell>
          <cell r="F172">
            <v>8.69</v>
          </cell>
          <cell r="G172" t="str">
            <v>nie używany</v>
          </cell>
        </row>
        <row r="173">
          <cell r="A173" t="str">
            <v>STR00007839</v>
          </cell>
          <cell r="B173" t="str">
            <v>MAIL OD ANNY</v>
          </cell>
          <cell r="D173">
            <v>0.11672879630354764</v>
          </cell>
          <cell r="E173">
            <v>0.11672879630354764</v>
          </cell>
          <cell r="F173">
            <v>11.67</v>
          </cell>
          <cell r="G173">
            <v>0.11672879630354764</v>
          </cell>
          <cell r="H173">
            <v>0.11672879630354764</v>
          </cell>
        </row>
        <row r="174">
          <cell r="A174" t="str">
            <v>STR00007846</v>
          </cell>
          <cell r="B174" t="str">
            <v>MAIL OD ANNY</v>
          </cell>
          <cell r="D174">
            <v>0.11745167441218612</v>
          </cell>
          <cell r="E174">
            <v>0.11745167441218612</v>
          </cell>
          <cell r="F174">
            <v>11.75</v>
          </cell>
          <cell r="G174">
            <v>0.11745167441218612</v>
          </cell>
          <cell r="H174">
            <v>0.11745167441218612</v>
          </cell>
        </row>
        <row r="175">
          <cell r="A175" t="str">
            <v>STR00007827</v>
          </cell>
          <cell r="B175" t="str">
            <v>MAIL OD ANNY</v>
          </cell>
          <cell r="D175">
            <v>7.6559359184459233E-2</v>
          </cell>
          <cell r="E175">
            <v>7.6559359184459233E-2</v>
          </cell>
          <cell r="F175">
            <v>7.66</v>
          </cell>
          <cell r="G175">
            <v>7.6559359184459233E-2</v>
          </cell>
          <cell r="H175">
            <v>7.6559359184459233E-2</v>
          </cell>
        </row>
        <row r="176">
          <cell r="A176" t="str">
            <v>STR00008458</v>
          </cell>
          <cell r="B176" t="str">
            <v>MAIL OD ANNY</v>
          </cell>
          <cell r="D176" t="str">
            <v>nie używany</v>
          </cell>
          <cell r="E176" t="str">
            <v>nie używany</v>
          </cell>
          <cell r="F176" t="str">
            <v>nie używany</v>
          </cell>
          <cell r="G176" t="str">
            <v>nie używany</v>
          </cell>
        </row>
        <row r="177">
          <cell r="A177" t="str">
            <v>STR00009012</v>
          </cell>
          <cell r="B177" t="str">
            <v>MAIL OD ANNY</v>
          </cell>
          <cell r="D177">
            <v>0.10347222222222234</v>
          </cell>
          <cell r="E177">
            <v>0.10347222222222234</v>
          </cell>
          <cell r="F177">
            <v>10.35</v>
          </cell>
          <cell r="G177">
            <v>0.10347222222222234</v>
          </cell>
          <cell r="H177">
            <v>0.10347222222222234</v>
          </cell>
        </row>
        <row r="178">
          <cell r="A178" t="str">
            <v>STR00009016</v>
          </cell>
          <cell r="B178" t="str">
            <v>MAIL OD ANNY</v>
          </cell>
          <cell r="D178">
            <v>2.9629629629629759E-2</v>
          </cell>
          <cell r="E178">
            <v>2.9629629629629759E-2</v>
          </cell>
          <cell r="F178">
            <v>2.96</v>
          </cell>
          <cell r="G178">
            <v>2.9629629629629759E-2</v>
          </cell>
          <cell r="H178">
            <v>2.9629629629629759E-2</v>
          </cell>
        </row>
        <row r="179">
          <cell r="A179" t="str">
            <v>STR00010435</v>
          </cell>
          <cell r="B179" t="str">
            <v>MAIL OD ANNY</v>
          </cell>
          <cell r="D179">
            <v>0.2093285872405804</v>
          </cell>
          <cell r="E179">
            <v>6.0816733191002087E-2</v>
          </cell>
          <cell r="F179">
            <v>6.08</v>
          </cell>
          <cell r="G179">
            <v>0.2093285872405804</v>
          </cell>
          <cell r="H179">
            <v>0.2093285872405804</v>
          </cell>
        </row>
        <row r="180">
          <cell r="A180" t="str">
            <v>STR00010437</v>
          </cell>
          <cell r="B180" t="str">
            <v>MAIL OD ANNY</v>
          </cell>
          <cell r="D180">
            <v>8.6276310831180134E-2</v>
          </cell>
          <cell r="E180">
            <v>9.2174497809016015E-2</v>
          </cell>
          <cell r="F180">
            <v>9.2200000000000006</v>
          </cell>
          <cell r="G180">
            <v>8.6276310831180134E-2</v>
          </cell>
          <cell r="H180">
            <v>8.6276310831180134E-2</v>
          </cell>
        </row>
        <row r="181">
          <cell r="A181" t="str">
            <v>STR00010442</v>
          </cell>
          <cell r="B181" t="str">
            <v>MAIL OD ANNY</v>
          </cell>
          <cell r="D181" t="str">
            <v>nie używany</v>
          </cell>
          <cell r="E181" t="str">
            <v>nie używany</v>
          </cell>
          <cell r="F181" t="str">
            <v>nie używany</v>
          </cell>
          <cell r="G181" t="str">
            <v>nie używany</v>
          </cell>
        </row>
        <row r="182">
          <cell r="A182" t="str">
            <v>STR00008221</v>
          </cell>
          <cell r="B182" t="str">
            <v>MAIL OD ANNY</v>
          </cell>
          <cell r="D182">
            <v>4.8590276808813622E-2</v>
          </cell>
          <cell r="E182">
            <v>4.8712830382633077E-2</v>
          </cell>
          <cell r="F182">
            <v>4.87</v>
          </cell>
          <cell r="G182">
            <v>4.8590276808813622E-2</v>
          </cell>
          <cell r="H182">
            <v>4.8590276808813622E-2</v>
          </cell>
        </row>
        <row r="183">
          <cell r="A183" t="str">
            <v>STR00022258</v>
          </cell>
          <cell r="B183" t="str">
            <v>MAIL OD ANNY</v>
          </cell>
          <cell r="D183">
            <v>2.8767123287670976E-2</v>
          </cell>
          <cell r="E183">
            <v>2.876712328767126E-2</v>
          </cell>
          <cell r="F183">
            <v>2.88</v>
          </cell>
          <cell r="G183">
            <v>2.8767123287670976E-2</v>
          </cell>
          <cell r="H183">
            <v>2.8767123287670976E-2</v>
          </cell>
        </row>
        <row r="184">
          <cell r="A184" t="str">
            <v>STR00022313</v>
          </cell>
          <cell r="B184" t="str">
            <v>MAIL OD ANNY</v>
          </cell>
          <cell r="D184" t="str">
            <v>nie używany</v>
          </cell>
          <cell r="E184" t="str">
            <v>nie używany</v>
          </cell>
          <cell r="F184" t="str">
            <v>nie używany</v>
          </cell>
          <cell r="G184" t="str">
            <v>nie używany</v>
          </cell>
        </row>
        <row r="185">
          <cell r="A185" t="str">
            <v>STR00010407</v>
          </cell>
          <cell r="B185" t="str">
            <v>MAIL OD ANNY</v>
          </cell>
          <cell r="D185">
            <v>9.5788768146943884E-2</v>
          </cell>
          <cell r="E185">
            <v>8.5488812460468244E-2</v>
          </cell>
          <cell r="F185">
            <v>8.5500000000000007</v>
          </cell>
          <cell r="G185">
            <v>9.5788768146943884E-2</v>
          </cell>
          <cell r="H185">
            <v>9.5788768146943884E-2</v>
          </cell>
        </row>
        <row r="186">
          <cell r="A186" t="str">
            <v>STR00010408</v>
          </cell>
          <cell r="B186" t="str">
            <v>MAIL OD ANNY</v>
          </cell>
          <cell r="D186">
            <v>3.4522349793780251E-2</v>
          </cell>
          <cell r="E186">
            <v>2.9324358870404483E-2</v>
          </cell>
          <cell r="F186">
            <v>2.93</v>
          </cell>
          <cell r="G186">
            <v>3.4522349793780251E-2</v>
          </cell>
          <cell r="H186">
            <v>3.4522349793780251E-2</v>
          </cell>
        </row>
        <row r="187">
          <cell r="A187" t="str">
            <v>STR00010446</v>
          </cell>
          <cell r="B187" t="str">
            <v>MAIL OD ANNY</v>
          </cell>
          <cell r="D187">
            <v>9.8005338527976035E-2</v>
          </cell>
          <cell r="E187">
            <v>0.10726823668190348</v>
          </cell>
          <cell r="F187">
            <v>10.73</v>
          </cell>
          <cell r="G187">
            <v>9.8005338527976035E-2</v>
          </cell>
          <cell r="H187">
            <v>9.8005338527976035E-2</v>
          </cell>
        </row>
        <row r="188">
          <cell r="A188" t="str">
            <v>STR00008377</v>
          </cell>
          <cell r="B188" t="str">
            <v>MAIL OD ANNY</v>
          </cell>
          <cell r="D188">
            <v>6.6709563128316066E-2</v>
          </cell>
          <cell r="E188">
            <v>6.6710000000000005E-2</v>
          </cell>
          <cell r="F188">
            <v>6.67</v>
          </cell>
          <cell r="G188">
            <v>6.6709563128316066E-2</v>
          </cell>
          <cell r="H188">
            <v>6.6709563128316066E-2</v>
          </cell>
        </row>
        <row r="189">
          <cell r="A189" t="str">
            <v>STR00010397</v>
          </cell>
          <cell r="B189" t="str">
            <v>MAIL OD ANNY</v>
          </cell>
          <cell r="D189">
            <v>6.0831977124431336E-2</v>
          </cell>
          <cell r="E189">
            <v>5.2923439920096099E-2</v>
          </cell>
          <cell r="F189">
            <v>5.29</v>
          </cell>
          <cell r="G189">
            <v>6.0831977124431336E-2</v>
          </cell>
          <cell r="H189">
            <v>6.0831977124431336E-2</v>
          </cell>
        </row>
        <row r="190">
          <cell r="A190" t="str">
            <v>STR00010422</v>
          </cell>
          <cell r="B190" t="str">
            <v>MAIL OD ANNY</v>
          </cell>
          <cell r="D190">
            <v>0.22672753257415632</v>
          </cell>
          <cell r="E190">
            <v>0.45762807280915735</v>
          </cell>
          <cell r="F190">
            <v>45.76</v>
          </cell>
          <cell r="G190">
            <v>0.22672753257415632</v>
          </cell>
          <cell r="H190">
            <v>0.22672753257415632</v>
          </cell>
        </row>
        <row r="191">
          <cell r="A191" t="str">
            <v>STR00022308</v>
          </cell>
          <cell r="B191" t="str">
            <v>MAIL OD ANNY</v>
          </cell>
          <cell r="D191" t="str">
            <v>nie używany</v>
          </cell>
          <cell r="E191">
            <v>3.5381940699098176E-2</v>
          </cell>
          <cell r="F191">
            <v>3.54</v>
          </cell>
          <cell r="G191" t="str">
            <v>nie używany</v>
          </cell>
        </row>
        <row r="192">
          <cell r="A192" t="str">
            <v>STR00022309</v>
          </cell>
          <cell r="B192" t="str">
            <v>MAIL OD ANNY</v>
          </cell>
          <cell r="D192" t="str">
            <v>nie używany</v>
          </cell>
          <cell r="E192">
            <v>8.2345952989819934E-2</v>
          </cell>
          <cell r="F192">
            <v>8.23</v>
          </cell>
          <cell r="G192" t="str">
            <v>nie używany</v>
          </cell>
        </row>
        <row r="193">
          <cell r="A193" t="str">
            <v>STR00022311</v>
          </cell>
          <cell r="B193" t="str">
            <v>MAIL OD ANNY</v>
          </cell>
          <cell r="D193" t="str">
            <v>nie używany</v>
          </cell>
          <cell r="E193" t="str">
            <v>nie używany</v>
          </cell>
          <cell r="F193" t="str">
            <v>nie używany</v>
          </cell>
          <cell r="G193" t="str">
            <v>nie używany</v>
          </cell>
        </row>
        <row r="194">
          <cell r="A194" t="str">
            <v>STR00022312</v>
          </cell>
          <cell r="B194" t="str">
            <v>MAIL OD ANNY</v>
          </cell>
          <cell r="D194" t="str">
            <v>nie używany</v>
          </cell>
          <cell r="E194">
            <v>9.3929297369511139E-2</v>
          </cell>
          <cell r="F194">
            <v>9.39</v>
          </cell>
          <cell r="G194" t="str">
            <v>nie używany</v>
          </cell>
        </row>
        <row r="195">
          <cell r="A195" t="str">
            <v>STR00022249</v>
          </cell>
          <cell r="B195" t="str">
            <v>MAIL OD ANNY</v>
          </cell>
          <cell r="D195" t="str">
            <v>nie używany</v>
          </cell>
          <cell r="E195">
            <v>7.8297809332608825E-2</v>
          </cell>
          <cell r="F195">
            <v>7.83</v>
          </cell>
          <cell r="G195" t="str">
            <v>nie używany</v>
          </cell>
        </row>
        <row r="196">
          <cell r="A196" t="str">
            <v>STR00007565</v>
          </cell>
          <cell r="B196" t="str">
            <v>MAIL OD ANNY</v>
          </cell>
          <cell r="D196">
            <v>6.2620204474136854E-2</v>
          </cell>
          <cell r="E196">
            <v>6.2620204474136854E-2</v>
          </cell>
          <cell r="F196">
            <v>6.26</v>
          </cell>
          <cell r="G196">
            <v>6.2620204474136854E-2</v>
          </cell>
          <cell r="H196">
            <v>6.2620204474136854E-2</v>
          </cell>
        </row>
        <row r="197">
          <cell r="A197" t="str">
            <v>STR00007566</v>
          </cell>
          <cell r="B197" t="str">
            <v>MAIL OD ANNY</v>
          </cell>
          <cell r="D197">
            <v>7.8073682613081674E-2</v>
          </cell>
          <cell r="E197">
            <v>7.8073682613081674E-2</v>
          </cell>
          <cell r="F197">
            <v>7.81</v>
          </cell>
          <cell r="G197">
            <v>7.8073682613081674E-2</v>
          </cell>
          <cell r="H197">
            <v>7.8073682613081674E-2</v>
          </cell>
        </row>
        <row r="198">
          <cell r="A198" t="str">
            <v>STR0000770</v>
          </cell>
          <cell r="B198" t="str">
            <v>MAIL OD ANNY</v>
          </cell>
          <cell r="D198">
            <v>0.11623092236230909</v>
          </cell>
          <cell r="E198">
            <v>0.17372262773722599</v>
          </cell>
          <cell r="F198">
            <v>17.37</v>
          </cell>
          <cell r="G198">
            <v>0.11623092236230909</v>
          </cell>
          <cell r="H198">
            <v>0.11623092236230909</v>
          </cell>
        </row>
        <row r="199">
          <cell r="A199" t="str">
            <v>STR00008378</v>
          </cell>
          <cell r="B199" t="str">
            <v>MAIL OD ANNY</v>
          </cell>
          <cell r="D199">
            <v>5.6381378101473902E-2</v>
          </cell>
          <cell r="E199">
            <v>5.6381378101473902E-2</v>
          </cell>
          <cell r="F199">
            <v>5.64</v>
          </cell>
          <cell r="G199">
            <v>5.6381378101473902E-2</v>
          </cell>
          <cell r="H199">
            <v>5.6381378101473902E-2</v>
          </cell>
        </row>
        <row r="200">
          <cell r="A200" t="str">
            <v>STR00007828</v>
          </cell>
          <cell r="B200" t="str">
            <v>MAIL OD ANNY</v>
          </cell>
          <cell r="D200">
            <v>8.475272358014567E-2</v>
          </cell>
          <cell r="E200">
            <v>0.15141038871689</v>
          </cell>
          <cell r="F200">
            <v>15.14</v>
          </cell>
          <cell r="G200">
            <v>8.475272358014567E-2</v>
          </cell>
          <cell r="H200">
            <v>8.475272358014567E-2</v>
          </cell>
        </row>
        <row r="201">
          <cell r="A201" t="str">
            <v>STR00010438</v>
          </cell>
          <cell r="B201" t="str">
            <v>MAIL OD ANNY</v>
          </cell>
          <cell r="D201" t="str">
            <v>nie używany</v>
          </cell>
          <cell r="E201" t="str">
            <v>nie używany</v>
          </cell>
          <cell r="F201" t="str">
            <v>nie używany</v>
          </cell>
          <cell r="G201" t="str">
            <v>nie używany</v>
          </cell>
        </row>
        <row r="202">
          <cell r="A202" t="str">
            <v>STR00022284</v>
          </cell>
          <cell r="B202" t="str">
            <v>MAIL OD ANNY</v>
          </cell>
          <cell r="D202">
            <v>5.6469298245614148E-2</v>
          </cell>
          <cell r="E202">
            <v>5.6469298245614148E-2</v>
          </cell>
          <cell r="F202">
            <v>5.65</v>
          </cell>
          <cell r="G202">
            <v>5.6469298245614148E-2</v>
          </cell>
          <cell r="H202">
            <v>5.6469298245614148E-2</v>
          </cell>
        </row>
        <row r="203">
          <cell r="A203" t="str">
            <v>STR00007569</v>
          </cell>
          <cell r="B203" t="str">
            <v>MAIL OD ANNY</v>
          </cell>
          <cell r="D203">
            <v>7.511661407299583E-2</v>
          </cell>
          <cell r="E203">
            <v>7.5373134328358113E-2</v>
          </cell>
          <cell r="F203">
            <v>7.54</v>
          </cell>
          <cell r="G203">
            <v>7.511661407299583E-2</v>
          </cell>
          <cell r="H203">
            <v>7.511661407299583E-2</v>
          </cell>
        </row>
        <row r="204">
          <cell r="A204" t="str">
            <v>STR00007570</v>
          </cell>
          <cell r="B204" t="str">
            <v>MAIL OD ANNY</v>
          </cell>
          <cell r="D204">
            <v>7.9322174049076835E-2</v>
          </cell>
          <cell r="E204">
            <v>7.9322174049076835E-2</v>
          </cell>
          <cell r="F204">
            <v>7.93</v>
          </cell>
          <cell r="G204">
            <v>7.9322174049076835E-2</v>
          </cell>
          <cell r="H204">
            <v>7.9322174049076835E-2</v>
          </cell>
        </row>
        <row r="205">
          <cell r="A205" t="str">
            <v>STR00008034</v>
          </cell>
          <cell r="B205" t="str">
            <v>MAIL OD ANNY</v>
          </cell>
          <cell r="D205">
            <v>5.9844019192987728E-2</v>
          </cell>
          <cell r="E205">
            <v>4.77197713299536E-2</v>
          </cell>
          <cell r="F205">
            <v>4.7699999999999996</v>
          </cell>
          <cell r="G205">
            <v>5.9844019192987728E-2</v>
          </cell>
          <cell r="H205">
            <v>5.9844019192987728E-2</v>
          </cell>
        </row>
        <row r="206">
          <cell r="A206" t="str">
            <v>STR00022292</v>
          </cell>
          <cell r="B206" t="str">
            <v>MAIL OD ANNY</v>
          </cell>
          <cell r="D206">
            <v>6.1883173278535708E-2</v>
          </cell>
          <cell r="E206">
            <v>5.1199089765318374E-2</v>
          </cell>
          <cell r="F206">
            <v>5.12</v>
          </cell>
          <cell r="G206">
            <v>6.1883173278535708E-2</v>
          </cell>
          <cell r="H206">
            <v>6.1883173278535708E-2</v>
          </cell>
        </row>
        <row r="207">
          <cell r="A207" t="str">
            <v>STR00022293</v>
          </cell>
          <cell r="B207" t="str">
            <v>MAIL OD ANNY</v>
          </cell>
          <cell r="D207">
            <v>7.3490813648294295E-2</v>
          </cell>
          <cell r="E207">
            <v>6.5326834342421522E-2</v>
          </cell>
          <cell r="F207">
            <v>6.53</v>
          </cell>
          <cell r="G207">
            <v>7.3490813648294295E-2</v>
          </cell>
          <cell r="H207">
            <v>7.3490813648294295E-2</v>
          </cell>
        </row>
        <row r="208">
          <cell r="A208" t="str">
            <v>STR00022294</v>
          </cell>
          <cell r="B208" t="str">
            <v>MAIL OD ANNY</v>
          </cell>
          <cell r="D208">
            <v>0.10415071445009291</v>
          </cell>
          <cell r="E208">
            <v>5.0581522404237647E-2</v>
          </cell>
          <cell r="F208">
            <v>5.0599999999999996</v>
          </cell>
          <cell r="G208">
            <v>0.10415071445009291</v>
          </cell>
          <cell r="H208">
            <v>0.10415071445009291</v>
          </cell>
        </row>
        <row r="209">
          <cell r="A209" t="str">
            <v>STR00022295</v>
          </cell>
          <cell r="B209" t="str">
            <v>MAIL OD ANNY</v>
          </cell>
          <cell r="D209">
            <v>8.4688351313065333E-2</v>
          </cell>
          <cell r="E209">
            <v>8.7445739924867497E-2</v>
          </cell>
          <cell r="F209">
            <v>8.74</v>
          </cell>
          <cell r="G209">
            <v>8.4688351313065333E-2</v>
          </cell>
          <cell r="H209">
            <v>8.4688351313065333E-2</v>
          </cell>
        </row>
        <row r="210">
          <cell r="A210" t="str">
            <v>STR00022296</v>
          </cell>
          <cell r="B210" t="str">
            <v>MAIL OD ANNY</v>
          </cell>
          <cell r="D210">
            <v>2.1897810218978225E-2</v>
          </cell>
          <cell r="E210">
            <v>2.1036392814619276E-2</v>
          </cell>
          <cell r="F210">
            <v>2.1</v>
          </cell>
          <cell r="G210">
            <v>2.1897810218978225E-2</v>
          </cell>
          <cell r="H210">
            <v>2.1897810218978225E-2</v>
          </cell>
        </row>
        <row r="211">
          <cell r="A211" t="str">
            <v>STR00022297</v>
          </cell>
          <cell r="B211" t="str">
            <v>MAIL OD ANNY</v>
          </cell>
          <cell r="D211">
            <v>-0.12417939678809249</v>
          </cell>
          <cell r="E211">
            <v>5.4708734642694531E-2</v>
          </cell>
          <cell r="F211">
            <v>5.47</v>
          </cell>
          <cell r="G211">
            <v>-0.12417939678809249</v>
          </cell>
          <cell r="H211">
            <v>-0.12417939678809249</v>
          </cell>
        </row>
        <row r="212">
          <cell r="A212" t="str">
            <v>STR00022298</v>
          </cell>
          <cell r="B212" t="str">
            <v>MAIL OD ANNY</v>
          </cell>
          <cell r="D212" t="str">
            <v>nie używany</v>
          </cell>
          <cell r="E212">
            <v>2.1507118457629013E-2</v>
          </cell>
          <cell r="F212">
            <v>2.15</v>
          </cell>
          <cell r="G212" t="str">
            <v>nie używany</v>
          </cell>
        </row>
        <row r="213">
          <cell r="A213" t="str">
            <v>STR00022299</v>
          </cell>
          <cell r="B213" t="str">
            <v>MAIL OD ANNY</v>
          </cell>
          <cell r="D213" t="str">
            <v>nie używany</v>
          </cell>
          <cell r="E213">
            <v>2.4955002258485473E-2</v>
          </cell>
          <cell r="F213">
            <v>2.5</v>
          </cell>
          <cell r="G213" t="str">
            <v>nie używany</v>
          </cell>
        </row>
        <row r="214">
          <cell r="A214" t="str">
            <v>STR00022300</v>
          </cell>
          <cell r="B214" t="str">
            <v>MAIL OD ANNY</v>
          </cell>
          <cell r="D214" t="str">
            <v>nie używany</v>
          </cell>
          <cell r="E214">
            <v>6.6789551280694678E-2</v>
          </cell>
          <cell r="F214">
            <v>6.68</v>
          </cell>
          <cell r="G214" t="str">
            <v>nie używany</v>
          </cell>
        </row>
        <row r="215">
          <cell r="A215" t="str">
            <v>STR00022301</v>
          </cell>
          <cell r="B215" t="str">
            <v>MAIL OD ANNY</v>
          </cell>
          <cell r="D215">
            <v>2.6171142369991442E-2</v>
          </cell>
          <cell r="E215">
            <v>2.3190040556171125E-2</v>
          </cell>
          <cell r="F215">
            <v>2.3199999999999998</v>
          </cell>
          <cell r="G215">
            <v>2.6171142369991442E-2</v>
          </cell>
          <cell r="H215">
            <v>2.6171142369991442E-2</v>
          </cell>
        </row>
        <row r="216">
          <cell r="A216" t="str">
            <v>STR00022302</v>
          </cell>
          <cell r="B216" t="str">
            <v>MAIL OD ANNY</v>
          </cell>
          <cell r="D216">
            <v>4.0408894789248695E-2</v>
          </cell>
          <cell r="E216">
            <v>4.261365454453829E-2</v>
          </cell>
          <cell r="F216">
            <v>4.26</v>
          </cell>
          <cell r="G216">
            <v>4.0408894789248695E-2</v>
          </cell>
          <cell r="H216">
            <v>4.0408894789248695E-2</v>
          </cell>
        </row>
        <row r="217">
          <cell r="A217" t="str">
            <v>STR00022303</v>
          </cell>
          <cell r="B217" t="str">
            <v>MAIL OD ANNY</v>
          </cell>
          <cell r="D217" t="str">
            <v>nie używany</v>
          </cell>
          <cell r="E217">
            <v>3.6269943889122636E-2</v>
          </cell>
          <cell r="F217">
            <v>3.63</v>
          </cell>
          <cell r="G217" t="str">
            <v>nie używany</v>
          </cell>
        </row>
        <row r="218">
          <cell r="A218" t="str">
            <v>STR00022320</v>
          </cell>
          <cell r="B218" t="str">
            <v>MAIL OD ANNY</v>
          </cell>
          <cell r="D218" t="str">
            <v>nie używany</v>
          </cell>
          <cell r="E218">
            <v>8.8732539974269511E-2</v>
          </cell>
          <cell r="F218">
            <v>8.8699999999999992</v>
          </cell>
          <cell r="G218" t="str">
            <v>nie używany</v>
          </cell>
        </row>
        <row r="219">
          <cell r="A219" t="str">
            <v>STR00022323</v>
          </cell>
          <cell r="B219" t="str">
            <v>MAIL OD ANNY</v>
          </cell>
          <cell r="D219" t="str">
            <v>nie używany</v>
          </cell>
          <cell r="E219">
            <v>5.2005648780811153E-2</v>
          </cell>
          <cell r="F219">
            <v>5.2</v>
          </cell>
          <cell r="G219" t="str">
            <v>nie używany</v>
          </cell>
        </row>
        <row r="220">
          <cell r="A220" t="str">
            <v>STR00022325</v>
          </cell>
          <cell r="B220" t="str">
            <v>MAIL OD ANNY</v>
          </cell>
          <cell r="D220">
            <v>2.0952380952381194E-2</v>
          </cell>
          <cell r="E220">
            <v>3.638350218631483E-2</v>
          </cell>
          <cell r="F220">
            <v>3.64</v>
          </cell>
          <cell r="G220">
            <v>2.0952380952381194E-2</v>
          </cell>
          <cell r="H220">
            <v>2.0952380952381194E-2</v>
          </cell>
        </row>
        <row r="221">
          <cell r="A221" t="str">
            <v>STR00022251</v>
          </cell>
          <cell r="B221" t="str">
            <v>MAIL OD ANNY</v>
          </cell>
          <cell r="D221">
            <v>5.4055199986654721E-2</v>
          </cell>
          <cell r="E221">
            <v>5.5397432437055957E-2</v>
          </cell>
          <cell r="F221">
            <v>5.54</v>
          </cell>
          <cell r="G221">
            <v>5.4055199986654721E-2</v>
          </cell>
          <cell r="H221">
            <v>5.4055199986654721E-2</v>
          </cell>
        </row>
        <row r="222">
          <cell r="A222" t="str">
            <v>STR00022288</v>
          </cell>
          <cell r="B222" t="str">
            <v>MAIL OD ANNY</v>
          </cell>
          <cell r="D222" t="str">
            <v>nie używany</v>
          </cell>
          <cell r="E222">
            <v>9.0204130472417723E-2</v>
          </cell>
          <cell r="F222">
            <v>9.02</v>
          </cell>
          <cell r="G222" t="str">
            <v>nie używany</v>
          </cell>
        </row>
        <row r="223">
          <cell r="A223" t="str">
            <v>STR00007713</v>
          </cell>
          <cell r="B223" t="str">
            <v>MAIL OD ANNY</v>
          </cell>
          <cell r="D223">
            <v>4.3325238326463414E-2</v>
          </cell>
          <cell r="E223">
            <v>5.1665290766527212E-2</v>
          </cell>
          <cell r="F223">
            <v>5.17</v>
          </cell>
          <cell r="G223">
            <v>4.3325238326463414E-2</v>
          </cell>
          <cell r="H223">
            <v>4.3325238326463414E-2</v>
          </cell>
        </row>
        <row r="224">
          <cell r="A224" t="str">
            <v>STR00007842</v>
          </cell>
          <cell r="B224" t="str">
            <v>MAIL OD ANNY</v>
          </cell>
          <cell r="D224">
            <v>8.8014490176904756E-2</v>
          </cell>
          <cell r="E224">
            <v>8.8014490176904756E-2</v>
          </cell>
          <cell r="F224">
            <v>8.8000000000000007</v>
          </cell>
          <cell r="G224">
            <v>8.8014490176904756E-2</v>
          </cell>
          <cell r="H224">
            <v>8.8014490176904756E-2</v>
          </cell>
        </row>
        <row r="225">
          <cell r="A225" t="str">
            <v>STR00009002</v>
          </cell>
          <cell r="B225" t="str">
            <v>MAIL OD ANNY</v>
          </cell>
          <cell r="D225">
            <v>3.019675407234728E-2</v>
          </cell>
          <cell r="E225">
            <v>2.8998979935106625E-2</v>
          </cell>
          <cell r="F225">
            <v>2.9</v>
          </cell>
          <cell r="G225">
            <v>3.019675407234728E-2</v>
          </cell>
          <cell r="H225">
            <v>3.019675407234728E-2</v>
          </cell>
        </row>
        <row r="226">
          <cell r="A226" t="str">
            <v>STR00009003</v>
          </cell>
          <cell r="B226" t="str">
            <v>MAIL OD ANNY</v>
          </cell>
          <cell r="D226">
            <v>4.6885787680414487E-2</v>
          </cell>
          <cell r="E226">
            <v>4.2727808351941024E-2</v>
          </cell>
          <cell r="F226">
            <v>4.2699999999999996</v>
          </cell>
          <cell r="G226">
            <v>4.6885787680414487E-2</v>
          </cell>
          <cell r="H226">
            <v>4.6885787680414487E-2</v>
          </cell>
        </row>
        <row r="227">
          <cell r="A227" t="str">
            <v>STR00010439</v>
          </cell>
          <cell r="B227" t="str">
            <v>MAIL OD ANNY</v>
          </cell>
          <cell r="D227">
            <v>7.4553042966326991E-2</v>
          </cell>
          <cell r="E227">
            <v>8.5867980884109796E-2</v>
          </cell>
          <cell r="F227">
            <v>8.59</v>
          </cell>
          <cell r="G227">
            <v>7.4553042966326991E-2</v>
          </cell>
          <cell r="H227">
            <v>7.4553042966326991E-2</v>
          </cell>
        </row>
        <row r="228">
          <cell r="A228" t="str">
            <v>STR00010444</v>
          </cell>
          <cell r="B228" t="str">
            <v>MAIL OD ANNY</v>
          </cell>
          <cell r="D228">
            <v>0.11314803053511163</v>
          </cell>
          <cell r="E228">
            <v>0.10904748835388085</v>
          </cell>
          <cell r="F228">
            <v>10.9</v>
          </cell>
          <cell r="G228">
            <v>0.11314803053511163</v>
          </cell>
          <cell r="H228">
            <v>0.11314803053511163</v>
          </cell>
        </row>
        <row r="229">
          <cell r="A229" t="str">
            <v>STR00010443</v>
          </cell>
          <cell r="B229" t="str">
            <v>MAIL OD ANNY</v>
          </cell>
          <cell r="D229">
            <v>3.022890063397788E-2</v>
          </cell>
          <cell r="E229">
            <v>4.9388741868625692E-2</v>
          </cell>
          <cell r="F229">
            <v>4.9400000000000004</v>
          </cell>
          <cell r="G229">
            <v>3.022890063397788E-2</v>
          </cell>
          <cell r="H229">
            <v>3.022890063397788E-2</v>
          </cell>
        </row>
        <row r="230">
          <cell r="A230" t="str">
            <v>STR00022257</v>
          </cell>
          <cell r="B230" t="str">
            <v>MAIL OD ANNY</v>
          </cell>
          <cell r="D230">
            <v>2.8767123287671167E-2</v>
          </cell>
          <cell r="E230">
            <v>2.8767123287671257E-2</v>
          </cell>
          <cell r="F230">
            <v>2.88</v>
          </cell>
          <cell r="G230">
            <v>2.8767123287671167E-2</v>
          </cell>
          <cell r="H230">
            <v>2.8767123287671167E-2</v>
          </cell>
        </row>
        <row r="231">
          <cell r="A231" t="str">
            <v>STR00010409</v>
          </cell>
          <cell r="B231" t="str">
            <v>MAIL OD ANNY</v>
          </cell>
          <cell r="D231">
            <v>8.8923639298345611E-2</v>
          </cell>
          <cell r="E231">
            <v>2.8513457141499478E-2</v>
          </cell>
          <cell r="F231">
            <v>2.85</v>
          </cell>
          <cell r="G231">
            <v>8.8923639298345611E-2</v>
          </cell>
          <cell r="H231">
            <v>8.8923639298345611E-2</v>
          </cell>
        </row>
        <row r="232">
          <cell r="A232" t="str">
            <v>STR00007734</v>
          </cell>
          <cell r="B232" t="str">
            <v>MAIL OD ANNY</v>
          </cell>
          <cell r="D232">
            <v>0.10059489929789686</v>
          </cell>
          <cell r="E232">
            <v>0.10059489929789686</v>
          </cell>
          <cell r="F232">
            <v>10.06</v>
          </cell>
          <cell r="G232">
            <v>0.10059489929789686</v>
          </cell>
          <cell r="H232">
            <v>0.10059489929789686</v>
          </cell>
        </row>
        <row r="233">
          <cell r="A233" t="str">
            <v>STR00007847</v>
          </cell>
          <cell r="B233" t="str">
            <v>MAIL OD ANNY</v>
          </cell>
          <cell r="D233">
            <v>0.10988323729854667</v>
          </cell>
          <cell r="E233">
            <v>0.15195530726256984</v>
          </cell>
          <cell r="F233">
            <v>15.2</v>
          </cell>
          <cell r="G233">
            <v>0.10988323729854667</v>
          </cell>
          <cell r="H233">
            <v>0.10988323729854667</v>
          </cell>
        </row>
        <row r="234">
          <cell r="A234" t="str">
            <v>STR00022290</v>
          </cell>
          <cell r="B234" t="str">
            <v>MAIL OD ANNY</v>
          </cell>
          <cell r="D234">
            <v>3.2858761389994537E-2</v>
          </cell>
          <cell r="E234">
            <v>3.4910499432806899E-2</v>
          </cell>
          <cell r="F234">
            <v>3.49</v>
          </cell>
          <cell r="G234">
            <v>3.2858761389994537E-2</v>
          </cell>
          <cell r="H234">
            <v>3.2858761389994537E-2</v>
          </cell>
        </row>
        <row r="235">
          <cell r="A235" t="str">
            <v>STR00022321</v>
          </cell>
          <cell r="B235" t="str">
            <v>MAIL OD ANNY</v>
          </cell>
          <cell r="D235" t="str">
            <v>nie używany</v>
          </cell>
          <cell r="E235">
            <v>2.0918203523424654E-2</v>
          </cell>
          <cell r="F235">
            <v>2.09</v>
          </cell>
          <cell r="G235" t="str">
            <v>nie używany</v>
          </cell>
        </row>
        <row r="236">
          <cell r="A236" t="str">
            <v>STR00022304</v>
          </cell>
          <cell r="B236" t="str">
            <v>MAIL OD ANNY</v>
          </cell>
          <cell r="D236" t="str">
            <v>nie używany</v>
          </cell>
          <cell r="E236">
            <v>2.0430107526881798E-2</v>
          </cell>
          <cell r="F236">
            <v>2.04</v>
          </cell>
          <cell r="G236" t="str">
            <v>nie używany</v>
          </cell>
        </row>
        <row r="237">
          <cell r="A237" t="str">
            <v>STR00010423</v>
          </cell>
          <cell r="B237" t="str">
            <v>MAIL OD ANNY</v>
          </cell>
          <cell r="D237">
            <v>0.11506849315068468</v>
          </cell>
          <cell r="E237">
            <v>9.8243001786777709E-2</v>
          </cell>
          <cell r="F237">
            <v>9.82</v>
          </cell>
          <cell r="G237">
            <v>0.11506849315068468</v>
          </cell>
          <cell r="H237">
            <v>0.11506849315068468</v>
          </cell>
        </row>
        <row r="238">
          <cell r="A238" t="str">
            <v>STR00008260</v>
          </cell>
          <cell r="B238" t="str">
            <v>MAIL OD ANNY</v>
          </cell>
          <cell r="D238" t="str">
            <v>nie używany</v>
          </cell>
          <cell r="E238" t="str">
            <v>nie używany</v>
          </cell>
          <cell r="F238" t="str">
            <v>nie używany</v>
          </cell>
          <cell r="G238" t="str">
            <v>nie używany</v>
          </cell>
        </row>
        <row r="239">
          <cell r="A239" t="str">
            <v>STR00008307</v>
          </cell>
          <cell r="B239" t="str">
            <v>MAIL OD ANNY</v>
          </cell>
          <cell r="D239" t="str">
            <v>nie używany</v>
          </cell>
          <cell r="E239" t="str">
            <v>nie używany</v>
          </cell>
          <cell r="F239" t="str">
            <v>nie używany</v>
          </cell>
          <cell r="G239" t="str">
            <v>nie używany</v>
          </cell>
        </row>
        <row r="240">
          <cell r="A240" t="str">
            <v>STR00008401</v>
          </cell>
          <cell r="B240" t="str">
            <v>MAIL OD ANNY</v>
          </cell>
          <cell r="D240" t="str">
            <v>nie używany</v>
          </cell>
          <cell r="E240" t="str">
            <v>nie używany</v>
          </cell>
          <cell r="F240" t="str">
            <v>nie używany</v>
          </cell>
          <cell r="G240" t="str">
            <v>nie używany</v>
          </cell>
        </row>
        <row r="241">
          <cell r="A241" t="str">
            <v>STR60000716</v>
          </cell>
          <cell r="B241" t="str">
            <v>Z BOM</v>
          </cell>
          <cell r="C241">
            <v>25.94</v>
          </cell>
          <cell r="D241">
            <v>0.16425042479032784</v>
          </cell>
          <cell r="E241">
            <v>0.16425042479032784</v>
          </cell>
          <cell r="F241">
            <v>16.43</v>
          </cell>
          <cell r="G241">
            <v>0.16425042479032784</v>
          </cell>
          <cell r="H241">
            <v>-9.5149575209672183E-2</v>
          </cell>
        </row>
        <row r="242">
          <cell r="A242" t="str">
            <v>STR60002426</v>
          </cell>
          <cell r="B242" t="str">
            <v>Z BOM</v>
          </cell>
          <cell r="C242">
            <v>25.34</v>
          </cell>
          <cell r="D242">
            <v>0.18262383980259556</v>
          </cell>
          <cell r="E242">
            <v>0.18262383980259556</v>
          </cell>
          <cell r="F242">
            <v>18.260000000000002</v>
          </cell>
          <cell r="G242">
            <v>0.18262383980259556</v>
          </cell>
          <cell r="H242">
            <v>-7.0776160197404459E-2</v>
          </cell>
        </row>
        <row r="243">
          <cell r="A243" t="str">
            <v>STR60007528</v>
          </cell>
          <cell r="B243" t="str">
            <v>Z BOM</v>
          </cell>
          <cell r="C243">
            <v>28.25</v>
          </cell>
          <cell r="D243">
            <v>0.18101652173192206</v>
          </cell>
          <cell r="E243">
            <v>0.18101652173192206</v>
          </cell>
          <cell r="F243">
            <v>18.100000000000001</v>
          </cell>
          <cell r="G243">
            <v>0.18101652173192206</v>
          </cell>
          <cell r="H243">
            <v>-0.10148347826807791</v>
          </cell>
        </row>
        <row r="244">
          <cell r="A244" t="str">
            <v>STR60007529</v>
          </cell>
          <cell r="B244" t="str">
            <v>Z BOM</v>
          </cell>
          <cell r="C244">
            <v>25.31</v>
          </cell>
          <cell r="D244">
            <v>0.16805976677549711</v>
          </cell>
          <cell r="E244">
            <v>0.15344706383376139</v>
          </cell>
          <cell r="F244">
            <v>15.34</v>
          </cell>
          <cell r="G244">
            <v>0.16805976677549711</v>
          </cell>
          <cell r="H244">
            <v>-8.5040233224502881E-2</v>
          </cell>
        </row>
        <row r="245">
          <cell r="A245" t="str">
            <v>STR60003715</v>
          </cell>
          <cell r="B245" t="str">
            <v>Z BOM</v>
          </cell>
          <cell r="C245">
            <v>21.52</v>
          </cell>
          <cell r="D245">
            <v>0.16827803221207588</v>
          </cell>
          <cell r="E245">
            <v>0.16827803221207588</v>
          </cell>
          <cell r="F245">
            <v>16.829999999999998</v>
          </cell>
          <cell r="G245">
            <v>0.16827803221207588</v>
          </cell>
          <cell r="H245">
            <v>-4.6921967787924124E-2</v>
          </cell>
        </row>
        <row r="246">
          <cell r="A246" t="str">
            <v>STR60003716</v>
          </cell>
          <cell r="B246" t="str">
            <v>Z BOM</v>
          </cell>
          <cell r="C246">
            <v>21.45</v>
          </cell>
          <cell r="D246">
            <v>0.16423225704300062</v>
          </cell>
          <cell r="E246">
            <v>0.16423225704300062</v>
          </cell>
          <cell r="F246">
            <v>16.420000000000002</v>
          </cell>
          <cell r="G246">
            <v>0.16423225704300062</v>
          </cell>
          <cell r="H246">
            <v>-5.0267742956999373E-2</v>
          </cell>
        </row>
        <row r="247">
          <cell r="A247" t="str">
            <v>STR60004576</v>
          </cell>
          <cell r="B247" t="str">
            <v>Z BOM</v>
          </cell>
          <cell r="C247">
            <v>26.06</v>
          </cell>
          <cell r="D247">
            <v>0.15825596077761261</v>
          </cell>
          <cell r="E247">
            <v>0.15825596077761261</v>
          </cell>
          <cell r="F247">
            <v>15.83</v>
          </cell>
          <cell r="G247">
            <v>0.15825596077761261</v>
          </cell>
          <cell r="H247">
            <v>-0.10234403922238738</v>
          </cell>
        </row>
        <row r="248">
          <cell r="A248" t="str">
            <v>STR60007538</v>
          </cell>
          <cell r="B248" t="str">
            <v>Z BOM</v>
          </cell>
          <cell r="C248">
            <v>20.8</v>
          </cell>
          <cell r="D248">
            <v>0.14687707340747519</v>
          </cell>
          <cell r="E248">
            <v>0.14687707340747519</v>
          </cell>
          <cell r="F248">
            <v>14.69</v>
          </cell>
          <cell r="G248">
            <v>0.14687707340747519</v>
          </cell>
          <cell r="H248">
            <v>-6.1122926592524829E-2</v>
          </cell>
        </row>
        <row r="249">
          <cell r="A249" t="str">
            <v>STR60000719</v>
          </cell>
          <cell r="B249" t="str">
            <v>Z BOM</v>
          </cell>
          <cell r="C249">
            <v>24.32</v>
          </cell>
          <cell r="D249">
            <v>0.1827328823645516</v>
          </cell>
          <cell r="E249">
            <v>0.1827328823645516</v>
          </cell>
          <cell r="F249">
            <v>18.27</v>
          </cell>
          <cell r="G249">
            <v>0.1827328823645516</v>
          </cell>
          <cell r="H249">
            <v>-6.0467117635448403E-2</v>
          </cell>
        </row>
        <row r="250">
          <cell r="A250" t="str">
            <v>STR60004508</v>
          </cell>
          <cell r="B250" t="str">
            <v>Z BOM</v>
          </cell>
          <cell r="C250">
            <v>24.25</v>
          </cell>
          <cell r="D250">
            <v>0.18271790724992676</v>
          </cell>
          <cell r="E250">
            <v>0.18271790724992676</v>
          </cell>
          <cell r="F250">
            <v>18.27</v>
          </cell>
          <cell r="G250">
            <v>0.18271790724992676</v>
          </cell>
          <cell r="H250">
            <v>-5.9782092750073235E-2</v>
          </cell>
        </row>
        <row r="251">
          <cell r="A251" t="str">
            <v>STR60000959</v>
          </cell>
          <cell r="B251" t="str">
            <v>Z BOM</v>
          </cell>
          <cell r="C251">
            <v>24.42</v>
          </cell>
          <cell r="D251">
            <v>0.14608208098792594</v>
          </cell>
          <cell r="E251">
            <v>0.14608208098792594</v>
          </cell>
          <cell r="F251">
            <v>14.61</v>
          </cell>
          <cell r="G251">
            <v>0.14608208098792594</v>
          </cell>
          <cell r="H251">
            <v>-9.811791901207409E-2</v>
          </cell>
        </row>
        <row r="252">
          <cell r="A252" t="str">
            <v>STR00008376</v>
          </cell>
          <cell r="B252" t="str">
            <v>Z BOM</v>
          </cell>
          <cell r="D252">
            <v>4.3024983332683099E-2</v>
          </cell>
          <cell r="E252">
            <v>4.1052631578947368E-2</v>
          </cell>
          <cell r="F252">
            <v>4.1100000000000003</v>
          </cell>
          <cell r="G252">
            <v>4.3024983332683099E-2</v>
          </cell>
          <cell r="H252">
            <v>4.3024983332683099E-2</v>
          </cell>
        </row>
        <row r="253">
          <cell r="A253" t="str">
            <v>STR60003574</v>
          </cell>
          <cell r="B253" t="str">
            <v>Z BOM</v>
          </cell>
          <cell r="C253">
            <v>30.7</v>
          </cell>
          <cell r="D253">
            <v>0.15565447331150348</v>
          </cell>
          <cell r="E253">
            <v>6.4767203282828353E-2</v>
          </cell>
          <cell r="F253">
            <v>6.48</v>
          </cell>
          <cell r="G253">
            <v>0.15565447331150348</v>
          </cell>
          <cell r="H253">
            <v>-0.15134552668849652</v>
          </cell>
        </row>
        <row r="254">
          <cell r="A254" t="str">
            <v>STR60000718</v>
          </cell>
          <cell r="B254" t="str">
            <v>Z BOM</v>
          </cell>
          <cell r="C254">
            <v>23.46</v>
          </cell>
          <cell r="D254">
            <v>23.46</v>
          </cell>
          <cell r="E254" t="str">
            <v>nie używany</v>
          </cell>
          <cell r="F254" t="str">
            <v>nie używany</v>
          </cell>
          <cell r="G254" t="str">
            <v>nie używany</v>
          </cell>
        </row>
        <row r="255">
          <cell r="A255" t="str">
            <v>STR60005872</v>
          </cell>
          <cell r="B255" t="str">
            <v>Z BOM</v>
          </cell>
          <cell r="C255">
            <v>23.46</v>
          </cell>
          <cell r="D255">
            <v>23.46</v>
          </cell>
          <cell r="E255" t="str">
            <v>nie używany</v>
          </cell>
          <cell r="F255" t="str">
            <v>nie używany</v>
          </cell>
          <cell r="G255" t="str">
            <v>nie używany</v>
          </cell>
        </row>
        <row r="256">
          <cell r="A256" t="str">
            <v>STR60005870</v>
          </cell>
          <cell r="B256" t="str">
            <v>Z BOM</v>
          </cell>
          <cell r="C256">
            <v>24.53</v>
          </cell>
          <cell r="D256">
            <v>24.53</v>
          </cell>
          <cell r="E256" t="str">
            <v>nie używany</v>
          </cell>
          <cell r="F256" t="str">
            <v>nie używany</v>
          </cell>
          <cell r="G256" t="str">
            <v>nie używany</v>
          </cell>
        </row>
        <row r="257">
          <cell r="A257" t="str">
            <v>STR60002966</v>
          </cell>
          <cell r="B257" t="str">
            <v>Z BOM</v>
          </cell>
          <cell r="C257">
            <v>25.71</v>
          </cell>
          <cell r="D257">
            <v>0.16500489277633171</v>
          </cell>
          <cell r="E257">
            <v>0.28085684430512003</v>
          </cell>
          <cell r="F257">
            <v>28.09</v>
          </cell>
          <cell r="G257">
            <v>0.16500489277633171</v>
          </cell>
          <cell r="H257">
            <v>-9.2095107223668288E-2</v>
          </cell>
        </row>
        <row r="258">
          <cell r="A258" t="str">
            <v>STR00007743</v>
          </cell>
          <cell r="B258" t="str">
            <v>Z BOM</v>
          </cell>
          <cell r="D258">
            <v>7.7857142857142861E-2</v>
          </cell>
          <cell r="E258">
            <v>7.7857142857142861E-2</v>
          </cell>
          <cell r="F258">
            <v>7.79</v>
          </cell>
          <cell r="G258">
            <v>7.7857142857142861E-2</v>
          </cell>
          <cell r="H258">
            <v>7.7857142857142861E-2</v>
          </cell>
        </row>
        <row r="259">
          <cell r="A259" t="str">
            <v>STR00008338</v>
          </cell>
          <cell r="B259" t="str">
            <v>Z BOM</v>
          </cell>
          <cell r="D259" t="str">
            <v>nie używany</v>
          </cell>
          <cell r="E259" t="str">
            <v>nie używany</v>
          </cell>
          <cell r="F259" t="str">
            <v>nie używany</v>
          </cell>
          <cell r="G259" t="str">
            <v>nie używany</v>
          </cell>
        </row>
        <row r="260">
          <cell r="A260" t="str">
            <v>STR60004375</v>
          </cell>
          <cell r="B260" t="str">
            <v>Z BOM</v>
          </cell>
          <cell r="C260">
            <v>28.24</v>
          </cell>
          <cell r="D260">
            <v>0.21050165838328994</v>
          </cell>
          <cell r="E260">
            <v>0.25708722741433016</v>
          </cell>
          <cell r="F260">
            <v>25.71</v>
          </cell>
          <cell r="G260">
            <v>0.21050165838328994</v>
          </cell>
          <cell r="H260">
            <v>-7.1898341616710049E-2</v>
          </cell>
        </row>
        <row r="261">
          <cell r="A261" t="str">
            <v>STR00007816</v>
          </cell>
          <cell r="B261" t="str">
            <v>Z BOM</v>
          </cell>
          <cell r="D261">
            <v>4.7417102718689555E-2</v>
          </cell>
          <cell r="E261">
            <v>4.7417102718689555E-2</v>
          </cell>
          <cell r="F261">
            <v>4.74</v>
          </cell>
          <cell r="G261">
            <v>4.7417102718689555E-2</v>
          </cell>
          <cell r="H261">
            <v>4.7417102718689555E-2</v>
          </cell>
        </row>
        <row r="262">
          <cell r="A262" t="str">
            <v>STR00007872</v>
          </cell>
          <cell r="B262" t="str">
            <v>Z BOM</v>
          </cell>
          <cell r="D262">
            <v>4.2026696360669032E-2</v>
          </cell>
          <cell r="E262">
            <v>4.8322147651006675E-2</v>
          </cell>
          <cell r="F262">
            <v>4.83</v>
          </cell>
          <cell r="G262">
            <v>4.2026696360669032E-2</v>
          </cell>
          <cell r="H262">
            <v>4.2026696360669032E-2</v>
          </cell>
        </row>
        <row r="263">
          <cell r="A263" t="str">
            <v>STR60000683</v>
          </cell>
          <cell r="B263" t="str">
            <v>Z BOM</v>
          </cell>
          <cell r="D263" t="str">
            <v>nie używany</v>
          </cell>
          <cell r="E263" t="str">
            <v>nie używany</v>
          </cell>
          <cell r="F263" t="str">
            <v>nie używany</v>
          </cell>
          <cell r="G263" t="str">
            <v>nie używany</v>
          </cell>
        </row>
        <row r="264">
          <cell r="A264" t="str">
            <v>STR00005177</v>
          </cell>
          <cell r="B264" t="str">
            <v>Z BOM</v>
          </cell>
          <cell r="D264" t="str">
            <v>nie używany</v>
          </cell>
          <cell r="E264" t="str">
            <v>nie używany</v>
          </cell>
          <cell r="F264" t="str">
            <v>nie używany</v>
          </cell>
          <cell r="G264" t="str">
            <v>nie używany</v>
          </cell>
        </row>
        <row r="265">
          <cell r="A265" t="str">
            <v>STR60007550</v>
          </cell>
          <cell r="B265" t="str">
            <v>Z BOM</v>
          </cell>
          <cell r="D265" t="str">
            <v>nie używany</v>
          </cell>
          <cell r="E265" t="str">
            <v>nie używany</v>
          </cell>
          <cell r="F265" t="str">
            <v>nie używany</v>
          </cell>
          <cell r="G265" t="str">
            <v>nie używany</v>
          </cell>
        </row>
        <row r="266">
          <cell r="A266" t="str">
            <v>STR60002977</v>
          </cell>
          <cell r="B266" t="str">
            <v>Z BOM</v>
          </cell>
          <cell r="C266">
            <v>34.97</v>
          </cell>
          <cell r="D266">
            <v>0.21250355541887356</v>
          </cell>
          <cell r="E266">
            <v>0.27444794952681395</v>
          </cell>
          <cell r="F266">
            <v>27.44</v>
          </cell>
          <cell r="G266">
            <v>0.21250355541887356</v>
          </cell>
          <cell r="H266">
            <v>-0.13719644458112645</v>
          </cell>
        </row>
        <row r="267">
          <cell r="A267" t="str">
            <v>STR00007817</v>
          </cell>
          <cell r="B267" t="str">
            <v>Z BOM</v>
          </cell>
          <cell r="D267">
            <v>4.5090564280766132E-2</v>
          </cell>
          <cell r="E267">
            <v>4.8322147651006689E-2</v>
          </cell>
          <cell r="F267">
            <v>4.83</v>
          </cell>
          <cell r="G267">
            <v>4.5090564280766132E-2</v>
          </cell>
          <cell r="H267">
            <v>4.5090564280766132E-2</v>
          </cell>
        </row>
        <row r="268">
          <cell r="A268" t="str">
            <v>STR00007733</v>
          </cell>
          <cell r="B268" t="str">
            <v>Z BOM</v>
          </cell>
          <cell r="D268">
            <v>6.0417523826538505E-2</v>
          </cell>
          <cell r="E268">
            <v>0.10987293336221224</v>
          </cell>
          <cell r="F268">
            <v>10.99</v>
          </cell>
          <cell r="G268">
            <v>6.0417523826538505E-2</v>
          </cell>
          <cell r="H268">
            <v>6.0417523826538505E-2</v>
          </cell>
        </row>
        <row r="269">
          <cell r="A269" t="str">
            <v>STR00007768</v>
          </cell>
          <cell r="B269" t="str">
            <v>Z BOM</v>
          </cell>
          <cell r="D269">
            <v>4.6143747218513748E-2</v>
          </cell>
          <cell r="E269">
            <v>4.6143747218513748E-2</v>
          </cell>
          <cell r="F269">
            <v>4.6100000000000003</v>
          </cell>
          <cell r="G269">
            <v>4.6143747218513748E-2</v>
          </cell>
          <cell r="H269">
            <v>4.6143747218513748E-2</v>
          </cell>
        </row>
        <row r="270">
          <cell r="A270" t="str">
            <v>STR00007767</v>
          </cell>
          <cell r="B270" t="str">
            <v>Z BOM</v>
          </cell>
          <cell r="D270">
            <v>5.8878296790594503E-2</v>
          </cell>
          <cell r="E270">
            <v>0.18125000000000005</v>
          </cell>
          <cell r="F270">
            <v>18.13</v>
          </cell>
          <cell r="G270">
            <v>5.8878296790594503E-2</v>
          </cell>
          <cell r="H270">
            <v>5.8878296790594503E-2</v>
          </cell>
        </row>
        <row r="271">
          <cell r="A271" t="str">
            <v>STR00008339</v>
          </cell>
          <cell r="B271" t="str">
            <v>Z BOM</v>
          </cell>
          <cell r="D271" t="str">
            <v>nie używany</v>
          </cell>
          <cell r="E271" t="str">
            <v>nie używany</v>
          </cell>
          <cell r="F271" t="str">
            <v>nie używany</v>
          </cell>
          <cell r="G271" t="str">
            <v>nie używany</v>
          </cell>
        </row>
        <row r="272">
          <cell r="A272" t="str">
            <v>STR00007563</v>
          </cell>
          <cell r="B272" t="str">
            <v>Z BOM</v>
          </cell>
          <cell r="D272">
            <v>6.1594202898550707E-2</v>
          </cell>
          <cell r="E272">
            <v>6.1594202898550707E-2</v>
          </cell>
          <cell r="F272">
            <v>6.16</v>
          </cell>
          <cell r="G272">
            <v>6.1594202898550707E-2</v>
          </cell>
          <cell r="H272">
            <v>6.1594202898550707E-2</v>
          </cell>
        </row>
        <row r="273">
          <cell r="A273" t="str">
            <v>STR60007816</v>
          </cell>
          <cell r="B273" t="str">
            <v>Z BOM</v>
          </cell>
          <cell r="D273" t="str">
            <v>nie używany</v>
          </cell>
          <cell r="E273" t="str">
            <v>nie używany</v>
          </cell>
          <cell r="F273" t="str">
            <v>nie używany</v>
          </cell>
          <cell r="G273" t="str">
            <v>nie używany</v>
          </cell>
        </row>
        <row r="274">
          <cell r="A274" t="str">
            <v>STR00007837</v>
          </cell>
          <cell r="B274" t="str">
            <v>Z BOM</v>
          </cell>
          <cell r="D274">
            <v>0.1200128815878144</v>
          </cell>
          <cell r="E274">
            <v>0.2835238142357675</v>
          </cell>
          <cell r="F274">
            <v>28.35</v>
          </cell>
          <cell r="G274">
            <v>0.1200128815878144</v>
          </cell>
          <cell r="H274">
            <v>0.1200128815878144</v>
          </cell>
        </row>
        <row r="275">
          <cell r="A275" t="str">
            <v>STR61030035</v>
          </cell>
          <cell r="B275" t="str">
            <v>Z BOM</v>
          </cell>
          <cell r="D275" t="str">
            <v>nie używany</v>
          </cell>
          <cell r="E275" t="str">
            <v>nie używany</v>
          </cell>
          <cell r="F275" t="str">
            <v>nie używany</v>
          </cell>
          <cell r="G275" t="str">
            <v>nie używany</v>
          </cell>
        </row>
        <row r="276">
          <cell r="A276" t="str">
            <v>STR00007838</v>
          </cell>
          <cell r="B276" t="str">
            <v>Z BOM</v>
          </cell>
          <cell r="D276">
            <v>0.12725760496993546</v>
          </cell>
          <cell r="E276">
            <v>0.26206667159435276</v>
          </cell>
          <cell r="F276">
            <v>26.21</v>
          </cell>
          <cell r="G276">
            <v>0.12725760496993546</v>
          </cell>
          <cell r="H276">
            <v>0.12725760496993546</v>
          </cell>
        </row>
        <row r="277">
          <cell r="A277" t="str">
            <v>STR00007568</v>
          </cell>
          <cell r="B277" t="str">
            <v>Z BOM</v>
          </cell>
          <cell r="D277">
            <v>7.482634702522499E-2</v>
          </cell>
          <cell r="E277">
            <v>4.9193548387096643E-2</v>
          </cell>
          <cell r="F277">
            <v>4.92</v>
          </cell>
          <cell r="G277">
            <v>7.482634702522499E-2</v>
          </cell>
          <cell r="H277">
            <v>7.482634702522499E-2</v>
          </cell>
        </row>
        <row r="278">
          <cell r="A278" t="str">
            <v>STR00007559</v>
          </cell>
          <cell r="B278" t="str">
            <v>Z BOM</v>
          </cell>
          <cell r="D278">
            <v>8.3196581322418792E-2</v>
          </cell>
          <cell r="E278">
            <v>0.22734698097601325</v>
          </cell>
          <cell r="F278">
            <v>22.73</v>
          </cell>
          <cell r="G278">
            <v>8.3196581322418792E-2</v>
          </cell>
          <cell r="H278">
            <v>8.3196581322418792E-2</v>
          </cell>
        </row>
        <row r="279">
          <cell r="A279" t="str">
            <v>STR00007551</v>
          </cell>
          <cell r="B279" t="str">
            <v>Z BOM</v>
          </cell>
          <cell r="D279">
            <v>5.4694337194337417E-2</v>
          </cell>
          <cell r="E279">
            <v>7.7142857142857027E-2</v>
          </cell>
          <cell r="F279">
            <v>7.71</v>
          </cell>
          <cell r="G279">
            <v>5.4694337194337417E-2</v>
          </cell>
          <cell r="H279">
            <v>5.4694337194337417E-2</v>
          </cell>
        </row>
        <row r="280">
          <cell r="A280" t="str">
            <v>STR00007574</v>
          </cell>
          <cell r="B280" t="str">
            <v>Z BOM</v>
          </cell>
          <cell r="D280" t="str">
            <v>nie używany</v>
          </cell>
          <cell r="E280" t="str">
            <v>nie używany</v>
          </cell>
          <cell r="F280" t="str">
            <v>nie używany</v>
          </cell>
          <cell r="G280" t="str">
            <v>nie używany</v>
          </cell>
        </row>
        <row r="281">
          <cell r="A281" t="str">
            <v>STR60007547</v>
          </cell>
          <cell r="B281" t="str">
            <v>Z BOM</v>
          </cell>
          <cell r="D281" t="str">
            <v>nie używany</v>
          </cell>
          <cell r="E281" t="str">
            <v>nie używany</v>
          </cell>
          <cell r="F281" t="str">
            <v>nie używany</v>
          </cell>
          <cell r="G281" t="str">
            <v>nie używany</v>
          </cell>
        </row>
        <row r="282">
          <cell r="A282" t="str">
            <v>STR60007549</v>
          </cell>
          <cell r="B282" t="str">
            <v>Z BOM</v>
          </cell>
          <cell r="D282" t="str">
            <v>nie używany</v>
          </cell>
          <cell r="E282" t="str">
            <v>nie używany</v>
          </cell>
          <cell r="F282" t="str">
            <v>nie używany</v>
          </cell>
          <cell r="G282" t="str">
            <v>nie używany</v>
          </cell>
        </row>
        <row r="283">
          <cell r="A283" t="str">
            <v>STR60007548</v>
          </cell>
          <cell r="B283" t="str">
            <v>Z BOM</v>
          </cell>
          <cell r="D283" t="str">
            <v>nie używany</v>
          </cell>
          <cell r="E283" t="str">
            <v>nie używany</v>
          </cell>
          <cell r="F283" t="str">
            <v>nie używany</v>
          </cell>
          <cell r="G283" t="str">
            <v>nie używany</v>
          </cell>
        </row>
        <row r="284">
          <cell r="A284" t="str">
            <v>STR60007593</v>
          </cell>
          <cell r="B284" t="str">
            <v>Z BOM</v>
          </cell>
          <cell r="D284" t="str">
            <v>nie używany</v>
          </cell>
          <cell r="E284" t="str">
            <v>nie używany</v>
          </cell>
          <cell r="F284" t="str">
            <v>nie używany</v>
          </cell>
          <cell r="G284" t="str">
            <v>nie używany</v>
          </cell>
        </row>
        <row r="285">
          <cell r="A285" t="str">
            <v>STR60007599</v>
          </cell>
          <cell r="B285" t="str">
            <v>Z BOM</v>
          </cell>
          <cell r="D285" t="str">
            <v>nie używany</v>
          </cell>
          <cell r="E285" t="str">
            <v>nie używany</v>
          </cell>
          <cell r="F285" t="str">
            <v>nie używany</v>
          </cell>
          <cell r="G285" t="str">
            <v>nie używany</v>
          </cell>
        </row>
        <row r="286">
          <cell r="A286" t="str">
            <v>STR60008216</v>
          </cell>
          <cell r="B286" t="str">
            <v>Z PLIKU</v>
          </cell>
          <cell r="C286">
            <v>23.46</v>
          </cell>
          <cell r="D286">
            <v>23.46</v>
          </cell>
          <cell r="E286">
            <v>0.16359270125606779</v>
          </cell>
          <cell r="F286">
            <v>16.36</v>
          </cell>
          <cell r="G286" t="str">
            <v>nie używany</v>
          </cell>
        </row>
        <row r="287">
          <cell r="A287" t="str">
            <v>STR60008217</v>
          </cell>
          <cell r="B287" t="str">
            <v>Z PLIKU</v>
          </cell>
          <cell r="C287">
            <v>23.46</v>
          </cell>
          <cell r="D287">
            <v>23.46</v>
          </cell>
          <cell r="E287">
            <v>0.2346</v>
          </cell>
          <cell r="F287">
            <v>23.46</v>
          </cell>
          <cell r="G287" t="str">
            <v>nie używany</v>
          </cell>
        </row>
        <row r="288">
          <cell r="A288" t="str">
            <v>STR60008242</v>
          </cell>
          <cell r="B288" t="str">
            <v>Z PLIKU</v>
          </cell>
          <cell r="C288">
            <v>39.47</v>
          </cell>
          <cell r="D288">
            <v>0.19637857766467337</v>
          </cell>
          <cell r="E288">
            <v>0.19637857766467337</v>
          </cell>
          <cell r="F288">
            <v>19.64</v>
          </cell>
          <cell r="G288">
            <v>0.19637857766467337</v>
          </cell>
          <cell r="H288">
            <v>-0.19832142233532662</v>
          </cell>
        </row>
        <row r="289">
          <cell r="A289" t="str">
            <v>STR60008244</v>
          </cell>
          <cell r="B289" t="str">
            <v>Z PLIKU</v>
          </cell>
          <cell r="C289">
            <v>23.46</v>
          </cell>
          <cell r="D289">
            <v>23.46</v>
          </cell>
          <cell r="E289">
            <v>0.18014643511839545</v>
          </cell>
          <cell r="F289">
            <v>18.010000000000002</v>
          </cell>
          <cell r="G289" t="str">
            <v>nie używany</v>
          </cell>
        </row>
        <row r="290">
          <cell r="A290" t="str">
            <v>STR60008252</v>
          </cell>
          <cell r="B290" t="str">
            <v>Z PLIKU</v>
          </cell>
          <cell r="C290">
            <v>23.46</v>
          </cell>
          <cell r="D290">
            <v>23.46</v>
          </cell>
          <cell r="E290">
            <v>0.2346</v>
          </cell>
          <cell r="F290">
            <v>23.46</v>
          </cell>
          <cell r="G290" t="str">
            <v>nie używany</v>
          </cell>
        </row>
        <row r="291">
          <cell r="A291" t="str">
            <v>STR60008246</v>
          </cell>
          <cell r="B291" t="str">
            <v>Z PLIKU</v>
          </cell>
          <cell r="C291">
            <v>23.46</v>
          </cell>
          <cell r="D291">
            <v>0.1865359878896882</v>
          </cell>
          <cell r="E291">
            <v>0.1865359878896882</v>
          </cell>
          <cell r="F291">
            <v>18.649999999999999</v>
          </cell>
          <cell r="G291">
            <v>0.1865359878896882</v>
          </cell>
          <cell r="H291">
            <v>-4.8064012110311805E-2</v>
          </cell>
        </row>
        <row r="292">
          <cell r="A292" t="str">
            <v>STR60005282</v>
          </cell>
          <cell r="B292" t="str">
            <v>Z PLIKU</v>
          </cell>
          <cell r="C292">
            <v>23.46</v>
          </cell>
          <cell r="D292">
            <v>9.3780346554041952E-2</v>
          </cell>
          <cell r="E292">
            <v>9.3780346554041952E-2</v>
          </cell>
          <cell r="F292">
            <v>9.3800000000000008</v>
          </cell>
          <cell r="G292">
            <v>9.3780346554041952E-2</v>
          </cell>
          <cell r="H292">
            <v>-0.14081965344595804</v>
          </cell>
        </row>
        <row r="293">
          <cell r="A293" t="str">
            <v>STR60008188</v>
          </cell>
          <cell r="B293" t="str">
            <v>Z PLIKU</v>
          </cell>
          <cell r="C293">
            <v>20.57</v>
          </cell>
          <cell r="D293">
            <v>0.1515688825114474</v>
          </cell>
          <cell r="E293">
            <v>0.15910774410774411</v>
          </cell>
          <cell r="F293">
            <v>15.91</v>
          </cell>
          <cell r="G293">
            <v>0.1515688825114474</v>
          </cell>
          <cell r="H293">
            <v>-5.4131117488552594E-2</v>
          </cell>
        </row>
        <row r="294">
          <cell r="A294" t="str">
            <v>STR60000715</v>
          </cell>
          <cell r="B294" t="str">
            <v>Z PLIKU</v>
          </cell>
          <cell r="C294">
            <v>23.46</v>
          </cell>
          <cell r="D294">
            <v>23.46</v>
          </cell>
          <cell r="E294">
            <v>0.2346</v>
          </cell>
          <cell r="F294">
            <v>23.46</v>
          </cell>
          <cell r="G294" t="str">
            <v>nie używany</v>
          </cell>
        </row>
        <row r="295">
          <cell r="A295" t="str">
            <v>STR60000713</v>
          </cell>
          <cell r="B295" t="str">
            <v>Z PLIKU</v>
          </cell>
          <cell r="C295">
            <v>23.46</v>
          </cell>
          <cell r="D295">
            <v>23.46</v>
          </cell>
          <cell r="E295">
            <v>0.2346</v>
          </cell>
          <cell r="F295">
            <v>23.46</v>
          </cell>
          <cell r="G295" t="str">
            <v>nie używany</v>
          </cell>
        </row>
        <row r="296">
          <cell r="A296" t="str">
            <v>STR60008295</v>
          </cell>
          <cell r="B296" t="str">
            <v>Z PLIKU</v>
          </cell>
          <cell r="C296">
            <v>23.46</v>
          </cell>
          <cell r="D296">
            <v>23.46</v>
          </cell>
          <cell r="E296">
            <v>0.2346</v>
          </cell>
          <cell r="F296">
            <v>23.46</v>
          </cell>
          <cell r="G296" t="str">
            <v>nie używany</v>
          </cell>
        </row>
        <row r="297">
          <cell r="A297" t="str">
            <v>STR60000950</v>
          </cell>
          <cell r="B297" t="str">
            <v>Z PLIKU</v>
          </cell>
          <cell r="C297">
            <v>23.46</v>
          </cell>
          <cell r="D297">
            <v>0.1703900424654213</v>
          </cell>
          <cell r="E297">
            <v>0.1703900424654213</v>
          </cell>
          <cell r="F297">
            <v>17.04</v>
          </cell>
          <cell r="G297">
            <v>0.1703900424654213</v>
          </cell>
          <cell r="H297">
            <v>-6.4209957534578699E-2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"/>
      <sheetName val="Folie"/>
    </sheetNames>
    <sheetDataSet>
      <sheetData sheetId="0" refreshError="1"/>
      <sheetData sheetId="1">
        <row r="3">
          <cell r="B3">
            <v>3.15</v>
          </cell>
          <cell r="D3" t="str">
            <v>Planilux/bezbarwne</v>
          </cell>
          <cell r="F3" t="str">
            <v xml:space="preserve">Czarna FERRO 14509 IR-7265-C </v>
          </cell>
        </row>
        <row r="4">
          <cell r="B4">
            <v>3.85</v>
          </cell>
          <cell r="D4" t="str">
            <v>TSAnX/zielone</v>
          </cell>
          <cell r="F4" t="str">
            <v>Czarna FERRO 14502-IR7162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1T1405-IR702A</v>
          </cell>
        </row>
        <row r="6">
          <cell r="B6">
            <v>5.85</v>
          </cell>
          <cell r="D6" t="str">
            <v>Venus Grey10/szary</v>
          </cell>
          <cell r="F6" t="str">
            <v>Biała AF2000-IR701A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AF2900-IR701A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"/>
      <sheetName val="Folie"/>
      <sheetName val="MARSZRUTA_WER 5"/>
      <sheetName val="Lista niestandard. mat. strateg"/>
      <sheetName val="charakterystyki"/>
    </sheetNames>
    <sheetDataSet>
      <sheetData sheetId="0" refreshError="1"/>
      <sheetData sheetId="1">
        <row r="3">
          <cell r="I3" t="str">
            <v xml:space="preserve">RF41 - 0,94 </v>
          </cell>
        </row>
        <row r="4">
          <cell r="I4" t="str">
            <v>RF41 - 1,10</v>
          </cell>
        </row>
        <row r="5">
          <cell r="I5" t="str">
            <v xml:space="preserve">RF41 - 1,20 </v>
          </cell>
        </row>
        <row r="6">
          <cell r="I6" t="str">
            <v>RF41 - 1,40</v>
          </cell>
        </row>
        <row r="7">
          <cell r="I7" t="str">
            <v>RF41 - 1,45</v>
          </cell>
        </row>
        <row r="8">
          <cell r="I8" t="str">
            <v>RF41 - 1,55</v>
          </cell>
        </row>
        <row r="9">
          <cell r="I9" t="str">
            <v xml:space="preserve">Acustic - 0,85 </v>
          </cell>
        </row>
        <row r="10">
          <cell r="I10" t="str">
            <v>Acustic - 0,92</v>
          </cell>
        </row>
        <row r="11">
          <cell r="I11" t="str">
            <v>Acustic - 1,45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4"/>
  <sheetViews>
    <sheetView tabSelected="1" zoomScale="40" zoomScaleNormal="40" zoomScaleSheetLayoutView="55" workbookViewId="0">
      <selection activeCell="N16" sqref="N16"/>
    </sheetView>
  </sheetViews>
  <sheetFormatPr defaultColWidth="11.44140625" defaultRowHeight="24.6"/>
  <cols>
    <col min="1" max="2" width="15.5546875" style="44" customWidth="1"/>
    <col min="3" max="3" width="39.44140625" style="43" customWidth="1"/>
    <col min="4" max="4" width="36.109375" style="43" customWidth="1"/>
    <col min="5" max="5" width="36.88671875" style="43" customWidth="1"/>
    <col min="6" max="6" width="44" style="43" customWidth="1"/>
    <col min="7" max="7" width="44.44140625" style="43" customWidth="1"/>
    <col min="8" max="8" width="6.44140625" style="43" customWidth="1"/>
    <col min="9" max="9" width="37.6640625" style="43" customWidth="1"/>
    <col min="10" max="10" width="6.33203125" style="43" customWidth="1"/>
    <col min="11" max="11" width="54.6640625" style="43" customWidth="1"/>
    <col min="12" max="12" width="50.6640625" style="43" customWidth="1"/>
    <col min="13" max="13" width="46.44140625" style="43" customWidth="1"/>
    <col min="14" max="14" width="53.5546875" style="43" customWidth="1"/>
    <col min="15" max="15" width="30.6640625" style="43" customWidth="1"/>
    <col min="16" max="16" width="18.109375" style="126" customWidth="1"/>
    <col min="17" max="17" width="16.6640625" style="71" customWidth="1"/>
    <col min="18" max="20" width="16.6640625" style="44" customWidth="1"/>
    <col min="21" max="36" width="11.44140625" style="44"/>
    <col min="37" max="37" width="50.5546875" style="44" bestFit="1" customWidth="1"/>
    <col min="38" max="38" width="58.5546875" style="44" customWidth="1"/>
    <col min="39" max="16384" width="11.44140625" style="44"/>
  </cols>
  <sheetData>
    <row r="1" spans="1:37" ht="33" customHeight="1" thickTop="1">
      <c r="A1" s="41"/>
      <c r="B1" s="367"/>
      <c r="C1" s="42"/>
      <c r="D1" s="442" t="s">
        <v>242</v>
      </c>
      <c r="E1" s="443"/>
      <c r="F1" s="443"/>
      <c r="G1" s="443"/>
      <c r="H1" s="443"/>
      <c r="I1" s="443"/>
      <c r="J1" s="443"/>
      <c r="K1" s="443"/>
      <c r="L1" s="444"/>
      <c r="M1" s="298"/>
      <c r="N1" s="119" t="s">
        <v>454</v>
      </c>
      <c r="AK1" s="195"/>
    </row>
    <row r="2" spans="1:37" ht="34.5" customHeight="1">
      <c r="A2" s="45"/>
      <c r="B2" s="71"/>
      <c r="C2" s="46"/>
      <c r="D2" s="445"/>
      <c r="E2" s="446"/>
      <c r="F2" s="446"/>
      <c r="G2" s="446"/>
      <c r="H2" s="446"/>
      <c r="I2" s="446"/>
      <c r="J2" s="446"/>
      <c r="K2" s="446"/>
      <c r="L2" s="447"/>
      <c r="M2" s="299"/>
      <c r="N2" s="120" t="s">
        <v>455</v>
      </c>
      <c r="AK2" s="195"/>
    </row>
    <row r="3" spans="1:37" ht="33.75" customHeight="1" thickBot="1">
      <c r="A3" s="47"/>
      <c r="B3" s="368"/>
      <c r="C3" s="48"/>
      <c r="D3" s="448"/>
      <c r="E3" s="449"/>
      <c r="F3" s="449"/>
      <c r="G3" s="449"/>
      <c r="H3" s="449"/>
      <c r="I3" s="449"/>
      <c r="J3" s="449"/>
      <c r="K3" s="449"/>
      <c r="L3" s="450"/>
      <c r="M3" s="300"/>
      <c r="N3" s="121" t="s">
        <v>8</v>
      </c>
      <c r="AK3" s="195"/>
    </row>
    <row r="4" spans="1:37" ht="33.9" customHeight="1" thickTop="1">
      <c r="A4" s="402" t="s">
        <v>5</v>
      </c>
      <c r="B4" s="453"/>
      <c r="C4" s="454"/>
      <c r="D4" s="86" t="s">
        <v>0</v>
      </c>
      <c r="E4" s="88"/>
      <c r="F4" s="90" t="s">
        <v>7</v>
      </c>
      <c r="G4" s="92"/>
      <c r="H4" s="455" t="s">
        <v>64</v>
      </c>
      <c r="I4" s="456"/>
      <c r="J4" s="457" t="s">
        <v>243</v>
      </c>
      <c r="K4" s="457"/>
      <c r="L4" s="458"/>
      <c r="M4" s="94" t="s">
        <v>244</v>
      </c>
      <c r="N4" s="96"/>
      <c r="O4" s="44"/>
      <c r="P4" s="387" t="str">
        <f>IFERROR(IF(VLOOKUP($E$4,ETYKIETOWANIE!C3:I201,7,0)=0,"-",VLOOKUP($E$4,ETYKIETOWANIE!C3:I201,7,0)),"")</f>
        <v/>
      </c>
      <c r="Q4" s="387"/>
      <c r="R4" s="387"/>
      <c r="AK4" s="194"/>
    </row>
    <row r="5" spans="1:37" ht="33.9" customHeight="1" thickBot="1">
      <c r="A5" s="461"/>
      <c r="B5" s="462"/>
      <c r="C5" s="463"/>
      <c r="D5" s="87" t="s">
        <v>4</v>
      </c>
      <c r="E5" s="89"/>
      <c r="F5" s="91" t="s">
        <v>2</v>
      </c>
      <c r="G5" s="93"/>
      <c r="H5" s="464"/>
      <c r="I5" s="465"/>
      <c r="J5" s="459"/>
      <c r="K5" s="459"/>
      <c r="L5" s="460"/>
      <c r="M5" s="95" t="s">
        <v>6</v>
      </c>
      <c r="N5" s="97"/>
      <c r="O5" s="44"/>
      <c r="P5" s="387"/>
      <c r="Q5" s="387"/>
      <c r="R5" s="387"/>
      <c r="AK5" s="194"/>
    </row>
    <row r="6" spans="1:37" ht="45.75" customHeight="1" thickTop="1" thickBot="1">
      <c r="A6" s="411" t="s">
        <v>252</v>
      </c>
      <c r="B6" s="412"/>
      <c r="C6" s="413"/>
      <c r="D6" s="413"/>
      <c r="E6" s="414"/>
      <c r="F6" s="51"/>
      <c r="G6" s="52"/>
      <c r="H6" s="49"/>
      <c r="I6" s="49"/>
      <c r="J6" s="49"/>
      <c r="K6" s="49"/>
      <c r="L6" s="49"/>
      <c r="M6" s="49"/>
      <c r="N6" s="50"/>
      <c r="O6" s="44"/>
      <c r="P6" s="71"/>
      <c r="AK6" s="194"/>
    </row>
    <row r="7" spans="1:37" ht="38.1" customHeight="1" thickTop="1">
      <c r="A7" s="436" t="s">
        <v>1</v>
      </c>
      <c r="B7" s="437"/>
      <c r="C7" s="438"/>
      <c r="D7" s="439"/>
      <c r="E7" s="440"/>
      <c r="F7" s="53"/>
      <c r="G7" s="54"/>
      <c r="H7" s="49"/>
      <c r="I7" s="49"/>
      <c r="J7" s="49"/>
      <c r="K7" s="49"/>
      <c r="L7" s="49"/>
      <c r="M7" s="49"/>
      <c r="N7" s="50"/>
      <c r="O7" s="44"/>
      <c r="P7" s="71"/>
      <c r="AK7" s="194"/>
    </row>
    <row r="8" spans="1:37" ht="38.1" customHeight="1">
      <c r="A8" s="426" t="s">
        <v>268</v>
      </c>
      <c r="B8" s="427"/>
      <c r="C8" s="441"/>
      <c r="D8" s="451"/>
      <c r="E8" s="452"/>
      <c r="F8" s="53"/>
      <c r="G8" s="54"/>
      <c r="H8" s="49"/>
      <c r="I8" s="49"/>
      <c r="J8" s="49"/>
      <c r="K8" s="49"/>
      <c r="L8" s="49"/>
      <c r="M8" s="49"/>
      <c r="N8" s="50"/>
      <c r="O8" s="44"/>
      <c r="P8" s="71"/>
      <c r="AK8" s="194"/>
    </row>
    <row r="9" spans="1:37" ht="38.1" customHeight="1">
      <c r="A9" s="426" t="s">
        <v>3</v>
      </c>
      <c r="B9" s="427"/>
      <c r="C9" s="428"/>
      <c r="D9" s="418"/>
      <c r="E9" s="419"/>
      <c r="F9" s="53"/>
      <c r="G9" s="54"/>
      <c r="H9" s="49"/>
      <c r="I9" s="49"/>
      <c r="J9" s="49"/>
      <c r="K9" s="49"/>
      <c r="L9" s="49"/>
      <c r="M9" s="49"/>
      <c r="N9" s="50"/>
      <c r="O9" s="44"/>
      <c r="P9" s="71"/>
      <c r="AK9" s="193"/>
    </row>
    <row r="10" spans="1:37" ht="38.1" customHeight="1">
      <c r="A10" s="426" t="s">
        <v>190</v>
      </c>
      <c r="B10" s="427"/>
      <c r="C10" s="428"/>
      <c r="D10" s="418"/>
      <c r="E10" s="419"/>
      <c r="F10"/>
      <c r="G10"/>
      <c r="H10" s="49"/>
      <c r="I10" s="49"/>
      <c r="J10" s="49"/>
      <c r="K10" s="49"/>
      <c r="L10" s="49"/>
      <c r="M10" s="49"/>
      <c r="N10" s="50"/>
      <c r="O10" s="44"/>
      <c r="P10" s="71"/>
    </row>
    <row r="11" spans="1:37" ht="38.1" customHeight="1">
      <c r="A11" s="426" t="s">
        <v>266</v>
      </c>
      <c r="B11" s="427"/>
      <c r="C11" s="441"/>
      <c r="D11" s="418"/>
      <c r="E11" s="425"/>
      <c r="F11"/>
      <c r="G11"/>
      <c r="H11" s="49"/>
      <c r="I11" s="49"/>
      <c r="J11" s="49"/>
      <c r="K11" s="49"/>
      <c r="L11" s="49"/>
      <c r="M11" s="49"/>
      <c r="N11" s="50"/>
      <c r="O11" s="44"/>
      <c r="P11" s="71"/>
    </row>
    <row r="12" spans="1:37" ht="38.1" customHeight="1">
      <c r="A12" s="426" t="s">
        <v>265</v>
      </c>
      <c r="B12" s="427"/>
      <c r="C12" s="428"/>
      <c r="D12" s="420"/>
      <c r="E12" s="421"/>
      <c r="F12" s="55"/>
      <c r="G12" s="54"/>
      <c r="H12" s="49"/>
      <c r="I12" s="49"/>
      <c r="J12" s="49"/>
      <c r="K12" s="49"/>
      <c r="L12"/>
      <c r="M12" s="49"/>
      <c r="N12" s="50"/>
      <c r="O12" s="44"/>
      <c r="P12" s="71"/>
    </row>
    <row r="13" spans="1:37" ht="38.1" customHeight="1">
      <c r="A13" s="426" t="s">
        <v>253</v>
      </c>
      <c r="B13" s="427"/>
      <c r="C13" s="428"/>
      <c r="D13" s="422"/>
      <c r="E13" s="423"/>
      <c r="F13" s="53"/>
      <c r="G13" s="54"/>
      <c r="H13" s="49"/>
      <c r="I13" s="49"/>
      <c r="J13" s="49"/>
      <c r="K13" s="49"/>
      <c r="L13" s="49"/>
      <c r="M13" s="49"/>
      <c r="N13" s="50"/>
      <c r="O13" s="44"/>
      <c r="P13" s="71"/>
    </row>
    <row r="14" spans="1:37" ht="38.1" customHeight="1">
      <c r="A14" s="426" t="s">
        <v>254</v>
      </c>
      <c r="B14" s="427"/>
      <c r="C14" s="428"/>
      <c r="D14" s="422"/>
      <c r="E14" s="423"/>
      <c r="F14" s="53"/>
      <c r="G14" s="54"/>
      <c r="H14" s="49"/>
      <c r="I14" s="49"/>
      <c r="J14" s="49"/>
      <c r="K14" s="49"/>
      <c r="L14" s="49"/>
      <c r="M14" s="49"/>
      <c r="N14" s="50"/>
      <c r="O14" s="44"/>
      <c r="P14" s="71"/>
    </row>
    <row r="15" spans="1:37" ht="38.1" customHeight="1" thickBot="1">
      <c r="A15" s="426" t="s">
        <v>267</v>
      </c>
      <c r="B15" s="427"/>
      <c r="C15" s="428"/>
      <c r="D15" s="422"/>
      <c r="E15" s="423"/>
      <c r="F15" s="53"/>
      <c r="G15" s="54"/>
      <c r="H15" s="49"/>
      <c r="I15" s="49"/>
      <c r="J15" s="49"/>
      <c r="K15" s="49"/>
      <c r="L15" s="49"/>
      <c r="M15" s="49"/>
      <c r="N15" s="50"/>
      <c r="O15" s="44"/>
      <c r="P15" s="71"/>
    </row>
    <row r="16" spans="1:37" ht="38.1" customHeight="1" thickTop="1" thickBot="1">
      <c r="A16" s="411" t="s">
        <v>247</v>
      </c>
      <c r="B16" s="412"/>
      <c r="C16" s="413"/>
      <c r="D16" s="413"/>
      <c r="E16" s="414"/>
      <c r="F16" s="117"/>
      <c r="G16" s="118"/>
      <c r="H16" s="49"/>
      <c r="I16" s="49" t="s">
        <v>248</v>
      </c>
      <c r="J16" s="49"/>
      <c r="K16" s="49"/>
      <c r="L16" s="49"/>
      <c r="M16" s="49"/>
      <c r="N16" s="50"/>
      <c r="O16" s="44"/>
      <c r="P16" s="71"/>
    </row>
    <row r="17" spans="1:16" ht="38.1" customHeight="1" thickTop="1">
      <c r="A17" s="436" t="s">
        <v>1</v>
      </c>
      <c r="B17" s="437"/>
      <c r="C17" s="438"/>
      <c r="D17" s="439"/>
      <c r="E17" s="440"/>
      <c r="F17" s="117"/>
      <c r="G17" s="118"/>
      <c r="H17" s="56"/>
      <c r="I17" s="56"/>
      <c r="J17" s="56"/>
      <c r="K17" s="56"/>
      <c r="L17" s="56"/>
      <c r="M17" s="49"/>
      <c r="N17" s="50"/>
      <c r="O17" s="44"/>
      <c r="P17" s="71"/>
    </row>
    <row r="18" spans="1:16" ht="38.1" customHeight="1">
      <c r="A18" s="426" t="s">
        <v>268</v>
      </c>
      <c r="B18" s="427"/>
      <c r="C18" s="428"/>
      <c r="D18" s="418"/>
      <c r="E18" s="419"/>
      <c r="F18" s="57"/>
      <c r="G18" s="58"/>
      <c r="H18" s="49"/>
      <c r="I18" s="49"/>
      <c r="J18" s="49"/>
      <c r="K18" s="49"/>
      <c r="L18" s="49"/>
      <c r="M18" s="49"/>
      <c r="N18" s="50"/>
      <c r="O18" s="44"/>
      <c r="P18" s="71"/>
    </row>
    <row r="19" spans="1:16" ht="38.1" customHeight="1">
      <c r="A19" s="426" t="s">
        <v>3</v>
      </c>
      <c r="B19" s="427"/>
      <c r="C19" s="428"/>
      <c r="D19" s="418"/>
      <c r="E19" s="419"/>
      <c r="F19" s="57"/>
      <c r="G19" s="59"/>
      <c r="H19" s="49"/>
      <c r="I19" s="49"/>
      <c r="J19" s="49"/>
      <c r="K19" s="49"/>
      <c r="L19" s="49"/>
      <c r="M19" s="49"/>
      <c r="N19" s="50"/>
      <c r="O19" s="44"/>
      <c r="P19" s="71"/>
    </row>
    <row r="20" spans="1:16" ht="38.1" customHeight="1">
      <c r="A20" s="426" t="s">
        <v>190</v>
      </c>
      <c r="B20" s="427"/>
      <c r="C20" s="428"/>
      <c r="D20" s="422"/>
      <c r="E20" s="423"/>
      <c r="F20" s="84"/>
      <c r="G20" s="85"/>
      <c r="H20" s="56"/>
      <c r="I20" s="56"/>
      <c r="J20" s="56"/>
      <c r="K20" s="56"/>
      <c r="L20" s="56"/>
      <c r="M20" s="49"/>
      <c r="N20" s="50"/>
      <c r="O20" s="44"/>
      <c r="P20" s="71"/>
    </row>
    <row r="21" spans="1:16" ht="38.1" customHeight="1" thickBot="1">
      <c r="A21" s="426" t="s">
        <v>265</v>
      </c>
      <c r="B21" s="427"/>
      <c r="C21" s="428"/>
      <c r="D21" s="381"/>
      <c r="E21" s="382"/>
      <c r="F21" s="84"/>
      <c r="G21" s="85"/>
      <c r="H21" s="56"/>
      <c r="I21" s="56"/>
      <c r="J21" s="56"/>
      <c r="K21" s="56"/>
      <c r="L21" s="56"/>
      <c r="M21" s="49"/>
      <c r="N21" s="50"/>
      <c r="O21" s="44"/>
      <c r="P21" s="71"/>
    </row>
    <row r="22" spans="1:16" ht="38.1" customHeight="1" thickTop="1" thickBot="1">
      <c r="A22" s="411" t="s">
        <v>250</v>
      </c>
      <c r="B22" s="412"/>
      <c r="C22" s="413"/>
      <c r="D22" s="413"/>
      <c r="E22" s="414"/>
      <c r="F22" s="62"/>
      <c r="G22" s="63"/>
      <c r="H22" s="49"/>
      <c r="I22" s="49"/>
      <c r="J22" s="49"/>
      <c r="K22" s="49"/>
      <c r="L22" s="49"/>
      <c r="M22" s="49"/>
      <c r="N22" s="50"/>
      <c r="O22" s="44"/>
      <c r="P22" s="71"/>
    </row>
    <row r="23" spans="1:16" ht="39" customHeight="1" thickTop="1">
      <c r="A23" s="436" t="s">
        <v>1</v>
      </c>
      <c r="B23" s="437"/>
      <c r="C23" s="438"/>
      <c r="D23" s="439" t="s">
        <v>245</v>
      </c>
      <c r="E23" s="440"/>
      <c r="F23" s="60"/>
      <c r="G23" s="64"/>
      <c r="H23" s="49"/>
      <c r="I23" s="49"/>
      <c r="J23" s="49"/>
      <c r="K23" s="49"/>
      <c r="L23" s="49"/>
      <c r="M23" s="49"/>
      <c r="N23" s="50"/>
      <c r="O23" s="44"/>
      <c r="P23" s="71"/>
    </row>
    <row r="24" spans="1:16" ht="39" customHeight="1">
      <c r="A24" s="426" t="s">
        <v>268</v>
      </c>
      <c r="B24" s="427"/>
      <c r="C24" s="428"/>
      <c r="D24" s="418" t="s">
        <v>245</v>
      </c>
      <c r="E24" s="419"/>
      <c r="F24" s="59"/>
      <c r="G24" s="61"/>
      <c r="H24" s="49"/>
      <c r="I24" s="49"/>
      <c r="J24" s="49"/>
      <c r="K24" s="49"/>
      <c r="L24" s="49"/>
      <c r="M24" s="49"/>
      <c r="N24" s="50"/>
      <c r="O24" s="44"/>
      <c r="P24" s="71"/>
    </row>
    <row r="25" spans="1:16" ht="39" customHeight="1">
      <c r="A25" s="426" t="s">
        <v>3</v>
      </c>
      <c r="B25" s="427"/>
      <c r="C25" s="428"/>
      <c r="D25" s="429" t="s">
        <v>245</v>
      </c>
      <c r="E25" s="419"/>
      <c r="F25" s="65"/>
      <c r="G25" s="65"/>
      <c r="H25" s="49"/>
      <c r="I25" s="49"/>
      <c r="J25" s="49"/>
      <c r="K25" s="49"/>
      <c r="L25" s="49"/>
      <c r="M25" s="49"/>
      <c r="N25" s="50"/>
      <c r="O25" s="44"/>
      <c r="P25" s="71"/>
    </row>
    <row r="26" spans="1:16" ht="39" customHeight="1">
      <c r="A26" s="426" t="s">
        <v>246</v>
      </c>
      <c r="B26" s="427"/>
      <c r="C26" s="428"/>
      <c r="D26" s="422" t="s">
        <v>245</v>
      </c>
      <c r="E26" s="423"/>
      <c r="G26" s="58"/>
      <c r="H26" s="49"/>
      <c r="I26" s="66"/>
      <c r="J26" s="66"/>
      <c r="K26" s="67"/>
      <c r="L26" s="66"/>
      <c r="M26" s="66"/>
      <c r="N26" s="68"/>
      <c r="O26" s="44"/>
      <c r="P26" s="71"/>
    </row>
    <row r="27" spans="1:16" ht="39" customHeight="1" thickBot="1">
      <c r="A27" s="426" t="s">
        <v>265</v>
      </c>
      <c r="B27" s="427"/>
      <c r="C27" s="428"/>
      <c r="D27" s="305" t="s">
        <v>245</v>
      </c>
      <c r="E27" s="383"/>
      <c r="F27" s="125"/>
      <c r="G27" s="126"/>
      <c r="H27" s="126"/>
      <c r="I27" s="126"/>
      <c r="J27" s="126"/>
      <c r="K27" s="126"/>
      <c r="L27" s="126"/>
      <c r="M27" s="126"/>
      <c r="N27" s="127"/>
      <c r="O27" s="44"/>
      <c r="P27" s="71"/>
    </row>
    <row r="28" spans="1:16" ht="47.25" customHeight="1" thickTop="1" thickBot="1">
      <c r="A28" s="411" t="s">
        <v>270</v>
      </c>
      <c r="B28" s="412"/>
      <c r="C28" s="413"/>
      <c r="D28" s="413"/>
      <c r="E28" s="414"/>
      <c r="F28" s="138"/>
      <c r="G28" s="105"/>
      <c r="H28" s="132"/>
      <c r="I28" s="132"/>
      <c r="J28" s="132"/>
      <c r="K28" s="106"/>
      <c r="L28" s="128"/>
      <c r="M28" s="72"/>
      <c r="N28" s="129"/>
      <c r="O28" s="44"/>
      <c r="P28" s="71"/>
    </row>
    <row r="29" spans="1:16" ht="36" customHeight="1" thickTop="1" thickBot="1">
      <c r="A29" s="396" t="s">
        <v>452</v>
      </c>
      <c r="B29" s="405"/>
      <c r="C29" s="406"/>
      <c r="D29" s="407" t="s">
        <v>269</v>
      </c>
      <c r="E29" s="408"/>
      <c r="F29" s="138"/>
      <c r="G29" s="105"/>
      <c r="H29" s="133"/>
      <c r="I29" s="133"/>
      <c r="J29" s="133"/>
      <c r="K29" s="106"/>
      <c r="L29" s="107"/>
      <c r="M29" s="72"/>
      <c r="N29" s="108"/>
      <c r="O29" s="44"/>
      <c r="P29" s="71"/>
    </row>
    <row r="30" spans="1:16" ht="38.1" customHeight="1" thickTop="1">
      <c r="A30" s="373"/>
      <c r="B30" s="380" t="s">
        <v>451</v>
      </c>
      <c r="C30" s="374"/>
      <c r="D30" s="409"/>
      <c r="E30" s="410"/>
      <c r="F30" s="130"/>
      <c r="G30" s="105"/>
      <c r="H30" s="134"/>
      <c r="I30" s="135"/>
      <c r="J30" s="135"/>
      <c r="K30" s="135"/>
      <c r="L30" s="415"/>
      <c r="M30" s="416"/>
      <c r="N30" s="417"/>
      <c r="O30" s="44"/>
      <c r="P30" s="71"/>
    </row>
    <row r="31" spans="1:16" ht="38.1" customHeight="1">
      <c r="A31" s="375"/>
      <c r="B31" s="378" t="s">
        <v>451</v>
      </c>
      <c r="C31" s="376"/>
      <c r="D31" s="418"/>
      <c r="E31" s="425"/>
      <c r="F31" s="130"/>
      <c r="G31" s="105"/>
      <c r="H31" s="134"/>
      <c r="I31" s="135"/>
      <c r="J31" s="135"/>
      <c r="K31" s="135"/>
      <c r="L31" s="109"/>
      <c r="M31" s="105"/>
      <c r="N31" s="110"/>
      <c r="O31" s="44"/>
      <c r="P31" s="71"/>
    </row>
    <row r="32" spans="1:16" ht="38.1" customHeight="1">
      <c r="A32" s="371"/>
      <c r="B32" s="379" t="s">
        <v>446</v>
      </c>
      <c r="C32" s="372"/>
      <c r="D32" s="418"/>
      <c r="E32" s="425"/>
      <c r="F32" s="130"/>
      <c r="G32" s="105"/>
      <c r="H32" s="134"/>
      <c r="I32" s="135"/>
      <c r="J32" s="135"/>
      <c r="K32" s="135"/>
      <c r="L32" s="109"/>
      <c r="M32" s="105"/>
      <c r="N32" s="110"/>
      <c r="O32" s="44"/>
      <c r="P32" s="71"/>
    </row>
    <row r="33" spans="1:17" ht="38.1" customHeight="1">
      <c r="A33" s="371"/>
      <c r="B33" s="379" t="s">
        <v>446</v>
      </c>
      <c r="C33" s="377"/>
      <c r="D33" s="418"/>
      <c r="E33" s="419"/>
      <c r="F33" s="131"/>
      <c r="G33" s="105"/>
      <c r="H33" s="136"/>
      <c r="I33" s="136"/>
      <c r="J33" s="136"/>
      <c r="K33" s="109"/>
      <c r="L33" s="109"/>
      <c r="M33" s="109"/>
      <c r="N33" s="111"/>
      <c r="O33" s="44"/>
      <c r="P33" s="71"/>
    </row>
    <row r="34" spans="1:17" ht="38.1" customHeight="1">
      <c r="A34" s="371"/>
      <c r="B34" s="379" t="s">
        <v>446</v>
      </c>
      <c r="C34" s="377"/>
      <c r="D34" s="420"/>
      <c r="E34" s="421"/>
      <c r="F34" s="139"/>
      <c r="G34" s="140"/>
      <c r="H34" s="137"/>
      <c r="I34" s="137"/>
      <c r="J34" s="137"/>
      <c r="K34" s="112"/>
      <c r="L34" s="72"/>
      <c r="M34" s="65"/>
      <c r="N34" s="113"/>
      <c r="O34" s="44"/>
      <c r="P34" s="71"/>
    </row>
    <row r="35" spans="1:17" ht="38.1" customHeight="1">
      <c r="A35" s="371"/>
      <c r="B35" s="379" t="s">
        <v>446</v>
      </c>
      <c r="C35" s="377"/>
      <c r="D35" s="424"/>
      <c r="E35" s="419"/>
      <c r="F35" s="141"/>
      <c r="G35" s="140"/>
      <c r="H35" s="137"/>
      <c r="I35" s="137"/>
      <c r="J35" s="137"/>
      <c r="K35" s="112"/>
      <c r="L35" s="72"/>
      <c r="M35" s="65"/>
      <c r="N35" s="114"/>
      <c r="O35" s="44"/>
      <c r="P35" s="71"/>
    </row>
    <row r="36" spans="1:17" ht="38.1" customHeight="1">
      <c r="A36" s="371"/>
      <c r="B36" s="379" t="s">
        <v>446</v>
      </c>
      <c r="C36" s="377"/>
      <c r="D36" s="422"/>
      <c r="E36" s="423"/>
      <c r="F36" s="163"/>
      <c r="G36" s="140"/>
      <c r="H36" s="137"/>
      <c r="I36" s="137"/>
      <c r="J36" s="137"/>
      <c r="K36" s="112"/>
      <c r="L36" s="72"/>
      <c r="M36" s="115"/>
      <c r="N36" s="116"/>
      <c r="O36" s="44"/>
      <c r="P36" s="71"/>
    </row>
    <row r="37" spans="1:17" ht="38.1" customHeight="1">
      <c r="A37" s="371"/>
      <c r="B37" s="379" t="s">
        <v>446</v>
      </c>
      <c r="C37" s="377"/>
      <c r="D37" s="422"/>
      <c r="E37" s="423"/>
      <c r="F37" s="125"/>
      <c r="G37" s="126"/>
      <c r="H37" s="126"/>
      <c r="I37" s="126"/>
      <c r="J37" s="126"/>
      <c r="N37" s="127"/>
      <c r="O37" s="44"/>
      <c r="P37" s="71"/>
    </row>
    <row r="38" spans="1:17" ht="38.1" customHeight="1" thickBot="1">
      <c r="A38" s="371"/>
      <c r="B38" s="379" t="s">
        <v>446</v>
      </c>
      <c r="C38" s="377"/>
      <c r="D38" s="424"/>
      <c r="E38" s="419"/>
      <c r="F38" s="53"/>
      <c r="G38" s="33"/>
      <c r="H38" s="165"/>
      <c r="I38" s="166"/>
      <c r="J38" s="166"/>
      <c r="K38" s="166"/>
      <c r="L38" s="166"/>
      <c r="M38" s="166"/>
      <c r="N38" s="167"/>
      <c r="O38" s="44"/>
      <c r="P38" s="71"/>
    </row>
    <row r="39" spans="1:17" ht="38.1" customHeight="1" thickTop="1" thickBot="1">
      <c r="A39" s="371"/>
      <c r="B39" s="379" t="s">
        <v>446</v>
      </c>
      <c r="C39" s="377"/>
      <c r="D39" s="394"/>
      <c r="E39" s="395"/>
      <c r="F39" s="164"/>
      <c r="G39" s="168"/>
      <c r="H39" s="402" t="s">
        <v>255</v>
      </c>
      <c r="I39" s="403"/>
      <c r="J39" s="403"/>
      <c r="K39" s="403"/>
      <c r="L39" s="404"/>
      <c r="M39" s="122" t="s">
        <v>256</v>
      </c>
      <c r="N39" s="123" t="s">
        <v>257</v>
      </c>
      <c r="O39" s="44"/>
      <c r="P39" s="71"/>
    </row>
    <row r="40" spans="1:17" ht="36" customHeight="1" thickTop="1" thickBot="1">
      <c r="A40" s="396" t="s">
        <v>251</v>
      </c>
      <c r="B40" s="397"/>
      <c r="C40" s="397"/>
      <c r="D40" s="397"/>
      <c r="E40" s="397"/>
      <c r="F40" s="397"/>
      <c r="G40" s="398"/>
      <c r="H40" s="388"/>
      <c r="I40" s="389"/>
      <c r="J40" s="389"/>
      <c r="K40" s="389"/>
      <c r="L40" s="390"/>
      <c r="M40" s="142"/>
      <c r="N40" s="98"/>
      <c r="O40" s="44"/>
      <c r="P40" s="71"/>
    </row>
    <row r="41" spans="1:17" ht="36" customHeight="1" thickTop="1" thickBot="1">
      <c r="A41" s="399" t="s">
        <v>249</v>
      </c>
      <c r="B41" s="400"/>
      <c r="C41" s="400"/>
      <c r="D41" s="400"/>
      <c r="E41" s="400"/>
      <c r="F41" s="400"/>
      <c r="G41" s="401"/>
      <c r="H41" s="388"/>
      <c r="I41" s="389"/>
      <c r="J41" s="389"/>
      <c r="K41" s="389"/>
      <c r="L41" s="390"/>
      <c r="M41" s="142"/>
      <c r="N41" s="98"/>
      <c r="O41" s="44"/>
      <c r="P41" s="71"/>
    </row>
    <row r="42" spans="1:17" ht="36" customHeight="1">
      <c r="A42" s="150" t="s">
        <v>271</v>
      </c>
      <c r="B42" s="369"/>
      <c r="C42" s="151"/>
      <c r="D42" s="99"/>
      <c r="E42" s="101" t="s">
        <v>258</v>
      </c>
      <c r="F42" s="69"/>
      <c r="G42" s="104" t="s">
        <v>259</v>
      </c>
      <c r="H42" s="388"/>
      <c r="I42" s="389"/>
      <c r="J42" s="389"/>
      <c r="K42" s="389"/>
      <c r="L42" s="390"/>
      <c r="M42" s="143"/>
      <c r="N42" s="144"/>
      <c r="O42" s="44"/>
      <c r="P42" s="71"/>
    </row>
    <row r="43" spans="1:17" ht="41.25" customHeight="1" thickBot="1">
      <c r="A43" s="152" t="s">
        <v>272</v>
      </c>
      <c r="B43" s="370"/>
      <c r="C43" s="153"/>
      <c r="D43" s="100"/>
      <c r="E43" s="102" t="s">
        <v>260</v>
      </c>
      <c r="F43" s="100"/>
      <c r="G43" s="103"/>
      <c r="H43" s="388"/>
      <c r="I43" s="389"/>
      <c r="J43" s="389"/>
      <c r="K43" s="389"/>
      <c r="L43" s="390"/>
      <c r="M43" s="145"/>
      <c r="N43" s="146"/>
      <c r="O43" s="44"/>
      <c r="P43" s="71"/>
    </row>
    <row r="44" spans="1:17" ht="38.1" customHeight="1" thickBot="1">
      <c r="A44" s="154" t="s">
        <v>261</v>
      </c>
      <c r="B44" s="157"/>
      <c r="C44" s="157"/>
      <c r="D44" s="158"/>
      <c r="E44" s="155"/>
      <c r="F44" s="159" t="str">
        <f>IFERROR(IF(VLOOKUP($E$4,ETYKIETOWANIE,2,0)=0,"-",VLOOKUP($E$4,ETYKIETOWANIE,2,0)),"-")</f>
        <v>-</v>
      </c>
      <c r="G44" s="160"/>
      <c r="H44" s="391"/>
      <c r="I44" s="392"/>
      <c r="J44" s="392"/>
      <c r="K44" s="392"/>
      <c r="L44" s="393"/>
      <c r="M44" s="147"/>
      <c r="N44" s="148"/>
      <c r="O44" s="44"/>
      <c r="P44" s="71"/>
    </row>
    <row r="45" spans="1:17" ht="38.1" customHeight="1" thickTop="1" thickBot="1">
      <c r="A45" s="156" t="s">
        <v>262</v>
      </c>
      <c r="B45" s="161"/>
      <c r="C45" s="161"/>
      <c r="D45" s="162"/>
      <c r="E45" s="433">
        <f>IF(NOT(ISERROR((VLOOKUP(UPPER(E4)&amp;ETYKIETOWANIE!A2,ETYKIETOWANIE!C:F,4,FALSE)))),VLOOKUP(UPPER(E4)&amp;ETYKIETOWANIE!A2,ETYKIETOWANIE!C:F,4,FALSE),VLOOKUP("BRAK KLIENTA"&amp;ETYKIETOWANIE!A2,ETYKIETOWANIE!C:F,4,FALSE))</f>
        <v>0</v>
      </c>
      <c r="F45" s="434"/>
      <c r="G45" s="435"/>
      <c r="H45" s="430" t="s">
        <v>263</v>
      </c>
      <c r="I45" s="431"/>
      <c r="J45" s="431"/>
      <c r="K45" s="432"/>
      <c r="L45" s="70"/>
      <c r="M45" s="124" t="s">
        <v>264</v>
      </c>
      <c r="N45" s="149"/>
      <c r="O45" s="44"/>
      <c r="P45" s="71"/>
    </row>
    <row r="46" spans="1:17" s="81" customFormat="1" ht="30.9" customHeight="1" thickTop="1">
      <c r="A46" s="75"/>
      <c r="B46" s="75"/>
      <c r="C46" s="72"/>
      <c r="D46" s="73"/>
      <c r="E46" s="76"/>
      <c r="F46" s="77"/>
      <c r="G46" s="76"/>
      <c r="H46" s="78"/>
      <c r="I46" s="74"/>
      <c r="J46" s="74"/>
      <c r="K46" s="79"/>
      <c r="L46" s="79"/>
      <c r="M46" s="80"/>
      <c r="N46" s="79"/>
      <c r="O46" s="44"/>
      <c r="P46" s="71"/>
      <c r="Q46" s="75"/>
    </row>
    <row r="47" spans="1:17" ht="30.9" customHeight="1">
      <c r="A47" s="71"/>
      <c r="B47" s="71"/>
      <c r="C47" s="74"/>
      <c r="D47" s="74"/>
      <c r="E47" s="79"/>
      <c r="F47" s="79"/>
      <c r="G47" s="79"/>
      <c r="H47" s="71"/>
      <c r="I47" s="71"/>
      <c r="J47" s="71"/>
      <c r="K47" s="82"/>
      <c r="L47" s="82"/>
      <c r="M47" s="83"/>
      <c r="N47" s="82"/>
      <c r="O47" s="44"/>
      <c r="P47" s="71"/>
    </row>
    <row r="48" spans="1:17" ht="30.9" customHeight="1">
      <c r="A48" s="71"/>
      <c r="B48" s="71"/>
      <c r="C48" s="44"/>
      <c r="D48" s="74"/>
      <c r="E48" s="79"/>
      <c r="F48" s="79"/>
      <c r="G48" s="79"/>
      <c r="H48" s="44"/>
      <c r="I48" s="44"/>
      <c r="J48" s="44"/>
      <c r="K48" s="44"/>
      <c r="L48" s="44"/>
      <c r="M48" s="44"/>
      <c r="N48" s="44"/>
      <c r="O48" s="44"/>
      <c r="P48" s="71"/>
    </row>
    <row r="49" spans="1:16" ht="30.9" customHeight="1">
      <c r="A49" s="71"/>
      <c r="B49" s="71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71"/>
    </row>
    <row r="50" spans="1:16" ht="30.9" customHeight="1">
      <c r="A50" s="71"/>
      <c r="B50" s="71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71"/>
    </row>
    <row r="51" spans="1:16" ht="30.9" customHeight="1"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71"/>
    </row>
    <row r="52" spans="1:16" ht="30.9" customHeight="1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71"/>
    </row>
    <row r="53" spans="1:16" ht="30.9" customHeight="1"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71"/>
    </row>
    <row r="54" spans="1:16" ht="30.9" customHeight="1"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71"/>
    </row>
    <row r="55" spans="1:16" ht="30.9" customHeight="1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71"/>
    </row>
    <row r="56" spans="1:16" ht="24.9" customHeight="1"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71"/>
    </row>
    <row r="57" spans="1:16" ht="24.9" customHeight="1"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71"/>
    </row>
    <row r="58" spans="1:16" ht="24.9" customHeight="1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71"/>
    </row>
    <row r="59" spans="1:16" ht="24.9" customHeight="1"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71"/>
    </row>
    <row r="60" spans="1:16" ht="24.9" customHeight="1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71"/>
    </row>
    <row r="61" spans="1:16" ht="24.9" customHeight="1"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71"/>
    </row>
    <row r="62" spans="1:16" ht="24.9" customHeight="1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71"/>
    </row>
    <row r="63" spans="1:16" ht="24.9" customHeight="1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71"/>
    </row>
    <row r="64" spans="1:16" ht="24.9" customHeight="1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71"/>
    </row>
    <row r="65" spans="3:16" ht="24.9" customHeight="1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71"/>
    </row>
    <row r="66" spans="3:16" ht="24.9" customHeight="1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71"/>
    </row>
    <row r="67" spans="3:16" ht="24.9" customHeight="1"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71"/>
    </row>
    <row r="68" spans="3:16" ht="24.9" customHeight="1"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71"/>
    </row>
    <row r="69" spans="3:16" ht="24.9" customHeight="1"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71"/>
    </row>
    <row r="70" spans="3:16" ht="24.9" customHeight="1"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71"/>
    </row>
    <row r="71" spans="3:16" ht="24.9" customHeight="1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71"/>
    </row>
    <row r="72" spans="3:16" ht="24.9" customHeight="1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71"/>
    </row>
    <row r="73" spans="3:16" ht="24.9" customHeight="1"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71"/>
    </row>
    <row r="74" spans="3:16" ht="24.9" customHeight="1"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71"/>
    </row>
    <row r="75" spans="3:16" ht="24.9" customHeight="1"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71"/>
    </row>
    <row r="76" spans="3:16" ht="24.9" customHeight="1"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71"/>
    </row>
    <row r="77" spans="3:16" ht="24.9" customHeight="1"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71"/>
    </row>
    <row r="78" spans="3:16" ht="24.9" customHeight="1"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71"/>
    </row>
    <row r="79" spans="3:16" ht="24.9" customHeight="1"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71"/>
    </row>
    <row r="80" spans="3:16" ht="24.9" customHeight="1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71"/>
    </row>
    <row r="81" spans="1:16" ht="24.9" customHeight="1"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71"/>
    </row>
    <row r="82" spans="1:16" ht="24.9" customHeight="1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71"/>
    </row>
    <row r="83" spans="1:16" ht="24.9" customHeight="1"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71"/>
    </row>
    <row r="84" spans="1:16" ht="24.9" customHeight="1"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71"/>
    </row>
    <row r="85" spans="1:16" ht="24.9" customHeight="1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71"/>
    </row>
    <row r="86" spans="1:16">
      <c r="A86" s="43"/>
      <c r="B86" s="43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71"/>
    </row>
    <row r="87" spans="1:16">
      <c r="A87" s="43"/>
      <c r="B87" s="43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71"/>
    </row>
    <row r="88" spans="1:16">
      <c r="A88" s="43"/>
      <c r="B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71"/>
    </row>
    <row r="89" spans="1:16">
      <c r="A89" s="43"/>
      <c r="B89" s="43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71"/>
    </row>
    <row r="90" spans="1:16">
      <c r="A90" s="43"/>
      <c r="B90" s="43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71"/>
    </row>
    <row r="91" spans="1:16">
      <c r="A91" s="43"/>
      <c r="B91" s="43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71"/>
    </row>
    <row r="92" spans="1:16">
      <c r="A92" s="43"/>
      <c r="B92" s="43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71"/>
    </row>
    <row r="93" spans="1:16">
      <c r="A93" s="43"/>
      <c r="B93" s="43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71"/>
    </row>
    <row r="94" spans="1:16">
      <c r="A94" s="43"/>
      <c r="B94" s="43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71"/>
    </row>
  </sheetData>
  <mergeCells count="70">
    <mergeCell ref="A12:C12"/>
    <mergeCell ref="D12:E12"/>
    <mergeCell ref="D1:L3"/>
    <mergeCell ref="D8:E8"/>
    <mergeCell ref="A4:C4"/>
    <mergeCell ref="H4:I4"/>
    <mergeCell ref="J4:L5"/>
    <mergeCell ref="A5:C5"/>
    <mergeCell ref="H5:I5"/>
    <mergeCell ref="A6:E6"/>
    <mergeCell ref="A8:C8"/>
    <mergeCell ref="A23:C23"/>
    <mergeCell ref="D23:E23"/>
    <mergeCell ref="A7:C7"/>
    <mergeCell ref="D7:E7"/>
    <mergeCell ref="A9:C9"/>
    <mergeCell ref="D9:E9"/>
    <mergeCell ref="A15:C15"/>
    <mergeCell ref="D15:E15"/>
    <mergeCell ref="A11:C11"/>
    <mergeCell ref="D11:E11"/>
    <mergeCell ref="A13:C13"/>
    <mergeCell ref="D13:E13"/>
    <mergeCell ref="A14:C14"/>
    <mergeCell ref="D14:E14"/>
    <mergeCell ref="A10:C10"/>
    <mergeCell ref="D10:E10"/>
    <mergeCell ref="H45:K45"/>
    <mergeCell ref="E45:G45"/>
    <mergeCell ref="A27:C27"/>
    <mergeCell ref="A21:C21"/>
    <mergeCell ref="A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6:C26"/>
    <mergeCell ref="D26:E26"/>
    <mergeCell ref="A22:E22"/>
    <mergeCell ref="D32:E32"/>
    <mergeCell ref="D31:E31"/>
    <mergeCell ref="A24:C24"/>
    <mergeCell ref="D24:E24"/>
    <mergeCell ref="A25:C25"/>
    <mergeCell ref="D25:E25"/>
    <mergeCell ref="D34:E34"/>
    <mergeCell ref="D37:E37"/>
    <mergeCell ref="D38:E38"/>
    <mergeCell ref="D35:E35"/>
    <mergeCell ref="D36:E36"/>
    <mergeCell ref="P4:R5"/>
    <mergeCell ref="H43:L43"/>
    <mergeCell ref="H44:L44"/>
    <mergeCell ref="D39:E39"/>
    <mergeCell ref="H41:L41"/>
    <mergeCell ref="A40:G40"/>
    <mergeCell ref="A41:G41"/>
    <mergeCell ref="H39:L39"/>
    <mergeCell ref="H40:L40"/>
    <mergeCell ref="H42:L42"/>
    <mergeCell ref="A29:C29"/>
    <mergeCell ref="D29:E29"/>
    <mergeCell ref="D30:E30"/>
    <mergeCell ref="A28:E28"/>
    <mergeCell ref="L30:N30"/>
    <mergeCell ref="D33:E33"/>
  </mergeCells>
  <dataValidations count="1">
    <dataValidation type="list" allowBlank="1" showInputMessage="1" showErrorMessage="1" sqref="AL9">
      <formula1>okl</formula1>
    </dataValidation>
  </dataValidations>
  <printOptions horizontalCentered="1" verticalCentered="1"/>
  <pageMargins left="0.19685039370078741" right="0.19685039370078741" top="0" bottom="0.19685039370078741" header="0" footer="0"/>
  <pageSetup paperSize="9" scale="31" orientation="landscape" r:id="rId1"/>
  <headerFooter alignWithMargins="0">
    <oddFooter>&amp;L&amp;12&amp;F&amp;C&amp;12&amp;D / &amp;T</oddFooter>
  </headerFooter>
  <colBreaks count="1" manualBreakCount="1">
    <brk id="16" max="1048575" man="1"/>
  </colBreaks>
  <drawing r:id="rId2"/>
  <legacyDrawing r:id="rId3"/>
  <oleObjects>
    <mc:AlternateContent xmlns:mc="http://schemas.openxmlformats.org/markup-compatibility/2006">
      <mc:Choice Requires="x14">
        <oleObject progId="AutoCAD.Drawing.15" shapeId="1025" r:id="rId4">
          <objectPr defaultSize="0" autoPict="0" r:id="rId5">
            <anchor moveWithCells="1" sizeWithCells="1">
              <from>
                <xdr:col>12</xdr:col>
                <xdr:colOff>266700</xdr:colOff>
                <xdr:row>0</xdr:row>
                <xdr:rowOff>76200</xdr:rowOff>
              </from>
              <to>
                <xdr:col>12</xdr:col>
                <xdr:colOff>1203960</xdr:colOff>
                <xdr:row>2</xdr:row>
                <xdr:rowOff>373380</xdr:rowOff>
              </to>
            </anchor>
          </objectPr>
        </oleObject>
      </mc:Choice>
      <mc:Fallback>
        <oleObject progId="AutoCAD.Drawing.15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Pict="0" r:id="rId7">
            <anchor moveWithCells="1" sizeWithCells="1">
              <from>
                <xdr:col>12</xdr:col>
                <xdr:colOff>1851660</xdr:colOff>
                <xdr:row>0</xdr:row>
                <xdr:rowOff>121920</xdr:rowOff>
              </from>
              <to>
                <xdr:col>12</xdr:col>
                <xdr:colOff>2979420</xdr:colOff>
                <xdr:row>2</xdr:row>
                <xdr:rowOff>312420</xdr:rowOff>
              </to>
            </anchor>
          </objectPr>
        </oleObject>
      </mc:Choice>
      <mc:Fallback>
        <oleObject progId="Word.Picture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workbookViewId="0">
      <selection activeCell="P19" sqref="P19"/>
    </sheetView>
  </sheetViews>
  <sheetFormatPr defaultColWidth="9.109375" defaultRowHeight="14.4"/>
  <cols>
    <col min="1" max="1" width="6.88671875" style="364" bestFit="1" customWidth="1"/>
    <col min="2" max="2" width="16.44140625" style="364" bestFit="1" customWidth="1"/>
    <col min="3" max="3" width="7.6640625" style="364" bestFit="1" customWidth="1"/>
    <col min="4" max="4" width="10.88671875" style="311" bestFit="1" customWidth="1"/>
    <col min="5" max="5" width="10.5546875" style="311" bestFit="1" customWidth="1"/>
    <col min="6" max="6" width="11.5546875" style="311" bestFit="1" customWidth="1"/>
    <col min="7" max="7" width="18.5546875" style="364" bestFit="1" customWidth="1"/>
    <col min="8" max="8" width="20" style="311" bestFit="1" customWidth="1"/>
    <col min="9" max="9" width="10.5546875" style="311" bestFit="1" customWidth="1"/>
    <col min="10" max="10" width="16.5546875" style="364" bestFit="1" customWidth="1"/>
    <col min="11" max="12" width="10.5546875" style="364" bestFit="1" customWidth="1"/>
    <col min="13" max="13" width="11.6640625" style="365" bestFit="1" customWidth="1"/>
    <col min="14" max="14" width="15.109375" style="366" bestFit="1" customWidth="1"/>
    <col min="15" max="15" width="10.5546875" style="311" customWidth="1"/>
    <col min="16" max="16" width="11.88671875" style="311" customWidth="1"/>
    <col min="17" max="17" width="12" style="364" customWidth="1"/>
    <col min="18" max="18" width="13.33203125" style="364" customWidth="1"/>
    <col min="19" max="19" width="12.33203125" style="364" customWidth="1"/>
    <col min="20" max="20" width="10.5546875" style="364" customWidth="1"/>
    <col min="21" max="21" width="12.33203125" style="364" customWidth="1"/>
    <col min="22" max="22" width="13.6640625" style="364" customWidth="1"/>
    <col min="23" max="24" width="12.33203125" style="364" customWidth="1"/>
    <col min="25" max="25" width="13.44140625" style="364" customWidth="1"/>
    <col min="26" max="26" width="13.5546875" style="364" customWidth="1"/>
    <col min="27" max="27" width="12.33203125" style="364" customWidth="1"/>
    <col min="28" max="28" width="13.109375" style="364" customWidth="1"/>
    <col min="29" max="30" width="12.33203125" style="364" customWidth="1"/>
    <col min="31" max="16384" width="9.109375" style="364"/>
  </cols>
  <sheetData>
    <row r="1" spans="1:31" s="311" customFormat="1" ht="15" thickBot="1">
      <c r="A1" s="466" t="s">
        <v>411</v>
      </c>
      <c r="B1" s="467"/>
      <c r="C1" s="468"/>
      <c r="D1" s="306" t="s">
        <v>412</v>
      </c>
      <c r="E1" s="306" t="s">
        <v>413</v>
      </c>
      <c r="F1" s="307" t="s">
        <v>414</v>
      </c>
      <c r="G1" s="308" t="s">
        <v>415</v>
      </c>
      <c r="H1" s="306" t="s">
        <v>416</v>
      </c>
      <c r="I1" s="306" t="s">
        <v>417</v>
      </c>
      <c r="J1" s="306" t="s">
        <v>418</v>
      </c>
      <c r="K1" s="306" t="s">
        <v>419</v>
      </c>
      <c r="L1" s="306" t="s">
        <v>420</v>
      </c>
      <c r="M1" s="309" t="s">
        <v>421</v>
      </c>
      <c r="N1" s="309" t="s">
        <v>422</v>
      </c>
      <c r="O1" s="306" t="s">
        <v>423</v>
      </c>
      <c r="P1" s="306" t="s">
        <v>424</v>
      </c>
      <c r="Q1" s="306" t="s">
        <v>425</v>
      </c>
      <c r="R1" s="306" t="s">
        <v>426</v>
      </c>
      <c r="S1" s="310" t="s">
        <v>427</v>
      </c>
      <c r="T1" s="306" t="s">
        <v>428</v>
      </c>
      <c r="U1" s="310" t="s">
        <v>429</v>
      </c>
      <c r="V1" s="310" t="s">
        <v>430</v>
      </c>
      <c r="W1" s="310" t="s">
        <v>431</v>
      </c>
      <c r="X1" s="310" t="s">
        <v>432</v>
      </c>
      <c r="Y1" s="310" t="s">
        <v>433</v>
      </c>
      <c r="Z1" s="310" t="s">
        <v>434</v>
      </c>
      <c r="AA1" s="310" t="s">
        <v>435</v>
      </c>
      <c r="AB1" s="310" t="s">
        <v>436</v>
      </c>
      <c r="AC1" s="310" t="s">
        <v>437</v>
      </c>
      <c r="AD1" s="310" t="s">
        <v>438</v>
      </c>
    </row>
    <row r="2" spans="1:31" s="311" customFormat="1" ht="15.75" customHeight="1" thickBot="1">
      <c r="A2" s="312" t="s">
        <v>453</v>
      </c>
      <c r="B2" s="313"/>
      <c r="C2" s="314"/>
      <c r="D2" s="311" t="s">
        <v>439</v>
      </c>
      <c r="E2" s="311" t="s">
        <v>439</v>
      </c>
      <c r="F2" s="311" t="s">
        <v>439</v>
      </c>
      <c r="G2" s="315" t="s">
        <v>440</v>
      </c>
      <c r="H2" s="311" t="s">
        <v>439</v>
      </c>
      <c r="I2" s="311" t="s">
        <v>439</v>
      </c>
      <c r="J2" s="311" t="s">
        <v>439</v>
      </c>
      <c r="K2" s="311" t="s">
        <v>439</v>
      </c>
      <c r="L2" s="311" t="s">
        <v>439</v>
      </c>
      <c r="M2" s="316" t="s">
        <v>441</v>
      </c>
      <c r="N2" s="316" t="s">
        <v>441</v>
      </c>
      <c r="O2" s="311" t="s">
        <v>439</v>
      </c>
      <c r="P2" s="311" t="s">
        <v>439</v>
      </c>
      <c r="Q2" s="311" t="s">
        <v>439</v>
      </c>
      <c r="R2" s="311" t="s">
        <v>439</v>
      </c>
      <c r="S2" s="310" t="s">
        <v>442</v>
      </c>
      <c r="T2" s="311" t="s">
        <v>439</v>
      </c>
      <c r="U2" s="310" t="s">
        <v>442</v>
      </c>
      <c r="V2" s="310" t="s">
        <v>442</v>
      </c>
      <c r="W2" s="310" t="s">
        <v>442</v>
      </c>
      <c r="X2" s="310" t="s">
        <v>442</v>
      </c>
      <c r="Y2" s="310" t="s">
        <v>442</v>
      </c>
      <c r="Z2" s="310" t="s">
        <v>442</v>
      </c>
      <c r="AA2" s="310" t="s">
        <v>442</v>
      </c>
      <c r="AB2" s="310" t="s">
        <v>442</v>
      </c>
      <c r="AC2" s="310" t="s">
        <v>442</v>
      </c>
      <c r="AD2" s="310" t="s">
        <v>442</v>
      </c>
    </row>
    <row r="3" spans="1:31" s="321" customFormat="1" ht="15.75" customHeight="1">
      <c r="A3" s="317"/>
      <c r="B3" s="318" t="s">
        <v>443</v>
      </c>
      <c r="C3" s="319"/>
      <c r="D3" s="320" t="str">
        <f>IF(C3&lt;&gt;"",CONCATENATE("L",C3),"")</f>
        <v/>
      </c>
      <c r="G3" s="322"/>
      <c r="M3" s="323"/>
      <c r="N3" s="324"/>
      <c r="S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</row>
    <row r="4" spans="1:31" s="328" customFormat="1" ht="15.75" customHeight="1">
      <c r="A4" s="469" t="s">
        <v>98</v>
      </c>
      <c r="B4" s="326" t="s">
        <v>189</v>
      </c>
      <c r="C4" s="327" t="s">
        <v>188</v>
      </c>
      <c r="D4" s="328" t="str">
        <f t="shared" ref="D4:D13" si="0">$D$3</f>
        <v/>
      </c>
      <c r="E4" s="329" t="s">
        <v>444</v>
      </c>
      <c r="F4" s="330" t="s">
        <v>187</v>
      </c>
      <c r="G4" s="331"/>
      <c r="H4" s="328" t="s">
        <v>445</v>
      </c>
      <c r="I4" s="328">
        <f>COUNTIF($G$4:G4,"X")*10</f>
        <v>0</v>
      </c>
      <c r="J4" s="332" t="str">
        <f>IF('ESG - Plan'!D21&lt;&gt;"",'ESG - Plan'!D21,"")</f>
        <v/>
      </c>
      <c r="K4" s="333">
        <v>1000</v>
      </c>
      <c r="L4" s="332" t="s">
        <v>446</v>
      </c>
      <c r="M4" s="334"/>
      <c r="N4" s="335" t="str">
        <f>IF($T$13&lt;&gt;0,ROUND(((100-$T$13)/$T$13)*100,2),IF(J4&lt;&gt;"",$T$12,""))</f>
        <v/>
      </c>
      <c r="S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2"/>
    </row>
    <row r="5" spans="1:31" s="339" customFormat="1" ht="15.75" customHeight="1">
      <c r="A5" s="470"/>
      <c r="B5" s="337" t="s">
        <v>189</v>
      </c>
      <c r="C5" s="338" t="s">
        <v>188</v>
      </c>
      <c r="D5" s="339" t="str">
        <f t="shared" si="0"/>
        <v/>
      </c>
      <c r="E5" s="340" t="str">
        <f t="shared" ref="E5:E11" si="1">IF(E4&lt;&gt;"",E4,"")</f>
        <v>V1</v>
      </c>
      <c r="F5" s="341" t="s">
        <v>187</v>
      </c>
      <c r="G5" s="342" t="str">
        <f>IF(J5=0,"",IF(AND($G$4&lt;&gt;"",J5&lt;&gt;""),$G$4,""))</f>
        <v/>
      </c>
      <c r="H5" s="343" t="s">
        <v>445</v>
      </c>
      <c r="I5" s="339">
        <f>COUNTIF($G$4:G5,"X")*10</f>
        <v>0</v>
      </c>
      <c r="J5" s="344" t="str">
        <f>IF('ESG - Plan'!D27&lt;&gt;"-",'ESG - Plan'!D27,"")</f>
        <v/>
      </c>
      <c r="K5" s="345">
        <v>1000</v>
      </c>
      <c r="L5" s="344" t="s">
        <v>446</v>
      </c>
      <c r="M5" s="346"/>
      <c r="N5" s="347" t="str">
        <f>IF($T$13&lt;&gt;0,ROUND(((100-$T$13)/$T$13)*100,2),IF(J5&lt;&gt;"",$T$12,""))</f>
        <v/>
      </c>
      <c r="S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4"/>
    </row>
    <row r="6" spans="1:31" s="339" customFormat="1" ht="15.75" customHeight="1">
      <c r="A6" s="470"/>
      <c r="B6" s="337" t="s">
        <v>189</v>
      </c>
      <c r="C6" s="338" t="s">
        <v>188</v>
      </c>
      <c r="D6" s="339" t="str">
        <f t="shared" si="0"/>
        <v/>
      </c>
      <c r="E6" s="340" t="str">
        <f t="shared" si="1"/>
        <v>V1</v>
      </c>
      <c r="F6" s="341" t="s">
        <v>187</v>
      </c>
      <c r="G6" s="342" t="str">
        <f>IF(J6=0,"",IF(AND($G$4&lt;&gt;"",J6&lt;&gt;""),$G$4,""))</f>
        <v/>
      </c>
      <c r="H6" s="343" t="s">
        <v>445</v>
      </c>
      <c r="I6" s="339">
        <f>COUNTIF($G$4:G6,"X")*10</f>
        <v>0</v>
      </c>
      <c r="J6" s="344" t="str">
        <f>IF('ESG - Plan'!C32&lt;&gt;"",'ESG - Plan'!C32,"")</f>
        <v/>
      </c>
      <c r="K6" s="345" t="str">
        <f>IF('ESG - Plan'!A32&lt;&gt;"",'ESG - Plan'!A32*1000,"")</f>
        <v/>
      </c>
      <c r="L6" s="344" t="str">
        <f>IF('ESG - Plan'!B32&lt;&gt;"",'ESG - Plan'!B32,"")</f>
        <v>ST</v>
      </c>
      <c r="M6" s="346" t="str">
        <f>IF($T$13&lt;&gt;0,ROUND(((100-$T$13)/$T$13)*100,2),IF(J6&lt;&gt;"",$T$12,""))</f>
        <v/>
      </c>
      <c r="N6" s="347" t="str">
        <f>IF($T$13&lt;&gt;0,ROUND(((100-$T$13)/$T$13)*100,2),IF(J6&lt;&gt;"",$T$12,""))</f>
        <v/>
      </c>
      <c r="S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  <c r="AE6" s="344"/>
    </row>
    <row r="7" spans="1:31" s="339" customFormat="1" ht="15.75" customHeight="1">
      <c r="A7" s="470"/>
      <c r="B7" s="337" t="s">
        <v>189</v>
      </c>
      <c r="C7" s="338" t="s">
        <v>188</v>
      </c>
      <c r="D7" s="339" t="str">
        <f t="shared" si="0"/>
        <v/>
      </c>
      <c r="E7" s="340" t="str">
        <f t="shared" si="1"/>
        <v>V1</v>
      </c>
      <c r="F7" s="341" t="s">
        <v>187</v>
      </c>
      <c r="G7" s="342" t="str">
        <f t="shared" ref="G7:G12" si="2">IF(J7=0,"",IF(AND($G$4&lt;&gt;"",J7&lt;&gt;""),$G$4,""))</f>
        <v/>
      </c>
      <c r="H7" s="343" t="s">
        <v>445</v>
      </c>
      <c r="I7" s="339">
        <f>COUNTIF($G$4:G7,"X")*10</f>
        <v>0</v>
      </c>
      <c r="J7" s="344" t="str">
        <f>IF('ESG - Plan'!C33&lt;&gt;"",'ESG - Plan'!C33,"")</f>
        <v/>
      </c>
      <c r="K7" s="345" t="str">
        <f>IF('ESG - Plan'!A33&lt;&gt;"",'ESG - Plan'!A33*1000,"")</f>
        <v/>
      </c>
      <c r="L7" s="344" t="str">
        <f>IF('ESG - Plan'!B33&lt;&gt;"",'ESG - Plan'!B33,"")</f>
        <v>ST</v>
      </c>
      <c r="M7" s="346" t="str">
        <f t="shared" ref="M7:M12" si="3">IF($T$13&lt;&gt;0,ROUND(((100-$T$13)/$T$13)*100,2),IF(J7&lt;&gt;"",$T$12,""))</f>
        <v/>
      </c>
      <c r="N7" s="347" t="str">
        <f>IF($T$13&lt;&gt;0,ROUND(((100-$T$13)/$T$13)*100,2),IF(J7&lt;&gt;"",$T$12,""))</f>
        <v/>
      </c>
      <c r="S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4"/>
    </row>
    <row r="8" spans="1:31" s="339" customFormat="1" ht="15.75" customHeight="1">
      <c r="A8" s="470"/>
      <c r="B8" s="337" t="s">
        <v>189</v>
      </c>
      <c r="C8" s="338" t="s">
        <v>188</v>
      </c>
      <c r="D8" s="339" t="str">
        <f t="shared" si="0"/>
        <v/>
      </c>
      <c r="E8" s="340" t="str">
        <f t="shared" si="1"/>
        <v>V1</v>
      </c>
      <c r="F8" s="341" t="s">
        <v>187</v>
      </c>
      <c r="G8" s="342" t="str">
        <f t="shared" si="2"/>
        <v/>
      </c>
      <c r="H8" s="343" t="s">
        <v>445</v>
      </c>
      <c r="I8" s="339">
        <f>COUNTIF($G$4:G8,"X")*10</f>
        <v>0</v>
      </c>
      <c r="J8" s="344" t="str">
        <f>IF('ESG - Plan'!C34&lt;&gt;"",'ESG - Plan'!C34,"")</f>
        <v/>
      </c>
      <c r="K8" s="345" t="str">
        <f>IF('ESG - Plan'!A34&lt;&gt;"",'ESG - Plan'!A34*1000,"")</f>
        <v/>
      </c>
      <c r="L8" s="344" t="str">
        <f>IF('ESG - Plan'!B34&lt;&gt;"",'ESG - Plan'!B34,"")</f>
        <v>ST</v>
      </c>
      <c r="M8" s="346" t="str">
        <f t="shared" si="3"/>
        <v/>
      </c>
      <c r="N8" s="347" t="str">
        <f t="shared" ref="N8:N12" si="4">IF($T$13&lt;&gt;0,ROUND(((100-$T$13)/$T$13)*100,2),IF(J8&lt;&gt;"",$T$12,""))</f>
        <v/>
      </c>
      <c r="S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4"/>
    </row>
    <row r="9" spans="1:31" s="339" customFormat="1" ht="15.75" customHeight="1">
      <c r="A9" s="470"/>
      <c r="B9" s="337" t="s">
        <v>189</v>
      </c>
      <c r="C9" s="338" t="s">
        <v>188</v>
      </c>
      <c r="D9" s="339" t="str">
        <f t="shared" si="0"/>
        <v/>
      </c>
      <c r="E9" s="340" t="str">
        <f t="shared" si="1"/>
        <v>V1</v>
      </c>
      <c r="F9" s="341" t="s">
        <v>187</v>
      </c>
      <c r="G9" s="342" t="str">
        <f t="shared" si="2"/>
        <v/>
      </c>
      <c r="H9" s="343" t="s">
        <v>445</v>
      </c>
      <c r="I9" s="339">
        <f>COUNTIF($G$4:G9,"X")*10</f>
        <v>0</v>
      </c>
      <c r="J9" s="344" t="str">
        <f>IF('ESG - Plan'!C35&lt;&gt;"",'ESG - Plan'!C35,"")</f>
        <v/>
      </c>
      <c r="K9" s="345" t="str">
        <f>IF('ESG - Plan'!A35&lt;&gt;"",'ESG - Plan'!A35*1000,"")</f>
        <v/>
      </c>
      <c r="L9" s="344" t="str">
        <f>IF('ESG - Plan'!B35&lt;&gt;"",'ESG - Plan'!B35,"")</f>
        <v>ST</v>
      </c>
      <c r="M9" s="346" t="str">
        <f t="shared" si="3"/>
        <v/>
      </c>
      <c r="N9" s="347" t="str">
        <f t="shared" si="4"/>
        <v/>
      </c>
      <c r="S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4"/>
    </row>
    <row r="10" spans="1:31" s="339" customFormat="1" ht="15.75" customHeight="1">
      <c r="A10" s="470"/>
      <c r="B10" s="337" t="s">
        <v>189</v>
      </c>
      <c r="C10" s="338" t="s">
        <v>188</v>
      </c>
      <c r="D10" s="339" t="str">
        <f t="shared" si="0"/>
        <v/>
      </c>
      <c r="E10" s="340" t="str">
        <f t="shared" si="1"/>
        <v>V1</v>
      </c>
      <c r="F10" s="341" t="s">
        <v>187</v>
      </c>
      <c r="G10" s="342" t="str">
        <f t="shared" si="2"/>
        <v/>
      </c>
      <c r="H10" s="343" t="s">
        <v>445</v>
      </c>
      <c r="I10" s="339">
        <f>COUNTIF($G$4:G10,"X")*10</f>
        <v>0</v>
      </c>
      <c r="J10" s="344" t="str">
        <f>IF('ESG - Plan'!C36&lt;&gt;"",'ESG - Plan'!C36,"")</f>
        <v/>
      </c>
      <c r="K10" s="345" t="str">
        <f>IF('ESG - Plan'!A36&lt;&gt;"",'ESG - Plan'!A36*1000,"")</f>
        <v/>
      </c>
      <c r="L10" s="344" t="str">
        <f>IF('ESG - Plan'!B36&lt;&gt;"",'ESG - Plan'!B36,"")</f>
        <v>ST</v>
      </c>
      <c r="M10" s="346" t="str">
        <f t="shared" si="3"/>
        <v/>
      </c>
      <c r="N10" s="347" t="str">
        <f t="shared" si="4"/>
        <v/>
      </c>
      <c r="S10" s="348"/>
      <c r="U10" s="348"/>
      <c r="V10" s="348"/>
      <c r="W10" s="348"/>
      <c r="X10" s="348"/>
      <c r="Y10" s="348"/>
      <c r="Z10" s="348"/>
      <c r="AA10" s="348"/>
      <c r="AB10" s="348"/>
      <c r="AC10" s="348"/>
      <c r="AD10" s="348"/>
      <c r="AE10" s="344"/>
    </row>
    <row r="11" spans="1:31" s="339" customFormat="1" ht="15.75" customHeight="1">
      <c r="A11" s="470"/>
      <c r="B11" s="337" t="s">
        <v>189</v>
      </c>
      <c r="C11" s="338" t="s">
        <v>188</v>
      </c>
      <c r="D11" s="339" t="str">
        <f t="shared" si="0"/>
        <v/>
      </c>
      <c r="E11" s="340" t="str">
        <f t="shared" si="1"/>
        <v>V1</v>
      </c>
      <c r="F11" s="341" t="s">
        <v>187</v>
      </c>
      <c r="G11" s="342" t="str">
        <f t="shared" si="2"/>
        <v/>
      </c>
      <c r="H11" s="343" t="s">
        <v>445</v>
      </c>
      <c r="I11" s="339">
        <f>COUNTIF($G$4:G11,"X")*10</f>
        <v>0</v>
      </c>
      <c r="J11" s="344" t="str">
        <f>IF('ESG - Plan'!C37&lt;&gt;"",'ESG - Plan'!C37,"")</f>
        <v/>
      </c>
      <c r="K11" s="345" t="str">
        <f>IF('ESG - Plan'!A37&lt;&gt;"",'ESG - Plan'!A37*1000,"")</f>
        <v/>
      </c>
      <c r="L11" s="344" t="str">
        <f>IF('ESG - Plan'!B37&lt;&gt;"",'ESG - Plan'!B37,"")</f>
        <v>ST</v>
      </c>
      <c r="M11" s="346" t="str">
        <f t="shared" si="3"/>
        <v/>
      </c>
      <c r="N11" s="347" t="str">
        <f t="shared" si="4"/>
        <v/>
      </c>
      <c r="S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344"/>
    </row>
    <row r="12" spans="1:31" s="339" customFormat="1" ht="15.75" customHeight="1">
      <c r="A12" s="470"/>
      <c r="B12" s="337" t="s">
        <v>189</v>
      </c>
      <c r="C12" s="338" t="s">
        <v>188</v>
      </c>
      <c r="D12" s="339" t="str">
        <f t="shared" si="0"/>
        <v/>
      </c>
      <c r="E12" s="340" t="str">
        <f>IF(E5&lt;&gt;"",E5,"")</f>
        <v>V1</v>
      </c>
      <c r="F12" s="341" t="s">
        <v>187</v>
      </c>
      <c r="G12" s="342" t="str">
        <f t="shared" si="2"/>
        <v/>
      </c>
      <c r="H12" s="343" t="s">
        <v>445</v>
      </c>
      <c r="I12" s="339">
        <f>COUNTIF($G$4:G12,"X")*10</f>
        <v>0</v>
      </c>
      <c r="J12" s="344" t="str">
        <f>IF('ESG - Plan'!C38&lt;&gt;"",'ESG - Plan'!C38,"")</f>
        <v/>
      </c>
      <c r="K12" s="345" t="str">
        <f>IF('ESG - Plan'!A38&lt;&gt;"",'ESG - Plan'!A38*1000,"")</f>
        <v/>
      </c>
      <c r="L12" s="344" t="str">
        <f>IF('ESG - Plan'!B38&lt;&gt;"",'ESG - Plan'!B38,"")</f>
        <v>ST</v>
      </c>
      <c r="M12" s="346" t="str">
        <f t="shared" si="3"/>
        <v/>
      </c>
      <c r="N12" s="347" t="str">
        <f t="shared" si="4"/>
        <v/>
      </c>
      <c r="S12" s="348"/>
      <c r="U12" s="348"/>
      <c r="V12" s="348"/>
      <c r="W12" s="348"/>
      <c r="X12" s="348"/>
      <c r="Y12" s="348"/>
      <c r="Z12" s="348"/>
      <c r="AA12" s="348"/>
      <c r="AB12" s="348"/>
      <c r="AC12" s="348"/>
      <c r="AD12" s="348"/>
      <c r="AE12" s="344"/>
    </row>
    <row r="13" spans="1:31" s="351" customFormat="1" ht="15" thickBot="1">
      <c r="A13" s="471"/>
      <c r="B13" s="349" t="s">
        <v>189</v>
      </c>
      <c r="C13" s="350" t="s">
        <v>188</v>
      </c>
      <c r="D13" s="351" t="str">
        <f t="shared" si="0"/>
        <v/>
      </c>
      <c r="E13" s="351" t="str">
        <f>IF(E4&lt;&gt;"",E4,"")</f>
        <v>V1</v>
      </c>
      <c r="F13" s="352" t="s">
        <v>187</v>
      </c>
      <c r="G13" s="353" t="str">
        <f>IF(G4="X","X","")</f>
        <v/>
      </c>
      <c r="H13" s="351" t="s">
        <v>447</v>
      </c>
      <c r="M13" s="354"/>
      <c r="N13" s="354"/>
      <c r="O13" s="355" t="s">
        <v>448</v>
      </c>
      <c r="P13" s="352" t="s">
        <v>187</v>
      </c>
      <c r="Q13" s="356"/>
      <c r="R13" s="355"/>
      <c r="S13" s="357"/>
      <c r="T13" s="355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</row>
    <row r="14" spans="1:31" s="339" customFormat="1">
      <c r="A14" s="358"/>
      <c r="B14" s="359"/>
      <c r="C14" s="359"/>
      <c r="F14" s="341"/>
      <c r="G14" s="360"/>
      <c r="M14" s="361"/>
      <c r="N14" s="361"/>
      <c r="O14" s="340"/>
      <c r="P14" s="341"/>
      <c r="Q14" s="340"/>
      <c r="R14" s="340"/>
      <c r="S14" s="348"/>
      <c r="T14" s="340"/>
      <c r="U14" s="348"/>
      <c r="V14" s="348"/>
      <c r="W14" s="348"/>
      <c r="X14" s="348"/>
      <c r="Y14" s="348"/>
      <c r="Z14" s="348"/>
      <c r="AA14" s="348"/>
      <c r="AB14" s="348"/>
      <c r="AC14" s="348"/>
      <c r="AD14" s="348"/>
    </row>
    <row r="15" spans="1:31" s="339" customFormat="1">
      <c r="A15" s="362" t="s">
        <v>449</v>
      </c>
      <c r="B15" s="359"/>
      <c r="C15" s="359"/>
      <c r="F15" s="341"/>
      <c r="G15" s="360"/>
      <c r="M15" s="361"/>
      <c r="N15" s="361"/>
      <c r="O15" s="340"/>
      <c r="P15" s="341"/>
      <c r="Q15" s="340"/>
      <c r="R15" s="340"/>
      <c r="S15" s="348"/>
      <c r="T15" s="340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</row>
    <row r="16" spans="1:31" s="339" customFormat="1" ht="15" thickBot="1">
      <c r="A16" s="358"/>
      <c r="B16" s="359"/>
      <c r="C16" s="359"/>
      <c r="F16" s="341"/>
      <c r="G16" s="360"/>
      <c r="M16" s="361"/>
      <c r="N16" s="361"/>
      <c r="O16" s="340"/>
      <c r="P16" s="341"/>
      <c r="Q16" s="340"/>
      <c r="R16" s="340"/>
      <c r="S16" s="348"/>
      <c r="T16" s="340"/>
      <c r="U16" s="348"/>
      <c r="V16" s="348"/>
      <c r="W16" s="348"/>
      <c r="X16" s="348"/>
      <c r="Y16" s="348"/>
      <c r="Z16" s="348"/>
      <c r="AA16" s="348"/>
      <c r="AB16" s="348"/>
      <c r="AC16" s="348"/>
      <c r="AD16" s="348"/>
    </row>
    <row r="17" spans="1:31" s="321" customFormat="1" ht="15.75" customHeight="1">
      <c r="A17" s="317"/>
      <c r="B17" s="318" t="s">
        <v>443</v>
      </c>
      <c r="C17" s="319"/>
      <c r="D17" s="320" t="str">
        <f>IF(C17&lt;&gt;"",CONCATENATE("L",C17),"")</f>
        <v/>
      </c>
      <c r="G17" s="322"/>
      <c r="M17" s="323"/>
      <c r="N17" s="324"/>
      <c r="S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</row>
    <row r="18" spans="1:31" s="328" customFormat="1" ht="15.75" customHeight="1">
      <c r="A18" s="469" t="s">
        <v>98</v>
      </c>
      <c r="B18" s="326" t="s">
        <v>450</v>
      </c>
      <c r="C18" s="327" t="s">
        <v>185</v>
      </c>
      <c r="D18" s="328" t="str">
        <f>$D$17</f>
        <v/>
      </c>
      <c r="E18" s="329" t="s">
        <v>444</v>
      </c>
      <c r="F18" s="384" t="s">
        <v>184</v>
      </c>
      <c r="G18" s="331"/>
      <c r="H18" s="328" t="s">
        <v>445</v>
      </c>
      <c r="I18" s="328">
        <f>COUNTIF($G$18:G18,"X")*10</f>
        <v>0</v>
      </c>
      <c r="J18" s="332" t="str">
        <f>IF('ESG - Plan'!D21&lt;&gt;"",'ESG - Plan'!D21,"")</f>
        <v/>
      </c>
      <c r="K18" s="333">
        <v>1000</v>
      </c>
      <c r="L18" s="332" t="s">
        <v>446</v>
      </c>
      <c r="M18" s="334"/>
      <c r="N18" s="335" t="str">
        <f>IF($T$21&lt;&gt;0,ROUND(((100-$T$21)/$T$21)*100,2),IF(J18&lt;&gt;"",$T$20,""))</f>
        <v/>
      </c>
      <c r="S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2"/>
    </row>
    <row r="19" spans="1:31" s="339" customFormat="1" ht="15.75" customHeight="1">
      <c r="A19" s="470"/>
      <c r="B19" s="337" t="s">
        <v>450</v>
      </c>
      <c r="C19" s="338" t="s">
        <v>185</v>
      </c>
      <c r="D19" s="363" t="str">
        <f>$D$17</f>
        <v/>
      </c>
      <c r="E19" s="340" t="str">
        <f t="shared" ref="E19:E20" si="5">IF(E18&lt;&gt;"",E18,"")</f>
        <v>V1</v>
      </c>
      <c r="F19" s="385" t="s">
        <v>184</v>
      </c>
      <c r="G19" s="342" t="str">
        <f>IF(J19=0,"",IF(AND($G$18&lt;&gt;"",J19&lt;&gt;""),$G$18,""))</f>
        <v/>
      </c>
      <c r="H19" s="343" t="s">
        <v>445</v>
      </c>
      <c r="I19" s="339">
        <f>COUNTIF($G$18:G19,"X")*10</f>
        <v>0</v>
      </c>
      <c r="J19" s="344" t="str">
        <f>IF('ESG - Plan'!C30&lt;&gt;"",'ESG - Plan'!C30,"")</f>
        <v/>
      </c>
      <c r="K19" s="345" t="str">
        <f>IF('ESG - Plan'!A30&lt;&gt;"",'ESG - Plan'!A30*1000,"")</f>
        <v/>
      </c>
      <c r="L19" s="344" t="s">
        <v>451</v>
      </c>
      <c r="M19" s="346" t="str">
        <f>IF($T$21&lt;&gt;0,ROUND(((100-$T$21)/$T$21)*100,2),IF(J19&lt;&gt;"",$T$20,""))</f>
        <v/>
      </c>
      <c r="N19" s="347" t="str">
        <f t="shared" ref="N19:N20" si="6">IF($T$21&lt;&gt;0,ROUND(((100-$T$21)/$T$21)*100,2),IF(J19&lt;&gt;"",$T$20,""))</f>
        <v/>
      </c>
      <c r="S19" s="348"/>
      <c r="U19" s="348"/>
      <c r="V19" s="348"/>
      <c r="W19" s="348"/>
      <c r="X19" s="348"/>
      <c r="Y19" s="348"/>
      <c r="Z19" s="348"/>
      <c r="AA19" s="348"/>
      <c r="AB19" s="348"/>
      <c r="AC19" s="348"/>
      <c r="AD19" s="348"/>
      <c r="AE19" s="344"/>
    </row>
    <row r="20" spans="1:31" s="339" customFormat="1" ht="15.75" customHeight="1">
      <c r="A20" s="470"/>
      <c r="B20" s="337" t="s">
        <v>450</v>
      </c>
      <c r="C20" s="338" t="s">
        <v>185</v>
      </c>
      <c r="D20" s="343" t="str">
        <f>$D$17</f>
        <v/>
      </c>
      <c r="E20" s="340" t="str">
        <f t="shared" si="5"/>
        <v>V1</v>
      </c>
      <c r="F20" s="385" t="s">
        <v>184</v>
      </c>
      <c r="G20" s="342" t="str">
        <f>IF(J20=0,"",IF(AND($G$18&lt;&gt;"",J20&lt;&gt;""),$G$18,""))</f>
        <v/>
      </c>
      <c r="H20" s="343" t="s">
        <v>445</v>
      </c>
      <c r="I20" s="339">
        <f>COUNTIF($G$18:G20,"X")*10</f>
        <v>0</v>
      </c>
      <c r="J20" s="344" t="str">
        <f>IF('ESG - Plan'!C31&lt;&gt;"",'ESG - Plan'!C31,"")</f>
        <v/>
      </c>
      <c r="K20" s="345" t="str">
        <f>IF('ESG - Plan'!A31&lt;&gt;"",'ESG - Plan'!A31*1000,"")</f>
        <v/>
      </c>
      <c r="L20" s="344" t="s">
        <v>451</v>
      </c>
      <c r="M20" s="346" t="str">
        <f>IF($T$21&lt;&gt;0,ROUND(((100-$T$21)/$T$21)*100,2),IF(J20&lt;&gt;"",$T$20,""))</f>
        <v/>
      </c>
      <c r="N20" s="347" t="str">
        <f t="shared" si="6"/>
        <v/>
      </c>
      <c r="S20" s="348"/>
      <c r="U20" s="348"/>
      <c r="V20" s="348"/>
      <c r="W20" s="348"/>
      <c r="X20" s="348"/>
      <c r="Y20" s="348"/>
      <c r="Z20" s="348"/>
      <c r="AA20" s="348"/>
      <c r="AB20" s="348"/>
      <c r="AC20" s="348"/>
      <c r="AD20" s="348"/>
      <c r="AE20" s="344"/>
    </row>
    <row r="21" spans="1:31" s="351" customFormat="1" ht="15" thickBot="1">
      <c r="A21" s="471"/>
      <c r="B21" s="349" t="s">
        <v>450</v>
      </c>
      <c r="C21" s="350" t="s">
        <v>185</v>
      </c>
      <c r="D21" s="351" t="str">
        <f>$D$17</f>
        <v/>
      </c>
      <c r="E21" s="351" t="str">
        <f>IF(E18&lt;&gt;"",E18,"")</f>
        <v>V1</v>
      </c>
      <c r="F21" s="386" t="s">
        <v>184</v>
      </c>
      <c r="G21" s="353" t="str">
        <f>IF(G18="X","X","")</f>
        <v/>
      </c>
      <c r="H21" s="351" t="s">
        <v>447</v>
      </c>
      <c r="M21" s="354"/>
      <c r="N21" s="354"/>
      <c r="O21" s="355" t="s">
        <v>448</v>
      </c>
      <c r="P21" s="386" t="s">
        <v>184</v>
      </c>
      <c r="Q21" s="355">
        <f>Q13</f>
        <v>0</v>
      </c>
      <c r="R21" s="355"/>
      <c r="S21" s="357"/>
      <c r="T21" s="355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</row>
    <row r="22" spans="1:31" s="339" customFormat="1">
      <c r="A22" s="358"/>
      <c r="B22" s="359"/>
      <c r="C22" s="359"/>
      <c r="F22" s="341"/>
      <c r="G22" s="360"/>
      <c r="M22" s="361"/>
      <c r="N22" s="361"/>
      <c r="O22" s="340"/>
      <c r="P22" s="341"/>
      <c r="Q22" s="340"/>
      <c r="R22" s="340"/>
      <c r="S22" s="348"/>
      <c r="T22" s="340"/>
      <c r="U22" s="348"/>
      <c r="V22" s="348"/>
      <c r="W22" s="348"/>
      <c r="X22" s="348"/>
      <c r="Y22" s="348"/>
      <c r="Z22" s="348"/>
      <c r="AA22" s="348"/>
      <c r="AB22" s="348"/>
      <c r="AC22" s="348"/>
      <c r="AD22" s="348"/>
    </row>
    <row r="23" spans="1:31" s="339" customFormat="1">
      <c r="A23" s="362" t="s">
        <v>449</v>
      </c>
      <c r="B23" s="359"/>
      <c r="C23" s="359"/>
      <c r="F23" s="341"/>
      <c r="G23" s="360"/>
      <c r="M23" s="361"/>
      <c r="N23" s="361"/>
      <c r="O23" s="340"/>
      <c r="P23" s="341"/>
      <c r="Q23" s="340"/>
      <c r="R23" s="340"/>
      <c r="S23" s="348"/>
      <c r="T23" s="340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</row>
    <row r="24" spans="1:31" s="339" customFormat="1" ht="15" thickBot="1">
      <c r="A24" s="358"/>
      <c r="B24" s="359"/>
      <c r="C24" s="359"/>
      <c r="F24" s="341"/>
      <c r="G24" s="360"/>
      <c r="M24" s="361"/>
      <c r="N24" s="361"/>
      <c r="O24" s="340"/>
      <c r="P24" s="341"/>
      <c r="Q24" s="340"/>
      <c r="R24" s="340"/>
      <c r="S24" s="348"/>
      <c r="T24" s="340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</row>
    <row r="25" spans="1:31" s="321" customFormat="1" ht="15.75" customHeight="1">
      <c r="A25" s="317"/>
      <c r="B25" s="318" t="s">
        <v>443</v>
      </c>
      <c r="C25" s="319"/>
      <c r="D25" s="320" t="str">
        <f>IF(C25&lt;&gt;"",CONCATENATE("L",C25),"")</f>
        <v/>
      </c>
      <c r="G25" s="322"/>
      <c r="M25" s="323"/>
      <c r="N25" s="324"/>
      <c r="S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</row>
    <row r="26" spans="1:31" s="328" customFormat="1" ht="15.75" customHeight="1">
      <c r="A26" s="469" t="s">
        <v>98</v>
      </c>
      <c r="B26" s="326" t="s">
        <v>183</v>
      </c>
      <c r="C26" s="327" t="s">
        <v>182</v>
      </c>
      <c r="D26" s="328" t="str">
        <f t="shared" ref="D26:D35" si="7">$D$25</f>
        <v/>
      </c>
      <c r="E26" s="329" t="s">
        <v>444</v>
      </c>
      <c r="F26" s="330" t="s">
        <v>181</v>
      </c>
      <c r="G26" s="331"/>
      <c r="H26" s="328" t="s">
        <v>445</v>
      </c>
      <c r="I26" s="328">
        <f>COUNTIF($G$26:G26,"X")*10</f>
        <v>0</v>
      </c>
      <c r="J26" s="332" t="str">
        <f>IF('ESG - Plan'!D21&lt;&gt;"",'ESG - Plan'!D21,"")</f>
        <v/>
      </c>
      <c r="K26" s="333">
        <v>1000</v>
      </c>
      <c r="L26" s="332" t="s">
        <v>446</v>
      </c>
      <c r="M26" s="334"/>
      <c r="N26" s="335" t="str">
        <f>IF($T$35&lt;&gt;0,ROUND(((100-$T$35)/$T$35)*100,2),IF(J26&lt;&gt;"",$T$34,""))</f>
        <v/>
      </c>
      <c r="S26" s="336"/>
      <c r="U26" s="336"/>
      <c r="V26" s="336"/>
      <c r="W26" s="336"/>
      <c r="X26" s="336"/>
      <c r="Y26" s="336"/>
      <c r="Z26" s="336"/>
      <c r="AA26" s="336"/>
      <c r="AB26" s="336"/>
      <c r="AC26" s="336"/>
      <c r="AD26" s="336"/>
      <c r="AE26" s="332"/>
    </row>
    <row r="27" spans="1:31" s="339" customFormat="1" ht="15.75" customHeight="1">
      <c r="A27" s="470"/>
      <c r="B27" s="337" t="s">
        <v>183</v>
      </c>
      <c r="C27" s="338" t="s">
        <v>182</v>
      </c>
      <c r="D27" s="339" t="str">
        <f t="shared" si="7"/>
        <v/>
      </c>
      <c r="E27" s="340" t="str">
        <f t="shared" ref="E27:E33" si="8">IF(E26&lt;&gt;"",E26,"")</f>
        <v>V1</v>
      </c>
      <c r="F27" s="341" t="s">
        <v>181</v>
      </c>
      <c r="G27" s="342" t="str">
        <f>IF(J27=0,"",IF(AND($G$26&lt;&gt;"",J27&lt;&gt;""),$G$26,""))</f>
        <v/>
      </c>
      <c r="H27" s="343" t="s">
        <v>445</v>
      </c>
      <c r="I27" s="339">
        <f>COUNTIF($G$26:G27,"X")*10</f>
        <v>0</v>
      </c>
      <c r="J27" s="344" t="str">
        <f>IF('ESG - Plan'!C32&lt;&gt;"",'ESG - Plan'!C32,"")</f>
        <v/>
      </c>
      <c r="K27" s="345" t="str">
        <f>IF('ESG - Plan'!A32&lt;&gt;"",'ESG - Plan'!A32*1000,"")</f>
        <v/>
      </c>
      <c r="L27" s="344" t="str">
        <f>IF('ESG - Plan'!B32&lt;&gt;"",'ESG - Plan'!B32,"")</f>
        <v>ST</v>
      </c>
      <c r="M27" s="346" t="str">
        <f>IF($T$35&lt;&gt;0,ROUND(((100-$T$35)/$T$35)*100,2),IF(J27&lt;&gt;"",$T$34,""))</f>
        <v/>
      </c>
      <c r="N27" s="347" t="str">
        <f t="shared" ref="N27:N34" si="9">IF($T$35&lt;&gt;0,ROUND(((100-$T$35)/$T$35)*100,2),IF(J27&lt;&gt;"",$T$34,""))</f>
        <v/>
      </c>
      <c r="S27" s="348"/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4"/>
    </row>
    <row r="28" spans="1:31" s="339" customFormat="1" ht="15.75" customHeight="1">
      <c r="A28" s="470"/>
      <c r="B28" s="337" t="s">
        <v>183</v>
      </c>
      <c r="C28" s="338" t="s">
        <v>182</v>
      </c>
      <c r="D28" s="339" t="str">
        <f t="shared" si="7"/>
        <v/>
      </c>
      <c r="E28" s="340" t="str">
        <f t="shared" si="8"/>
        <v>V1</v>
      </c>
      <c r="F28" s="341" t="s">
        <v>181</v>
      </c>
      <c r="G28" s="342" t="str">
        <f t="shared" ref="G28:G34" si="10">IF(J28=0,"",IF(AND($G$26&lt;&gt;"",J28&lt;&gt;""),$G$26,""))</f>
        <v/>
      </c>
      <c r="H28" s="343" t="s">
        <v>445</v>
      </c>
      <c r="I28" s="339">
        <f>COUNTIF($G$26:G28,"X")*10</f>
        <v>0</v>
      </c>
      <c r="J28" s="344" t="str">
        <f>IF('ESG - Plan'!C33&lt;&gt;"",'ESG - Plan'!C33,"")</f>
        <v/>
      </c>
      <c r="K28" s="345" t="str">
        <f>IF('ESG - Plan'!A33&lt;&gt;"",'ESG - Plan'!A33*1000,"")</f>
        <v/>
      </c>
      <c r="L28" s="344" t="str">
        <f>IF('ESG - Plan'!B33&lt;&gt;"",'ESG - Plan'!B33,"")</f>
        <v>ST</v>
      </c>
      <c r="M28" s="346" t="str">
        <f t="shared" ref="M28:M34" si="11">IF($T$35&lt;&gt;0,ROUND(((100-$T$35)/$T$35)*100,2),IF(J28&lt;&gt;"",$T$34,""))</f>
        <v/>
      </c>
      <c r="N28" s="347" t="str">
        <f t="shared" si="9"/>
        <v/>
      </c>
      <c r="S28" s="348"/>
      <c r="U28" s="348"/>
      <c r="V28" s="348"/>
      <c r="W28" s="348"/>
      <c r="X28" s="348"/>
      <c r="Y28" s="348"/>
      <c r="Z28" s="348"/>
      <c r="AA28" s="348"/>
      <c r="AB28" s="348"/>
      <c r="AC28" s="348"/>
      <c r="AD28" s="348"/>
      <c r="AE28" s="344"/>
    </row>
    <row r="29" spans="1:31" s="339" customFormat="1" ht="15.75" customHeight="1">
      <c r="A29" s="470"/>
      <c r="B29" s="337" t="s">
        <v>183</v>
      </c>
      <c r="C29" s="338" t="s">
        <v>182</v>
      </c>
      <c r="D29" s="339" t="str">
        <f t="shared" si="7"/>
        <v/>
      </c>
      <c r="E29" s="340" t="str">
        <f t="shared" si="8"/>
        <v>V1</v>
      </c>
      <c r="F29" s="341" t="s">
        <v>181</v>
      </c>
      <c r="G29" s="342" t="str">
        <f t="shared" si="10"/>
        <v/>
      </c>
      <c r="H29" s="343" t="s">
        <v>445</v>
      </c>
      <c r="I29" s="339">
        <f>COUNTIF($G$26:G29,"X")*10</f>
        <v>0</v>
      </c>
      <c r="J29" s="344" t="str">
        <f>IF('ESG - Plan'!C34&lt;&gt;"",'ESG - Plan'!C34,"")</f>
        <v/>
      </c>
      <c r="K29" s="345" t="str">
        <f>IF('ESG - Plan'!A34&lt;&gt;"",'ESG - Plan'!A34*1000,"")</f>
        <v/>
      </c>
      <c r="L29" s="344" t="str">
        <f>IF('ESG - Plan'!B34&lt;&gt;"",'ESG - Plan'!B34,"")</f>
        <v>ST</v>
      </c>
      <c r="M29" s="346" t="str">
        <f t="shared" si="11"/>
        <v/>
      </c>
      <c r="N29" s="347" t="str">
        <f t="shared" si="9"/>
        <v/>
      </c>
      <c r="S29" s="348"/>
      <c r="U29" s="348"/>
      <c r="V29" s="348"/>
      <c r="W29" s="348"/>
      <c r="X29" s="348"/>
      <c r="Y29" s="348"/>
      <c r="Z29" s="348"/>
      <c r="AA29" s="348"/>
      <c r="AB29" s="348"/>
      <c r="AC29" s="348"/>
      <c r="AD29" s="348"/>
      <c r="AE29" s="344"/>
    </row>
    <row r="30" spans="1:31" s="339" customFormat="1" ht="15.75" customHeight="1">
      <c r="A30" s="470"/>
      <c r="B30" s="337" t="s">
        <v>183</v>
      </c>
      <c r="C30" s="338" t="s">
        <v>182</v>
      </c>
      <c r="D30" s="339" t="str">
        <f t="shared" si="7"/>
        <v/>
      </c>
      <c r="E30" s="340" t="str">
        <f t="shared" si="8"/>
        <v>V1</v>
      </c>
      <c r="F30" s="341" t="s">
        <v>181</v>
      </c>
      <c r="G30" s="342" t="str">
        <f t="shared" si="10"/>
        <v/>
      </c>
      <c r="H30" s="343" t="s">
        <v>445</v>
      </c>
      <c r="I30" s="339">
        <f>COUNTIF($G$26:G30,"X")*10</f>
        <v>0</v>
      </c>
      <c r="J30" s="344" t="str">
        <f>IF('ESG - Plan'!C35&lt;&gt;"",'ESG - Plan'!C35,"")</f>
        <v/>
      </c>
      <c r="K30" s="345" t="str">
        <f>IF('ESG - Plan'!A35&lt;&gt;"",'ESG - Plan'!A35*1000,"")</f>
        <v/>
      </c>
      <c r="L30" s="344" t="str">
        <f>IF('ESG - Plan'!B35&lt;&gt;"",'ESG - Plan'!B35,"")</f>
        <v>ST</v>
      </c>
      <c r="M30" s="346" t="str">
        <f t="shared" si="11"/>
        <v/>
      </c>
      <c r="N30" s="347" t="str">
        <f t="shared" si="9"/>
        <v/>
      </c>
      <c r="S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4"/>
    </row>
    <row r="31" spans="1:31" s="339" customFormat="1" ht="15.75" customHeight="1">
      <c r="A31" s="470"/>
      <c r="B31" s="337" t="s">
        <v>183</v>
      </c>
      <c r="C31" s="338" t="s">
        <v>182</v>
      </c>
      <c r="D31" s="339" t="str">
        <f t="shared" si="7"/>
        <v/>
      </c>
      <c r="E31" s="340" t="str">
        <f t="shared" si="8"/>
        <v>V1</v>
      </c>
      <c r="F31" s="341" t="s">
        <v>181</v>
      </c>
      <c r="G31" s="342" t="str">
        <f t="shared" si="10"/>
        <v/>
      </c>
      <c r="H31" s="343" t="s">
        <v>445</v>
      </c>
      <c r="I31" s="339">
        <f>COUNTIF($G$26:G31,"X")*10</f>
        <v>0</v>
      </c>
      <c r="J31" s="344" t="str">
        <f>IF('ESG - Plan'!C36&lt;&gt;"",'ESG - Plan'!C36,"")</f>
        <v/>
      </c>
      <c r="K31" s="345" t="str">
        <f>IF('ESG - Plan'!A36&lt;&gt;"",'ESG - Plan'!A36*1000,"")</f>
        <v/>
      </c>
      <c r="L31" s="344" t="str">
        <f>IF('ESG - Plan'!B36&lt;&gt;"",'ESG - Plan'!B36,"")</f>
        <v>ST</v>
      </c>
      <c r="M31" s="346" t="str">
        <f t="shared" si="11"/>
        <v/>
      </c>
      <c r="N31" s="347" t="str">
        <f t="shared" si="9"/>
        <v/>
      </c>
      <c r="S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4"/>
    </row>
    <row r="32" spans="1:31" s="339" customFormat="1" ht="15.75" customHeight="1">
      <c r="A32" s="470"/>
      <c r="B32" s="337" t="s">
        <v>183</v>
      </c>
      <c r="C32" s="338" t="s">
        <v>182</v>
      </c>
      <c r="D32" s="339" t="str">
        <f t="shared" si="7"/>
        <v/>
      </c>
      <c r="E32" s="340" t="str">
        <f t="shared" si="8"/>
        <v>V1</v>
      </c>
      <c r="F32" s="341" t="s">
        <v>181</v>
      </c>
      <c r="G32" s="342" t="str">
        <f t="shared" si="10"/>
        <v/>
      </c>
      <c r="H32" s="343" t="s">
        <v>445</v>
      </c>
      <c r="I32" s="339">
        <f>COUNTIF($G$26:G32,"X")*10</f>
        <v>0</v>
      </c>
      <c r="J32" s="344" t="str">
        <f>IF('ESG - Plan'!C37&lt;&gt;"",'ESG - Plan'!C37,"")</f>
        <v/>
      </c>
      <c r="K32" s="345" t="str">
        <f>IF('ESG - Plan'!A37&lt;&gt;"",'ESG - Plan'!A37*1000,"")</f>
        <v/>
      </c>
      <c r="L32" s="344" t="str">
        <f>IF('ESG - Plan'!B37&lt;&gt;"",'ESG - Plan'!B37,"")</f>
        <v>ST</v>
      </c>
      <c r="M32" s="346" t="str">
        <f t="shared" si="11"/>
        <v/>
      </c>
      <c r="N32" s="347" t="str">
        <f t="shared" si="9"/>
        <v/>
      </c>
      <c r="S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4"/>
    </row>
    <row r="33" spans="1:31" s="339" customFormat="1" ht="15.75" customHeight="1">
      <c r="A33" s="470"/>
      <c r="B33" s="337" t="s">
        <v>183</v>
      </c>
      <c r="C33" s="338" t="s">
        <v>182</v>
      </c>
      <c r="D33" s="339" t="str">
        <f t="shared" si="7"/>
        <v/>
      </c>
      <c r="E33" s="340" t="str">
        <f t="shared" si="8"/>
        <v>V1</v>
      </c>
      <c r="F33" s="341" t="s">
        <v>181</v>
      </c>
      <c r="G33" s="342" t="str">
        <f t="shared" si="10"/>
        <v/>
      </c>
      <c r="H33" s="343" t="s">
        <v>445</v>
      </c>
      <c r="I33" s="339">
        <f>COUNTIF($G$26:G33,"X")*10</f>
        <v>0</v>
      </c>
      <c r="J33" s="344" t="str">
        <f>IF('ESG - Plan'!C38&lt;&gt;"",'ESG - Plan'!C38,"")</f>
        <v/>
      </c>
      <c r="K33" s="345" t="str">
        <f>IF('ESG - Plan'!A38&lt;&gt;"",'ESG - Plan'!A38*1000,"")</f>
        <v/>
      </c>
      <c r="L33" s="344" t="str">
        <f>IF('ESG - Plan'!B38&lt;&gt;"",'ESG - Plan'!B38,"")</f>
        <v>ST</v>
      </c>
      <c r="M33" s="346" t="str">
        <f t="shared" si="11"/>
        <v/>
      </c>
      <c r="N33" s="347" t="str">
        <f t="shared" si="9"/>
        <v/>
      </c>
      <c r="S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4"/>
    </row>
    <row r="34" spans="1:31" s="339" customFormat="1" ht="15.75" customHeight="1">
      <c r="A34" s="470"/>
      <c r="B34" s="337" t="s">
        <v>183</v>
      </c>
      <c r="C34" s="338" t="s">
        <v>182</v>
      </c>
      <c r="D34" s="339" t="str">
        <f t="shared" si="7"/>
        <v/>
      </c>
      <c r="E34" s="340" t="str">
        <f>IF(E27&lt;&gt;"",E27,"")</f>
        <v>V1</v>
      </c>
      <c r="F34" s="341" t="s">
        <v>181</v>
      </c>
      <c r="G34" s="342" t="str">
        <f t="shared" si="10"/>
        <v/>
      </c>
      <c r="H34" s="343" t="s">
        <v>445</v>
      </c>
      <c r="I34" s="339">
        <f>COUNTIF($G$26:G34,"X")*10</f>
        <v>0</v>
      </c>
      <c r="J34" s="344" t="str">
        <f>IF('ESG - Plan'!C39&lt;&gt;"",'ESG - Plan'!C39,"")</f>
        <v/>
      </c>
      <c r="K34" s="345" t="str">
        <f>IF('ESG - Plan'!A39&lt;&gt;"",'ESG - Plan'!A39*1000,"")</f>
        <v/>
      </c>
      <c r="L34" s="344" t="str">
        <f>IF('ESG - Plan'!B39&lt;&gt;"",'ESG - Plan'!B39,"")</f>
        <v>ST</v>
      </c>
      <c r="M34" s="346" t="str">
        <f t="shared" si="11"/>
        <v/>
      </c>
      <c r="N34" s="347" t="str">
        <f t="shared" si="9"/>
        <v/>
      </c>
      <c r="S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  <c r="AE34" s="344"/>
    </row>
    <row r="35" spans="1:31" s="351" customFormat="1" ht="15" thickBot="1">
      <c r="A35" s="471"/>
      <c r="B35" s="349" t="s">
        <v>183</v>
      </c>
      <c r="C35" s="350" t="s">
        <v>182</v>
      </c>
      <c r="D35" s="351" t="str">
        <f t="shared" si="7"/>
        <v/>
      </c>
      <c r="E35" s="351" t="str">
        <f>IF(E26&lt;&gt;"",E26,"")</f>
        <v>V1</v>
      </c>
      <c r="F35" s="352" t="s">
        <v>181</v>
      </c>
      <c r="G35" s="353" t="str">
        <f>IF(G26="X","X","")</f>
        <v/>
      </c>
      <c r="H35" s="351" t="s">
        <v>447</v>
      </c>
      <c r="M35" s="354"/>
      <c r="N35" s="354"/>
      <c r="O35" s="355" t="s">
        <v>448</v>
      </c>
      <c r="P35" s="352" t="s">
        <v>181</v>
      </c>
      <c r="Q35" s="355">
        <f>Q13</f>
        <v>0</v>
      </c>
      <c r="R35" s="355"/>
      <c r="S35" s="357"/>
      <c r="T35" s="355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</row>
    <row r="36" spans="1:31" s="339" customFormat="1">
      <c r="A36" s="358"/>
      <c r="B36" s="359"/>
      <c r="C36" s="359"/>
      <c r="F36" s="341"/>
      <c r="G36" s="360"/>
      <c r="M36" s="361"/>
      <c r="N36" s="361"/>
      <c r="O36" s="340"/>
      <c r="P36" s="341"/>
      <c r="Q36" s="340"/>
      <c r="R36" s="340"/>
      <c r="S36" s="348"/>
      <c r="T36" s="340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</row>
  </sheetData>
  <mergeCells count="4">
    <mergeCell ref="A1:C1"/>
    <mergeCell ref="A4:A13"/>
    <mergeCell ref="A18:A21"/>
    <mergeCell ref="A26:A35"/>
  </mergeCells>
  <conditionalFormatting sqref="E18:E19">
    <cfRule type="expression" dxfId="32" priority="23">
      <formula>AND(G18="X",E18="")</formula>
    </cfRule>
  </conditionalFormatting>
  <conditionalFormatting sqref="E20">
    <cfRule type="expression" dxfId="31" priority="22">
      <formula>AND(G20="X",E20="")</formula>
    </cfRule>
  </conditionalFormatting>
  <conditionalFormatting sqref="Q21">
    <cfRule type="expression" dxfId="30" priority="24">
      <formula>AND(#REF!="X",Q21="")</formula>
    </cfRule>
  </conditionalFormatting>
  <conditionalFormatting sqref="R21">
    <cfRule type="expression" dxfId="29" priority="21">
      <formula>AND(G18="X",R21="")</formula>
    </cfRule>
  </conditionalFormatting>
  <conditionalFormatting sqref="T21">
    <cfRule type="expression" dxfId="28" priority="20">
      <formula>AND(G18="X",T21="")</formula>
    </cfRule>
  </conditionalFormatting>
  <conditionalFormatting sqref="Q22:Q24">
    <cfRule type="expression" dxfId="27" priority="19">
      <formula>AND(#REF!="X",Q22="")</formula>
    </cfRule>
  </conditionalFormatting>
  <conditionalFormatting sqref="E26:E33">
    <cfRule type="expression" dxfId="26" priority="15">
      <formula>AND(G26="X",E26="")</formula>
    </cfRule>
  </conditionalFormatting>
  <conditionalFormatting sqref="E34">
    <cfRule type="expression" dxfId="25" priority="14">
      <formula>AND(G34="X",E34="")</formula>
    </cfRule>
  </conditionalFormatting>
  <conditionalFormatting sqref="Q35">
    <cfRule type="expression" dxfId="24" priority="16">
      <formula>AND(#REF!="X",Q35="")</formula>
    </cfRule>
  </conditionalFormatting>
  <conditionalFormatting sqref="R35">
    <cfRule type="expression" dxfId="23" priority="13">
      <formula>AND(G26="X",R35="")</formula>
    </cfRule>
  </conditionalFormatting>
  <conditionalFormatting sqref="T35">
    <cfRule type="expression" dxfId="22" priority="12">
      <formula>AND(G26="X",T35="")</formula>
    </cfRule>
  </conditionalFormatting>
  <conditionalFormatting sqref="Q36">
    <cfRule type="expression" dxfId="21" priority="11">
      <formula>AND(#REF!="X",Q36="")</formula>
    </cfRule>
  </conditionalFormatting>
  <conditionalFormatting sqref="R36">
    <cfRule type="expression" dxfId="20" priority="17">
      <formula>AND(#REF!="X",R36="")</formula>
    </cfRule>
  </conditionalFormatting>
  <conditionalFormatting sqref="T36">
    <cfRule type="expression" dxfId="19" priority="18">
      <formula>AND(#REF!="X",T36="")</formula>
    </cfRule>
  </conditionalFormatting>
  <conditionalFormatting sqref="E4:E11">
    <cfRule type="expression" dxfId="18" priority="5">
      <formula>AND(G4="X",E4="")</formula>
    </cfRule>
  </conditionalFormatting>
  <conditionalFormatting sqref="E12">
    <cfRule type="expression" dxfId="17" priority="4">
      <formula>AND(G12="X",E12="")</formula>
    </cfRule>
  </conditionalFormatting>
  <conditionalFormatting sqref="Q13">
    <cfRule type="expression" dxfId="16" priority="6">
      <formula>AND(#REF!="X",Q13="")</formula>
    </cfRule>
  </conditionalFormatting>
  <conditionalFormatting sqref="R13">
    <cfRule type="expression" dxfId="15" priority="3">
      <formula>AND(G4="X",R13="")</formula>
    </cfRule>
  </conditionalFormatting>
  <conditionalFormatting sqref="T13">
    <cfRule type="expression" dxfId="14" priority="2">
      <formula>AND(G4="X",T13="")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22" zoomScale="82" zoomScaleNormal="82" workbookViewId="0">
      <selection activeCell="D52" sqref="D52"/>
    </sheetView>
  </sheetViews>
  <sheetFormatPr defaultRowHeight="14.4"/>
  <cols>
    <col min="1" max="1" width="4.88671875" style="214" customWidth="1"/>
    <col min="2" max="2" width="6" style="200" customWidth="1"/>
    <col min="3" max="3" width="4.88671875" style="200" customWidth="1"/>
    <col min="4" max="4" width="25.88671875" style="215" bestFit="1" customWidth="1"/>
    <col min="5" max="6" width="8.88671875" style="200" customWidth="1"/>
    <col min="7" max="7" width="10.44140625" style="200" customWidth="1"/>
    <col min="8" max="8" width="11.88671875" style="200" customWidth="1"/>
    <col min="9" max="9" width="8.44140625" style="200" customWidth="1"/>
    <col min="10" max="10" width="8.6640625" style="200" customWidth="1"/>
    <col min="11" max="11" width="10.6640625" style="200" customWidth="1"/>
    <col min="12" max="13" width="8.6640625" style="200" customWidth="1"/>
    <col min="14" max="14" width="10.44140625" style="200" customWidth="1"/>
    <col min="15" max="15" width="8.88671875" style="200" customWidth="1"/>
    <col min="16" max="16" width="9" style="200" customWidth="1"/>
    <col min="17" max="17" width="11.109375" style="200" customWidth="1"/>
    <col min="18" max="18" width="9.109375" style="200" customWidth="1"/>
    <col min="19" max="19" width="9" style="200" customWidth="1"/>
    <col min="20" max="20" width="10.6640625" style="200" customWidth="1"/>
    <col min="21" max="21" width="8.5546875" style="200" customWidth="1"/>
    <col min="22" max="22" width="9.109375" style="200"/>
    <col min="23" max="23" width="10.5546875" style="200" customWidth="1"/>
    <col min="24" max="256" width="9.109375" style="200"/>
    <col min="257" max="257" width="4.88671875" style="200" customWidth="1"/>
    <col min="258" max="258" width="6" style="200" customWidth="1"/>
    <col min="259" max="259" width="4.88671875" style="200" customWidth="1"/>
    <col min="260" max="260" width="18.33203125" style="200" customWidth="1"/>
    <col min="261" max="262" width="8.88671875" style="200" customWidth="1"/>
    <col min="263" max="263" width="10.44140625" style="200" customWidth="1"/>
    <col min="264" max="264" width="11.88671875" style="200" customWidth="1"/>
    <col min="265" max="265" width="8.44140625" style="200" customWidth="1"/>
    <col min="266" max="266" width="8.6640625" style="200" customWidth="1"/>
    <col min="267" max="267" width="10.6640625" style="200" customWidth="1"/>
    <col min="268" max="269" width="8.6640625" style="200" customWidth="1"/>
    <col min="270" max="270" width="10.44140625" style="200" customWidth="1"/>
    <col min="271" max="271" width="8.88671875" style="200" customWidth="1"/>
    <col min="272" max="272" width="9" style="200" customWidth="1"/>
    <col min="273" max="273" width="11.109375" style="200" customWidth="1"/>
    <col min="274" max="274" width="9.109375" style="200" customWidth="1"/>
    <col min="275" max="275" width="9" style="200" customWidth="1"/>
    <col min="276" max="276" width="10.6640625" style="200" customWidth="1"/>
    <col min="277" max="277" width="8.5546875" style="200" customWidth="1"/>
    <col min="278" max="278" width="9.109375" style="200"/>
    <col min="279" max="279" width="10.5546875" style="200" customWidth="1"/>
    <col min="280" max="512" width="9.109375" style="200"/>
    <col min="513" max="513" width="4.88671875" style="200" customWidth="1"/>
    <col min="514" max="514" width="6" style="200" customWidth="1"/>
    <col min="515" max="515" width="4.88671875" style="200" customWidth="1"/>
    <col min="516" max="516" width="18.33203125" style="200" customWidth="1"/>
    <col min="517" max="518" width="8.88671875" style="200" customWidth="1"/>
    <col min="519" max="519" width="10.44140625" style="200" customWidth="1"/>
    <col min="520" max="520" width="11.88671875" style="200" customWidth="1"/>
    <col min="521" max="521" width="8.44140625" style="200" customWidth="1"/>
    <col min="522" max="522" width="8.6640625" style="200" customWidth="1"/>
    <col min="523" max="523" width="10.6640625" style="200" customWidth="1"/>
    <col min="524" max="525" width="8.6640625" style="200" customWidth="1"/>
    <col min="526" max="526" width="10.44140625" style="200" customWidth="1"/>
    <col min="527" max="527" width="8.88671875" style="200" customWidth="1"/>
    <col min="528" max="528" width="9" style="200" customWidth="1"/>
    <col min="529" max="529" width="11.109375" style="200" customWidth="1"/>
    <col min="530" max="530" width="9.109375" style="200" customWidth="1"/>
    <col min="531" max="531" width="9" style="200" customWidth="1"/>
    <col min="532" max="532" width="10.6640625" style="200" customWidth="1"/>
    <col min="533" max="533" width="8.5546875" style="200" customWidth="1"/>
    <col min="534" max="534" width="9.109375" style="200"/>
    <col min="535" max="535" width="10.5546875" style="200" customWidth="1"/>
    <col min="536" max="768" width="9.109375" style="200"/>
    <col min="769" max="769" width="4.88671875" style="200" customWidth="1"/>
    <col min="770" max="770" width="6" style="200" customWidth="1"/>
    <col min="771" max="771" width="4.88671875" style="200" customWidth="1"/>
    <col min="772" max="772" width="18.33203125" style="200" customWidth="1"/>
    <col min="773" max="774" width="8.88671875" style="200" customWidth="1"/>
    <col min="775" max="775" width="10.44140625" style="200" customWidth="1"/>
    <col min="776" max="776" width="11.88671875" style="200" customWidth="1"/>
    <col min="777" max="777" width="8.44140625" style="200" customWidth="1"/>
    <col min="778" max="778" width="8.6640625" style="200" customWidth="1"/>
    <col min="779" max="779" width="10.6640625" style="200" customWidth="1"/>
    <col min="780" max="781" width="8.6640625" style="200" customWidth="1"/>
    <col min="782" max="782" width="10.44140625" style="200" customWidth="1"/>
    <col min="783" max="783" width="8.88671875" style="200" customWidth="1"/>
    <col min="784" max="784" width="9" style="200" customWidth="1"/>
    <col min="785" max="785" width="11.109375" style="200" customWidth="1"/>
    <col min="786" max="786" width="9.109375" style="200" customWidth="1"/>
    <col min="787" max="787" width="9" style="200" customWidth="1"/>
    <col min="788" max="788" width="10.6640625" style="200" customWidth="1"/>
    <col min="789" max="789" width="8.5546875" style="200" customWidth="1"/>
    <col min="790" max="790" width="9.109375" style="200"/>
    <col min="791" max="791" width="10.5546875" style="200" customWidth="1"/>
    <col min="792" max="1024" width="9.109375" style="200"/>
    <col min="1025" max="1025" width="4.88671875" style="200" customWidth="1"/>
    <col min="1026" max="1026" width="6" style="200" customWidth="1"/>
    <col min="1027" max="1027" width="4.88671875" style="200" customWidth="1"/>
    <col min="1028" max="1028" width="18.33203125" style="200" customWidth="1"/>
    <col min="1029" max="1030" width="8.88671875" style="200" customWidth="1"/>
    <col min="1031" max="1031" width="10.44140625" style="200" customWidth="1"/>
    <col min="1032" max="1032" width="11.88671875" style="200" customWidth="1"/>
    <col min="1033" max="1033" width="8.44140625" style="200" customWidth="1"/>
    <col min="1034" max="1034" width="8.6640625" style="200" customWidth="1"/>
    <col min="1035" max="1035" width="10.6640625" style="200" customWidth="1"/>
    <col min="1036" max="1037" width="8.6640625" style="200" customWidth="1"/>
    <col min="1038" max="1038" width="10.44140625" style="200" customWidth="1"/>
    <col min="1039" max="1039" width="8.88671875" style="200" customWidth="1"/>
    <col min="1040" max="1040" width="9" style="200" customWidth="1"/>
    <col min="1041" max="1041" width="11.109375" style="200" customWidth="1"/>
    <col min="1042" max="1042" width="9.109375" style="200" customWidth="1"/>
    <col min="1043" max="1043" width="9" style="200" customWidth="1"/>
    <col min="1044" max="1044" width="10.6640625" style="200" customWidth="1"/>
    <col min="1045" max="1045" width="8.5546875" style="200" customWidth="1"/>
    <col min="1046" max="1046" width="9.109375" style="200"/>
    <col min="1047" max="1047" width="10.5546875" style="200" customWidth="1"/>
    <col min="1048" max="1280" width="9.109375" style="200"/>
    <col min="1281" max="1281" width="4.88671875" style="200" customWidth="1"/>
    <col min="1282" max="1282" width="6" style="200" customWidth="1"/>
    <col min="1283" max="1283" width="4.88671875" style="200" customWidth="1"/>
    <col min="1284" max="1284" width="18.33203125" style="200" customWidth="1"/>
    <col min="1285" max="1286" width="8.88671875" style="200" customWidth="1"/>
    <col min="1287" max="1287" width="10.44140625" style="200" customWidth="1"/>
    <col min="1288" max="1288" width="11.88671875" style="200" customWidth="1"/>
    <col min="1289" max="1289" width="8.44140625" style="200" customWidth="1"/>
    <col min="1290" max="1290" width="8.6640625" style="200" customWidth="1"/>
    <col min="1291" max="1291" width="10.6640625" style="200" customWidth="1"/>
    <col min="1292" max="1293" width="8.6640625" style="200" customWidth="1"/>
    <col min="1294" max="1294" width="10.44140625" style="200" customWidth="1"/>
    <col min="1295" max="1295" width="8.88671875" style="200" customWidth="1"/>
    <col min="1296" max="1296" width="9" style="200" customWidth="1"/>
    <col min="1297" max="1297" width="11.109375" style="200" customWidth="1"/>
    <col min="1298" max="1298" width="9.109375" style="200" customWidth="1"/>
    <col min="1299" max="1299" width="9" style="200" customWidth="1"/>
    <col min="1300" max="1300" width="10.6640625" style="200" customWidth="1"/>
    <col min="1301" max="1301" width="8.5546875" style="200" customWidth="1"/>
    <col min="1302" max="1302" width="9.109375" style="200"/>
    <col min="1303" max="1303" width="10.5546875" style="200" customWidth="1"/>
    <col min="1304" max="1536" width="9.109375" style="200"/>
    <col min="1537" max="1537" width="4.88671875" style="200" customWidth="1"/>
    <col min="1538" max="1538" width="6" style="200" customWidth="1"/>
    <col min="1539" max="1539" width="4.88671875" style="200" customWidth="1"/>
    <col min="1540" max="1540" width="18.33203125" style="200" customWidth="1"/>
    <col min="1541" max="1542" width="8.88671875" style="200" customWidth="1"/>
    <col min="1543" max="1543" width="10.44140625" style="200" customWidth="1"/>
    <col min="1544" max="1544" width="11.88671875" style="200" customWidth="1"/>
    <col min="1545" max="1545" width="8.44140625" style="200" customWidth="1"/>
    <col min="1546" max="1546" width="8.6640625" style="200" customWidth="1"/>
    <col min="1547" max="1547" width="10.6640625" style="200" customWidth="1"/>
    <col min="1548" max="1549" width="8.6640625" style="200" customWidth="1"/>
    <col min="1550" max="1550" width="10.44140625" style="200" customWidth="1"/>
    <col min="1551" max="1551" width="8.88671875" style="200" customWidth="1"/>
    <col min="1552" max="1552" width="9" style="200" customWidth="1"/>
    <col min="1553" max="1553" width="11.109375" style="200" customWidth="1"/>
    <col min="1554" max="1554" width="9.109375" style="200" customWidth="1"/>
    <col min="1555" max="1555" width="9" style="200" customWidth="1"/>
    <col min="1556" max="1556" width="10.6640625" style="200" customWidth="1"/>
    <col min="1557" max="1557" width="8.5546875" style="200" customWidth="1"/>
    <col min="1558" max="1558" width="9.109375" style="200"/>
    <col min="1559" max="1559" width="10.5546875" style="200" customWidth="1"/>
    <col min="1560" max="1792" width="9.109375" style="200"/>
    <col min="1793" max="1793" width="4.88671875" style="200" customWidth="1"/>
    <col min="1794" max="1794" width="6" style="200" customWidth="1"/>
    <col min="1795" max="1795" width="4.88671875" style="200" customWidth="1"/>
    <col min="1796" max="1796" width="18.33203125" style="200" customWidth="1"/>
    <col min="1797" max="1798" width="8.88671875" style="200" customWidth="1"/>
    <col min="1799" max="1799" width="10.44140625" style="200" customWidth="1"/>
    <col min="1800" max="1800" width="11.88671875" style="200" customWidth="1"/>
    <col min="1801" max="1801" width="8.44140625" style="200" customWidth="1"/>
    <col min="1802" max="1802" width="8.6640625" style="200" customWidth="1"/>
    <col min="1803" max="1803" width="10.6640625" style="200" customWidth="1"/>
    <col min="1804" max="1805" width="8.6640625" style="200" customWidth="1"/>
    <col min="1806" max="1806" width="10.44140625" style="200" customWidth="1"/>
    <col min="1807" max="1807" width="8.88671875" style="200" customWidth="1"/>
    <col min="1808" max="1808" width="9" style="200" customWidth="1"/>
    <col min="1809" max="1809" width="11.109375" style="200" customWidth="1"/>
    <col min="1810" max="1810" width="9.109375" style="200" customWidth="1"/>
    <col min="1811" max="1811" width="9" style="200" customWidth="1"/>
    <col min="1812" max="1812" width="10.6640625" style="200" customWidth="1"/>
    <col min="1813" max="1813" width="8.5546875" style="200" customWidth="1"/>
    <col min="1814" max="1814" width="9.109375" style="200"/>
    <col min="1815" max="1815" width="10.5546875" style="200" customWidth="1"/>
    <col min="1816" max="2048" width="9.109375" style="200"/>
    <col min="2049" max="2049" width="4.88671875" style="200" customWidth="1"/>
    <col min="2050" max="2050" width="6" style="200" customWidth="1"/>
    <col min="2051" max="2051" width="4.88671875" style="200" customWidth="1"/>
    <col min="2052" max="2052" width="18.33203125" style="200" customWidth="1"/>
    <col min="2053" max="2054" width="8.88671875" style="200" customWidth="1"/>
    <col min="2055" max="2055" width="10.44140625" style="200" customWidth="1"/>
    <col min="2056" max="2056" width="11.88671875" style="200" customWidth="1"/>
    <col min="2057" max="2057" width="8.44140625" style="200" customWidth="1"/>
    <col min="2058" max="2058" width="8.6640625" style="200" customWidth="1"/>
    <col min="2059" max="2059" width="10.6640625" style="200" customWidth="1"/>
    <col min="2060" max="2061" width="8.6640625" style="200" customWidth="1"/>
    <col min="2062" max="2062" width="10.44140625" style="200" customWidth="1"/>
    <col min="2063" max="2063" width="8.88671875" style="200" customWidth="1"/>
    <col min="2064" max="2064" width="9" style="200" customWidth="1"/>
    <col min="2065" max="2065" width="11.109375" style="200" customWidth="1"/>
    <col min="2066" max="2066" width="9.109375" style="200" customWidth="1"/>
    <col min="2067" max="2067" width="9" style="200" customWidth="1"/>
    <col min="2068" max="2068" width="10.6640625" style="200" customWidth="1"/>
    <col min="2069" max="2069" width="8.5546875" style="200" customWidth="1"/>
    <col min="2070" max="2070" width="9.109375" style="200"/>
    <col min="2071" max="2071" width="10.5546875" style="200" customWidth="1"/>
    <col min="2072" max="2304" width="9.109375" style="200"/>
    <col min="2305" max="2305" width="4.88671875" style="200" customWidth="1"/>
    <col min="2306" max="2306" width="6" style="200" customWidth="1"/>
    <col min="2307" max="2307" width="4.88671875" style="200" customWidth="1"/>
    <col min="2308" max="2308" width="18.33203125" style="200" customWidth="1"/>
    <col min="2309" max="2310" width="8.88671875" style="200" customWidth="1"/>
    <col min="2311" max="2311" width="10.44140625" style="200" customWidth="1"/>
    <col min="2312" max="2312" width="11.88671875" style="200" customWidth="1"/>
    <col min="2313" max="2313" width="8.44140625" style="200" customWidth="1"/>
    <col min="2314" max="2314" width="8.6640625" style="200" customWidth="1"/>
    <col min="2315" max="2315" width="10.6640625" style="200" customWidth="1"/>
    <col min="2316" max="2317" width="8.6640625" style="200" customWidth="1"/>
    <col min="2318" max="2318" width="10.44140625" style="200" customWidth="1"/>
    <col min="2319" max="2319" width="8.88671875" style="200" customWidth="1"/>
    <col min="2320" max="2320" width="9" style="200" customWidth="1"/>
    <col min="2321" max="2321" width="11.109375" style="200" customWidth="1"/>
    <col min="2322" max="2322" width="9.109375" style="200" customWidth="1"/>
    <col min="2323" max="2323" width="9" style="200" customWidth="1"/>
    <col min="2324" max="2324" width="10.6640625" style="200" customWidth="1"/>
    <col min="2325" max="2325" width="8.5546875" style="200" customWidth="1"/>
    <col min="2326" max="2326" width="9.109375" style="200"/>
    <col min="2327" max="2327" width="10.5546875" style="200" customWidth="1"/>
    <col min="2328" max="2560" width="9.109375" style="200"/>
    <col min="2561" max="2561" width="4.88671875" style="200" customWidth="1"/>
    <col min="2562" max="2562" width="6" style="200" customWidth="1"/>
    <col min="2563" max="2563" width="4.88671875" style="200" customWidth="1"/>
    <col min="2564" max="2564" width="18.33203125" style="200" customWidth="1"/>
    <col min="2565" max="2566" width="8.88671875" style="200" customWidth="1"/>
    <col min="2567" max="2567" width="10.44140625" style="200" customWidth="1"/>
    <col min="2568" max="2568" width="11.88671875" style="200" customWidth="1"/>
    <col min="2569" max="2569" width="8.44140625" style="200" customWidth="1"/>
    <col min="2570" max="2570" width="8.6640625" style="200" customWidth="1"/>
    <col min="2571" max="2571" width="10.6640625" style="200" customWidth="1"/>
    <col min="2572" max="2573" width="8.6640625" style="200" customWidth="1"/>
    <col min="2574" max="2574" width="10.44140625" style="200" customWidth="1"/>
    <col min="2575" max="2575" width="8.88671875" style="200" customWidth="1"/>
    <col min="2576" max="2576" width="9" style="200" customWidth="1"/>
    <col min="2577" max="2577" width="11.109375" style="200" customWidth="1"/>
    <col min="2578" max="2578" width="9.109375" style="200" customWidth="1"/>
    <col min="2579" max="2579" width="9" style="200" customWidth="1"/>
    <col min="2580" max="2580" width="10.6640625" style="200" customWidth="1"/>
    <col min="2581" max="2581" width="8.5546875" style="200" customWidth="1"/>
    <col min="2582" max="2582" width="9.109375" style="200"/>
    <col min="2583" max="2583" width="10.5546875" style="200" customWidth="1"/>
    <col min="2584" max="2816" width="9.109375" style="200"/>
    <col min="2817" max="2817" width="4.88671875" style="200" customWidth="1"/>
    <col min="2818" max="2818" width="6" style="200" customWidth="1"/>
    <col min="2819" max="2819" width="4.88671875" style="200" customWidth="1"/>
    <col min="2820" max="2820" width="18.33203125" style="200" customWidth="1"/>
    <col min="2821" max="2822" width="8.88671875" style="200" customWidth="1"/>
    <col min="2823" max="2823" width="10.44140625" style="200" customWidth="1"/>
    <col min="2824" max="2824" width="11.88671875" style="200" customWidth="1"/>
    <col min="2825" max="2825" width="8.44140625" style="200" customWidth="1"/>
    <col min="2826" max="2826" width="8.6640625" style="200" customWidth="1"/>
    <col min="2827" max="2827" width="10.6640625" style="200" customWidth="1"/>
    <col min="2828" max="2829" width="8.6640625" style="200" customWidth="1"/>
    <col min="2830" max="2830" width="10.44140625" style="200" customWidth="1"/>
    <col min="2831" max="2831" width="8.88671875" style="200" customWidth="1"/>
    <col min="2832" max="2832" width="9" style="200" customWidth="1"/>
    <col min="2833" max="2833" width="11.109375" style="200" customWidth="1"/>
    <col min="2834" max="2834" width="9.109375" style="200" customWidth="1"/>
    <col min="2835" max="2835" width="9" style="200" customWidth="1"/>
    <col min="2836" max="2836" width="10.6640625" style="200" customWidth="1"/>
    <col min="2837" max="2837" width="8.5546875" style="200" customWidth="1"/>
    <col min="2838" max="2838" width="9.109375" style="200"/>
    <col min="2839" max="2839" width="10.5546875" style="200" customWidth="1"/>
    <col min="2840" max="3072" width="9.109375" style="200"/>
    <col min="3073" max="3073" width="4.88671875" style="200" customWidth="1"/>
    <col min="3074" max="3074" width="6" style="200" customWidth="1"/>
    <col min="3075" max="3075" width="4.88671875" style="200" customWidth="1"/>
    <col min="3076" max="3076" width="18.33203125" style="200" customWidth="1"/>
    <col min="3077" max="3078" width="8.88671875" style="200" customWidth="1"/>
    <col min="3079" max="3079" width="10.44140625" style="200" customWidth="1"/>
    <col min="3080" max="3080" width="11.88671875" style="200" customWidth="1"/>
    <col min="3081" max="3081" width="8.44140625" style="200" customWidth="1"/>
    <col min="3082" max="3082" width="8.6640625" style="200" customWidth="1"/>
    <col min="3083" max="3083" width="10.6640625" style="200" customWidth="1"/>
    <col min="3084" max="3085" width="8.6640625" style="200" customWidth="1"/>
    <col min="3086" max="3086" width="10.44140625" style="200" customWidth="1"/>
    <col min="3087" max="3087" width="8.88671875" style="200" customWidth="1"/>
    <col min="3088" max="3088" width="9" style="200" customWidth="1"/>
    <col min="3089" max="3089" width="11.109375" style="200" customWidth="1"/>
    <col min="3090" max="3090" width="9.109375" style="200" customWidth="1"/>
    <col min="3091" max="3091" width="9" style="200" customWidth="1"/>
    <col min="3092" max="3092" width="10.6640625" style="200" customWidth="1"/>
    <col min="3093" max="3093" width="8.5546875" style="200" customWidth="1"/>
    <col min="3094" max="3094" width="9.109375" style="200"/>
    <col min="3095" max="3095" width="10.5546875" style="200" customWidth="1"/>
    <col min="3096" max="3328" width="9.109375" style="200"/>
    <col min="3329" max="3329" width="4.88671875" style="200" customWidth="1"/>
    <col min="3330" max="3330" width="6" style="200" customWidth="1"/>
    <col min="3331" max="3331" width="4.88671875" style="200" customWidth="1"/>
    <col min="3332" max="3332" width="18.33203125" style="200" customWidth="1"/>
    <col min="3333" max="3334" width="8.88671875" style="200" customWidth="1"/>
    <col min="3335" max="3335" width="10.44140625" style="200" customWidth="1"/>
    <col min="3336" max="3336" width="11.88671875" style="200" customWidth="1"/>
    <col min="3337" max="3337" width="8.44140625" style="200" customWidth="1"/>
    <col min="3338" max="3338" width="8.6640625" style="200" customWidth="1"/>
    <col min="3339" max="3339" width="10.6640625" style="200" customWidth="1"/>
    <col min="3340" max="3341" width="8.6640625" style="200" customWidth="1"/>
    <col min="3342" max="3342" width="10.44140625" style="200" customWidth="1"/>
    <col min="3343" max="3343" width="8.88671875" style="200" customWidth="1"/>
    <col min="3344" max="3344" width="9" style="200" customWidth="1"/>
    <col min="3345" max="3345" width="11.109375" style="200" customWidth="1"/>
    <col min="3346" max="3346" width="9.109375" style="200" customWidth="1"/>
    <col min="3347" max="3347" width="9" style="200" customWidth="1"/>
    <col min="3348" max="3348" width="10.6640625" style="200" customWidth="1"/>
    <col min="3349" max="3349" width="8.5546875" style="200" customWidth="1"/>
    <col min="3350" max="3350" width="9.109375" style="200"/>
    <col min="3351" max="3351" width="10.5546875" style="200" customWidth="1"/>
    <col min="3352" max="3584" width="9.109375" style="200"/>
    <col min="3585" max="3585" width="4.88671875" style="200" customWidth="1"/>
    <col min="3586" max="3586" width="6" style="200" customWidth="1"/>
    <col min="3587" max="3587" width="4.88671875" style="200" customWidth="1"/>
    <col min="3588" max="3588" width="18.33203125" style="200" customWidth="1"/>
    <col min="3589" max="3590" width="8.88671875" style="200" customWidth="1"/>
    <col min="3591" max="3591" width="10.44140625" style="200" customWidth="1"/>
    <col min="3592" max="3592" width="11.88671875" style="200" customWidth="1"/>
    <col min="3593" max="3593" width="8.44140625" style="200" customWidth="1"/>
    <col min="3594" max="3594" width="8.6640625" style="200" customWidth="1"/>
    <col min="3595" max="3595" width="10.6640625" style="200" customWidth="1"/>
    <col min="3596" max="3597" width="8.6640625" style="200" customWidth="1"/>
    <col min="3598" max="3598" width="10.44140625" style="200" customWidth="1"/>
    <col min="3599" max="3599" width="8.88671875" style="200" customWidth="1"/>
    <col min="3600" max="3600" width="9" style="200" customWidth="1"/>
    <col min="3601" max="3601" width="11.109375" style="200" customWidth="1"/>
    <col min="3602" max="3602" width="9.109375" style="200" customWidth="1"/>
    <col min="3603" max="3603" width="9" style="200" customWidth="1"/>
    <col min="3604" max="3604" width="10.6640625" style="200" customWidth="1"/>
    <col min="3605" max="3605" width="8.5546875" style="200" customWidth="1"/>
    <col min="3606" max="3606" width="9.109375" style="200"/>
    <col min="3607" max="3607" width="10.5546875" style="200" customWidth="1"/>
    <col min="3608" max="3840" width="9.109375" style="200"/>
    <col min="3841" max="3841" width="4.88671875" style="200" customWidth="1"/>
    <col min="3842" max="3842" width="6" style="200" customWidth="1"/>
    <col min="3843" max="3843" width="4.88671875" style="200" customWidth="1"/>
    <col min="3844" max="3844" width="18.33203125" style="200" customWidth="1"/>
    <col min="3845" max="3846" width="8.88671875" style="200" customWidth="1"/>
    <col min="3847" max="3847" width="10.44140625" style="200" customWidth="1"/>
    <col min="3848" max="3848" width="11.88671875" style="200" customWidth="1"/>
    <col min="3849" max="3849" width="8.44140625" style="200" customWidth="1"/>
    <col min="3850" max="3850" width="8.6640625" style="200" customWidth="1"/>
    <col min="3851" max="3851" width="10.6640625" style="200" customWidth="1"/>
    <col min="3852" max="3853" width="8.6640625" style="200" customWidth="1"/>
    <col min="3854" max="3854" width="10.44140625" style="200" customWidth="1"/>
    <col min="3855" max="3855" width="8.88671875" style="200" customWidth="1"/>
    <col min="3856" max="3856" width="9" style="200" customWidth="1"/>
    <col min="3857" max="3857" width="11.109375" style="200" customWidth="1"/>
    <col min="3858" max="3858" width="9.109375" style="200" customWidth="1"/>
    <col min="3859" max="3859" width="9" style="200" customWidth="1"/>
    <col min="3860" max="3860" width="10.6640625" style="200" customWidth="1"/>
    <col min="3861" max="3861" width="8.5546875" style="200" customWidth="1"/>
    <col min="3862" max="3862" width="9.109375" style="200"/>
    <col min="3863" max="3863" width="10.5546875" style="200" customWidth="1"/>
    <col min="3864" max="4096" width="9.109375" style="200"/>
    <col min="4097" max="4097" width="4.88671875" style="200" customWidth="1"/>
    <col min="4098" max="4098" width="6" style="200" customWidth="1"/>
    <col min="4099" max="4099" width="4.88671875" style="200" customWidth="1"/>
    <col min="4100" max="4100" width="18.33203125" style="200" customWidth="1"/>
    <col min="4101" max="4102" width="8.88671875" style="200" customWidth="1"/>
    <col min="4103" max="4103" width="10.44140625" style="200" customWidth="1"/>
    <col min="4104" max="4104" width="11.88671875" style="200" customWidth="1"/>
    <col min="4105" max="4105" width="8.44140625" style="200" customWidth="1"/>
    <col min="4106" max="4106" width="8.6640625" style="200" customWidth="1"/>
    <col min="4107" max="4107" width="10.6640625" style="200" customWidth="1"/>
    <col min="4108" max="4109" width="8.6640625" style="200" customWidth="1"/>
    <col min="4110" max="4110" width="10.44140625" style="200" customWidth="1"/>
    <col min="4111" max="4111" width="8.88671875" style="200" customWidth="1"/>
    <col min="4112" max="4112" width="9" style="200" customWidth="1"/>
    <col min="4113" max="4113" width="11.109375" style="200" customWidth="1"/>
    <col min="4114" max="4114" width="9.109375" style="200" customWidth="1"/>
    <col min="4115" max="4115" width="9" style="200" customWidth="1"/>
    <col min="4116" max="4116" width="10.6640625" style="200" customWidth="1"/>
    <col min="4117" max="4117" width="8.5546875" style="200" customWidth="1"/>
    <col min="4118" max="4118" width="9.109375" style="200"/>
    <col min="4119" max="4119" width="10.5546875" style="200" customWidth="1"/>
    <col min="4120" max="4352" width="9.109375" style="200"/>
    <col min="4353" max="4353" width="4.88671875" style="200" customWidth="1"/>
    <col min="4354" max="4354" width="6" style="200" customWidth="1"/>
    <col min="4355" max="4355" width="4.88671875" style="200" customWidth="1"/>
    <col min="4356" max="4356" width="18.33203125" style="200" customWidth="1"/>
    <col min="4357" max="4358" width="8.88671875" style="200" customWidth="1"/>
    <col min="4359" max="4359" width="10.44140625" style="200" customWidth="1"/>
    <col min="4360" max="4360" width="11.88671875" style="200" customWidth="1"/>
    <col min="4361" max="4361" width="8.44140625" style="200" customWidth="1"/>
    <col min="4362" max="4362" width="8.6640625" style="200" customWidth="1"/>
    <col min="4363" max="4363" width="10.6640625" style="200" customWidth="1"/>
    <col min="4364" max="4365" width="8.6640625" style="200" customWidth="1"/>
    <col min="4366" max="4366" width="10.44140625" style="200" customWidth="1"/>
    <col min="4367" max="4367" width="8.88671875" style="200" customWidth="1"/>
    <col min="4368" max="4368" width="9" style="200" customWidth="1"/>
    <col min="4369" max="4369" width="11.109375" style="200" customWidth="1"/>
    <col min="4370" max="4370" width="9.109375" style="200" customWidth="1"/>
    <col min="4371" max="4371" width="9" style="200" customWidth="1"/>
    <col min="4372" max="4372" width="10.6640625" style="200" customWidth="1"/>
    <col min="4373" max="4373" width="8.5546875" style="200" customWidth="1"/>
    <col min="4374" max="4374" width="9.109375" style="200"/>
    <col min="4375" max="4375" width="10.5546875" style="200" customWidth="1"/>
    <col min="4376" max="4608" width="9.109375" style="200"/>
    <col min="4609" max="4609" width="4.88671875" style="200" customWidth="1"/>
    <col min="4610" max="4610" width="6" style="200" customWidth="1"/>
    <col min="4611" max="4611" width="4.88671875" style="200" customWidth="1"/>
    <col min="4612" max="4612" width="18.33203125" style="200" customWidth="1"/>
    <col min="4613" max="4614" width="8.88671875" style="200" customWidth="1"/>
    <col min="4615" max="4615" width="10.44140625" style="200" customWidth="1"/>
    <col min="4616" max="4616" width="11.88671875" style="200" customWidth="1"/>
    <col min="4617" max="4617" width="8.44140625" style="200" customWidth="1"/>
    <col min="4618" max="4618" width="8.6640625" style="200" customWidth="1"/>
    <col min="4619" max="4619" width="10.6640625" style="200" customWidth="1"/>
    <col min="4620" max="4621" width="8.6640625" style="200" customWidth="1"/>
    <col min="4622" max="4622" width="10.44140625" style="200" customWidth="1"/>
    <col min="4623" max="4623" width="8.88671875" style="200" customWidth="1"/>
    <col min="4624" max="4624" width="9" style="200" customWidth="1"/>
    <col min="4625" max="4625" width="11.109375" style="200" customWidth="1"/>
    <col min="4626" max="4626" width="9.109375" style="200" customWidth="1"/>
    <col min="4627" max="4627" width="9" style="200" customWidth="1"/>
    <col min="4628" max="4628" width="10.6640625" style="200" customWidth="1"/>
    <col min="4629" max="4629" width="8.5546875" style="200" customWidth="1"/>
    <col min="4630" max="4630" width="9.109375" style="200"/>
    <col min="4631" max="4631" width="10.5546875" style="200" customWidth="1"/>
    <col min="4632" max="4864" width="9.109375" style="200"/>
    <col min="4865" max="4865" width="4.88671875" style="200" customWidth="1"/>
    <col min="4866" max="4866" width="6" style="200" customWidth="1"/>
    <col min="4867" max="4867" width="4.88671875" style="200" customWidth="1"/>
    <col min="4868" max="4868" width="18.33203125" style="200" customWidth="1"/>
    <col min="4869" max="4870" width="8.88671875" style="200" customWidth="1"/>
    <col min="4871" max="4871" width="10.44140625" style="200" customWidth="1"/>
    <col min="4872" max="4872" width="11.88671875" style="200" customWidth="1"/>
    <col min="4873" max="4873" width="8.44140625" style="200" customWidth="1"/>
    <col min="4874" max="4874" width="8.6640625" style="200" customWidth="1"/>
    <col min="4875" max="4875" width="10.6640625" style="200" customWidth="1"/>
    <col min="4876" max="4877" width="8.6640625" style="200" customWidth="1"/>
    <col min="4878" max="4878" width="10.44140625" style="200" customWidth="1"/>
    <col min="4879" max="4879" width="8.88671875" style="200" customWidth="1"/>
    <col min="4880" max="4880" width="9" style="200" customWidth="1"/>
    <col min="4881" max="4881" width="11.109375" style="200" customWidth="1"/>
    <col min="4882" max="4882" width="9.109375" style="200" customWidth="1"/>
    <col min="4883" max="4883" width="9" style="200" customWidth="1"/>
    <col min="4884" max="4884" width="10.6640625" style="200" customWidth="1"/>
    <col min="4885" max="4885" width="8.5546875" style="200" customWidth="1"/>
    <col min="4886" max="4886" width="9.109375" style="200"/>
    <col min="4887" max="4887" width="10.5546875" style="200" customWidth="1"/>
    <col min="4888" max="5120" width="9.109375" style="200"/>
    <col min="5121" max="5121" width="4.88671875" style="200" customWidth="1"/>
    <col min="5122" max="5122" width="6" style="200" customWidth="1"/>
    <col min="5123" max="5123" width="4.88671875" style="200" customWidth="1"/>
    <col min="5124" max="5124" width="18.33203125" style="200" customWidth="1"/>
    <col min="5125" max="5126" width="8.88671875" style="200" customWidth="1"/>
    <col min="5127" max="5127" width="10.44140625" style="200" customWidth="1"/>
    <col min="5128" max="5128" width="11.88671875" style="200" customWidth="1"/>
    <col min="5129" max="5129" width="8.44140625" style="200" customWidth="1"/>
    <col min="5130" max="5130" width="8.6640625" style="200" customWidth="1"/>
    <col min="5131" max="5131" width="10.6640625" style="200" customWidth="1"/>
    <col min="5132" max="5133" width="8.6640625" style="200" customWidth="1"/>
    <col min="5134" max="5134" width="10.44140625" style="200" customWidth="1"/>
    <col min="5135" max="5135" width="8.88671875" style="200" customWidth="1"/>
    <col min="5136" max="5136" width="9" style="200" customWidth="1"/>
    <col min="5137" max="5137" width="11.109375" style="200" customWidth="1"/>
    <col min="5138" max="5138" width="9.109375" style="200" customWidth="1"/>
    <col min="5139" max="5139" width="9" style="200" customWidth="1"/>
    <col min="5140" max="5140" width="10.6640625" style="200" customWidth="1"/>
    <col min="5141" max="5141" width="8.5546875" style="200" customWidth="1"/>
    <col min="5142" max="5142" width="9.109375" style="200"/>
    <col min="5143" max="5143" width="10.5546875" style="200" customWidth="1"/>
    <col min="5144" max="5376" width="9.109375" style="200"/>
    <col min="5377" max="5377" width="4.88671875" style="200" customWidth="1"/>
    <col min="5378" max="5378" width="6" style="200" customWidth="1"/>
    <col min="5379" max="5379" width="4.88671875" style="200" customWidth="1"/>
    <col min="5380" max="5380" width="18.33203125" style="200" customWidth="1"/>
    <col min="5381" max="5382" width="8.88671875" style="200" customWidth="1"/>
    <col min="5383" max="5383" width="10.44140625" style="200" customWidth="1"/>
    <col min="5384" max="5384" width="11.88671875" style="200" customWidth="1"/>
    <col min="5385" max="5385" width="8.44140625" style="200" customWidth="1"/>
    <col min="5386" max="5386" width="8.6640625" style="200" customWidth="1"/>
    <col min="5387" max="5387" width="10.6640625" style="200" customWidth="1"/>
    <col min="5388" max="5389" width="8.6640625" style="200" customWidth="1"/>
    <col min="5390" max="5390" width="10.44140625" style="200" customWidth="1"/>
    <col min="5391" max="5391" width="8.88671875" style="200" customWidth="1"/>
    <col min="5392" max="5392" width="9" style="200" customWidth="1"/>
    <col min="5393" max="5393" width="11.109375" style="200" customWidth="1"/>
    <col min="5394" max="5394" width="9.109375" style="200" customWidth="1"/>
    <col min="5395" max="5395" width="9" style="200" customWidth="1"/>
    <col min="5396" max="5396" width="10.6640625" style="200" customWidth="1"/>
    <col min="5397" max="5397" width="8.5546875" style="200" customWidth="1"/>
    <col min="5398" max="5398" width="9.109375" style="200"/>
    <col min="5399" max="5399" width="10.5546875" style="200" customWidth="1"/>
    <col min="5400" max="5632" width="9.109375" style="200"/>
    <col min="5633" max="5633" width="4.88671875" style="200" customWidth="1"/>
    <col min="5634" max="5634" width="6" style="200" customWidth="1"/>
    <col min="5635" max="5635" width="4.88671875" style="200" customWidth="1"/>
    <col min="5636" max="5636" width="18.33203125" style="200" customWidth="1"/>
    <col min="5637" max="5638" width="8.88671875" style="200" customWidth="1"/>
    <col min="5639" max="5639" width="10.44140625" style="200" customWidth="1"/>
    <col min="5640" max="5640" width="11.88671875" style="200" customWidth="1"/>
    <col min="5641" max="5641" width="8.44140625" style="200" customWidth="1"/>
    <col min="5642" max="5642" width="8.6640625" style="200" customWidth="1"/>
    <col min="5643" max="5643" width="10.6640625" style="200" customWidth="1"/>
    <col min="5644" max="5645" width="8.6640625" style="200" customWidth="1"/>
    <col min="5646" max="5646" width="10.44140625" style="200" customWidth="1"/>
    <col min="5647" max="5647" width="8.88671875" style="200" customWidth="1"/>
    <col min="5648" max="5648" width="9" style="200" customWidth="1"/>
    <col min="5649" max="5649" width="11.109375" style="200" customWidth="1"/>
    <col min="5650" max="5650" width="9.109375" style="200" customWidth="1"/>
    <col min="5651" max="5651" width="9" style="200" customWidth="1"/>
    <col min="5652" max="5652" width="10.6640625" style="200" customWidth="1"/>
    <col min="5653" max="5653" width="8.5546875" style="200" customWidth="1"/>
    <col min="5654" max="5654" width="9.109375" style="200"/>
    <col min="5655" max="5655" width="10.5546875" style="200" customWidth="1"/>
    <col min="5656" max="5888" width="9.109375" style="200"/>
    <col min="5889" max="5889" width="4.88671875" style="200" customWidth="1"/>
    <col min="5890" max="5890" width="6" style="200" customWidth="1"/>
    <col min="5891" max="5891" width="4.88671875" style="200" customWidth="1"/>
    <col min="5892" max="5892" width="18.33203125" style="200" customWidth="1"/>
    <col min="5893" max="5894" width="8.88671875" style="200" customWidth="1"/>
    <col min="5895" max="5895" width="10.44140625" style="200" customWidth="1"/>
    <col min="5896" max="5896" width="11.88671875" style="200" customWidth="1"/>
    <col min="5897" max="5897" width="8.44140625" style="200" customWidth="1"/>
    <col min="5898" max="5898" width="8.6640625" style="200" customWidth="1"/>
    <col min="5899" max="5899" width="10.6640625" style="200" customWidth="1"/>
    <col min="5900" max="5901" width="8.6640625" style="200" customWidth="1"/>
    <col min="5902" max="5902" width="10.44140625" style="200" customWidth="1"/>
    <col min="5903" max="5903" width="8.88671875" style="200" customWidth="1"/>
    <col min="5904" max="5904" width="9" style="200" customWidth="1"/>
    <col min="5905" max="5905" width="11.109375" style="200" customWidth="1"/>
    <col min="5906" max="5906" width="9.109375" style="200" customWidth="1"/>
    <col min="5907" max="5907" width="9" style="200" customWidth="1"/>
    <col min="5908" max="5908" width="10.6640625" style="200" customWidth="1"/>
    <col min="5909" max="5909" width="8.5546875" style="200" customWidth="1"/>
    <col min="5910" max="5910" width="9.109375" style="200"/>
    <col min="5911" max="5911" width="10.5546875" style="200" customWidth="1"/>
    <col min="5912" max="6144" width="9.109375" style="200"/>
    <col min="6145" max="6145" width="4.88671875" style="200" customWidth="1"/>
    <col min="6146" max="6146" width="6" style="200" customWidth="1"/>
    <col min="6147" max="6147" width="4.88671875" style="200" customWidth="1"/>
    <col min="6148" max="6148" width="18.33203125" style="200" customWidth="1"/>
    <col min="6149" max="6150" width="8.88671875" style="200" customWidth="1"/>
    <col min="6151" max="6151" width="10.44140625" style="200" customWidth="1"/>
    <col min="6152" max="6152" width="11.88671875" style="200" customWidth="1"/>
    <col min="6153" max="6153" width="8.44140625" style="200" customWidth="1"/>
    <col min="6154" max="6154" width="8.6640625" style="200" customWidth="1"/>
    <col min="6155" max="6155" width="10.6640625" style="200" customWidth="1"/>
    <col min="6156" max="6157" width="8.6640625" style="200" customWidth="1"/>
    <col min="6158" max="6158" width="10.44140625" style="200" customWidth="1"/>
    <col min="6159" max="6159" width="8.88671875" style="200" customWidth="1"/>
    <col min="6160" max="6160" width="9" style="200" customWidth="1"/>
    <col min="6161" max="6161" width="11.109375" style="200" customWidth="1"/>
    <col min="6162" max="6162" width="9.109375" style="200" customWidth="1"/>
    <col min="6163" max="6163" width="9" style="200" customWidth="1"/>
    <col min="6164" max="6164" width="10.6640625" style="200" customWidth="1"/>
    <col min="6165" max="6165" width="8.5546875" style="200" customWidth="1"/>
    <col min="6166" max="6166" width="9.109375" style="200"/>
    <col min="6167" max="6167" width="10.5546875" style="200" customWidth="1"/>
    <col min="6168" max="6400" width="9.109375" style="200"/>
    <col min="6401" max="6401" width="4.88671875" style="200" customWidth="1"/>
    <col min="6402" max="6402" width="6" style="200" customWidth="1"/>
    <col min="6403" max="6403" width="4.88671875" style="200" customWidth="1"/>
    <col min="6404" max="6404" width="18.33203125" style="200" customWidth="1"/>
    <col min="6405" max="6406" width="8.88671875" style="200" customWidth="1"/>
    <col min="6407" max="6407" width="10.44140625" style="200" customWidth="1"/>
    <col min="6408" max="6408" width="11.88671875" style="200" customWidth="1"/>
    <col min="6409" max="6409" width="8.44140625" style="200" customWidth="1"/>
    <col min="6410" max="6410" width="8.6640625" style="200" customWidth="1"/>
    <col min="6411" max="6411" width="10.6640625" style="200" customWidth="1"/>
    <col min="6412" max="6413" width="8.6640625" style="200" customWidth="1"/>
    <col min="6414" max="6414" width="10.44140625" style="200" customWidth="1"/>
    <col min="6415" max="6415" width="8.88671875" style="200" customWidth="1"/>
    <col min="6416" max="6416" width="9" style="200" customWidth="1"/>
    <col min="6417" max="6417" width="11.109375" style="200" customWidth="1"/>
    <col min="6418" max="6418" width="9.109375" style="200" customWidth="1"/>
    <col min="6419" max="6419" width="9" style="200" customWidth="1"/>
    <col min="6420" max="6420" width="10.6640625" style="200" customWidth="1"/>
    <col min="6421" max="6421" width="8.5546875" style="200" customWidth="1"/>
    <col min="6422" max="6422" width="9.109375" style="200"/>
    <col min="6423" max="6423" width="10.5546875" style="200" customWidth="1"/>
    <col min="6424" max="6656" width="9.109375" style="200"/>
    <col min="6657" max="6657" width="4.88671875" style="200" customWidth="1"/>
    <col min="6658" max="6658" width="6" style="200" customWidth="1"/>
    <col min="6659" max="6659" width="4.88671875" style="200" customWidth="1"/>
    <col min="6660" max="6660" width="18.33203125" style="200" customWidth="1"/>
    <col min="6661" max="6662" width="8.88671875" style="200" customWidth="1"/>
    <col min="6663" max="6663" width="10.44140625" style="200" customWidth="1"/>
    <col min="6664" max="6664" width="11.88671875" style="200" customWidth="1"/>
    <col min="6665" max="6665" width="8.44140625" style="200" customWidth="1"/>
    <col min="6666" max="6666" width="8.6640625" style="200" customWidth="1"/>
    <col min="6667" max="6667" width="10.6640625" style="200" customWidth="1"/>
    <col min="6668" max="6669" width="8.6640625" style="200" customWidth="1"/>
    <col min="6670" max="6670" width="10.44140625" style="200" customWidth="1"/>
    <col min="6671" max="6671" width="8.88671875" style="200" customWidth="1"/>
    <col min="6672" max="6672" width="9" style="200" customWidth="1"/>
    <col min="6673" max="6673" width="11.109375" style="200" customWidth="1"/>
    <col min="6674" max="6674" width="9.109375" style="200" customWidth="1"/>
    <col min="6675" max="6675" width="9" style="200" customWidth="1"/>
    <col min="6676" max="6676" width="10.6640625" style="200" customWidth="1"/>
    <col min="6677" max="6677" width="8.5546875" style="200" customWidth="1"/>
    <col min="6678" max="6678" width="9.109375" style="200"/>
    <col min="6679" max="6679" width="10.5546875" style="200" customWidth="1"/>
    <col min="6680" max="6912" width="9.109375" style="200"/>
    <col min="6913" max="6913" width="4.88671875" style="200" customWidth="1"/>
    <col min="6914" max="6914" width="6" style="200" customWidth="1"/>
    <col min="6915" max="6915" width="4.88671875" style="200" customWidth="1"/>
    <col min="6916" max="6916" width="18.33203125" style="200" customWidth="1"/>
    <col min="6917" max="6918" width="8.88671875" style="200" customWidth="1"/>
    <col min="6919" max="6919" width="10.44140625" style="200" customWidth="1"/>
    <col min="6920" max="6920" width="11.88671875" style="200" customWidth="1"/>
    <col min="6921" max="6921" width="8.44140625" style="200" customWidth="1"/>
    <col min="6922" max="6922" width="8.6640625" style="200" customWidth="1"/>
    <col min="6923" max="6923" width="10.6640625" style="200" customWidth="1"/>
    <col min="6924" max="6925" width="8.6640625" style="200" customWidth="1"/>
    <col min="6926" max="6926" width="10.44140625" style="200" customWidth="1"/>
    <col min="6927" max="6927" width="8.88671875" style="200" customWidth="1"/>
    <col min="6928" max="6928" width="9" style="200" customWidth="1"/>
    <col min="6929" max="6929" width="11.109375" style="200" customWidth="1"/>
    <col min="6930" max="6930" width="9.109375" style="200" customWidth="1"/>
    <col min="6931" max="6931" width="9" style="200" customWidth="1"/>
    <col min="6932" max="6932" width="10.6640625" style="200" customWidth="1"/>
    <col min="6933" max="6933" width="8.5546875" style="200" customWidth="1"/>
    <col min="6934" max="6934" width="9.109375" style="200"/>
    <col min="6935" max="6935" width="10.5546875" style="200" customWidth="1"/>
    <col min="6936" max="7168" width="9.109375" style="200"/>
    <col min="7169" max="7169" width="4.88671875" style="200" customWidth="1"/>
    <col min="7170" max="7170" width="6" style="200" customWidth="1"/>
    <col min="7171" max="7171" width="4.88671875" style="200" customWidth="1"/>
    <col min="7172" max="7172" width="18.33203125" style="200" customWidth="1"/>
    <col min="7173" max="7174" width="8.88671875" style="200" customWidth="1"/>
    <col min="7175" max="7175" width="10.44140625" style="200" customWidth="1"/>
    <col min="7176" max="7176" width="11.88671875" style="200" customWidth="1"/>
    <col min="7177" max="7177" width="8.44140625" style="200" customWidth="1"/>
    <col min="7178" max="7178" width="8.6640625" style="200" customWidth="1"/>
    <col min="7179" max="7179" width="10.6640625" style="200" customWidth="1"/>
    <col min="7180" max="7181" width="8.6640625" style="200" customWidth="1"/>
    <col min="7182" max="7182" width="10.44140625" style="200" customWidth="1"/>
    <col min="7183" max="7183" width="8.88671875" style="200" customWidth="1"/>
    <col min="7184" max="7184" width="9" style="200" customWidth="1"/>
    <col min="7185" max="7185" width="11.109375" style="200" customWidth="1"/>
    <col min="7186" max="7186" width="9.109375" style="200" customWidth="1"/>
    <col min="7187" max="7187" width="9" style="200" customWidth="1"/>
    <col min="7188" max="7188" width="10.6640625" style="200" customWidth="1"/>
    <col min="7189" max="7189" width="8.5546875" style="200" customWidth="1"/>
    <col min="7190" max="7190" width="9.109375" style="200"/>
    <col min="7191" max="7191" width="10.5546875" style="200" customWidth="1"/>
    <col min="7192" max="7424" width="9.109375" style="200"/>
    <col min="7425" max="7425" width="4.88671875" style="200" customWidth="1"/>
    <col min="7426" max="7426" width="6" style="200" customWidth="1"/>
    <col min="7427" max="7427" width="4.88671875" style="200" customWidth="1"/>
    <col min="7428" max="7428" width="18.33203125" style="200" customWidth="1"/>
    <col min="7429" max="7430" width="8.88671875" style="200" customWidth="1"/>
    <col min="7431" max="7431" width="10.44140625" style="200" customWidth="1"/>
    <col min="7432" max="7432" width="11.88671875" style="200" customWidth="1"/>
    <col min="7433" max="7433" width="8.44140625" style="200" customWidth="1"/>
    <col min="7434" max="7434" width="8.6640625" style="200" customWidth="1"/>
    <col min="7435" max="7435" width="10.6640625" style="200" customWidth="1"/>
    <col min="7436" max="7437" width="8.6640625" style="200" customWidth="1"/>
    <col min="7438" max="7438" width="10.44140625" style="200" customWidth="1"/>
    <col min="7439" max="7439" width="8.88671875" style="200" customWidth="1"/>
    <col min="7440" max="7440" width="9" style="200" customWidth="1"/>
    <col min="7441" max="7441" width="11.109375" style="200" customWidth="1"/>
    <col min="7442" max="7442" width="9.109375" style="200" customWidth="1"/>
    <col min="7443" max="7443" width="9" style="200" customWidth="1"/>
    <col min="7444" max="7444" width="10.6640625" style="200" customWidth="1"/>
    <col min="7445" max="7445" width="8.5546875" style="200" customWidth="1"/>
    <col min="7446" max="7446" width="9.109375" style="200"/>
    <col min="7447" max="7447" width="10.5546875" style="200" customWidth="1"/>
    <col min="7448" max="7680" width="9.109375" style="200"/>
    <col min="7681" max="7681" width="4.88671875" style="200" customWidth="1"/>
    <col min="7682" max="7682" width="6" style="200" customWidth="1"/>
    <col min="7683" max="7683" width="4.88671875" style="200" customWidth="1"/>
    <col min="7684" max="7684" width="18.33203125" style="200" customWidth="1"/>
    <col min="7685" max="7686" width="8.88671875" style="200" customWidth="1"/>
    <col min="7687" max="7687" width="10.44140625" style="200" customWidth="1"/>
    <col min="7688" max="7688" width="11.88671875" style="200" customWidth="1"/>
    <col min="7689" max="7689" width="8.44140625" style="200" customWidth="1"/>
    <col min="7690" max="7690" width="8.6640625" style="200" customWidth="1"/>
    <col min="7691" max="7691" width="10.6640625" style="200" customWidth="1"/>
    <col min="7692" max="7693" width="8.6640625" style="200" customWidth="1"/>
    <col min="7694" max="7694" width="10.44140625" style="200" customWidth="1"/>
    <col min="7695" max="7695" width="8.88671875" style="200" customWidth="1"/>
    <col min="7696" max="7696" width="9" style="200" customWidth="1"/>
    <col min="7697" max="7697" width="11.109375" style="200" customWidth="1"/>
    <col min="7698" max="7698" width="9.109375" style="200" customWidth="1"/>
    <col min="7699" max="7699" width="9" style="200" customWidth="1"/>
    <col min="7700" max="7700" width="10.6640625" style="200" customWidth="1"/>
    <col min="7701" max="7701" width="8.5546875" style="200" customWidth="1"/>
    <col min="7702" max="7702" width="9.109375" style="200"/>
    <col min="7703" max="7703" width="10.5546875" style="200" customWidth="1"/>
    <col min="7704" max="7936" width="9.109375" style="200"/>
    <col min="7937" max="7937" width="4.88671875" style="200" customWidth="1"/>
    <col min="7938" max="7938" width="6" style="200" customWidth="1"/>
    <col min="7939" max="7939" width="4.88671875" style="200" customWidth="1"/>
    <col min="7940" max="7940" width="18.33203125" style="200" customWidth="1"/>
    <col min="7941" max="7942" width="8.88671875" style="200" customWidth="1"/>
    <col min="7943" max="7943" width="10.44140625" style="200" customWidth="1"/>
    <col min="7944" max="7944" width="11.88671875" style="200" customWidth="1"/>
    <col min="7945" max="7945" width="8.44140625" style="200" customWidth="1"/>
    <col min="7946" max="7946" width="8.6640625" style="200" customWidth="1"/>
    <col min="7947" max="7947" width="10.6640625" style="200" customWidth="1"/>
    <col min="7948" max="7949" width="8.6640625" style="200" customWidth="1"/>
    <col min="7950" max="7950" width="10.44140625" style="200" customWidth="1"/>
    <col min="7951" max="7951" width="8.88671875" style="200" customWidth="1"/>
    <col min="7952" max="7952" width="9" style="200" customWidth="1"/>
    <col min="7953" max="7953" width="11.109375" style="200" customWidth="1"/>
    <col min="7954" max="7954" width="9.109375" style="200" customWidth="1"/>
    <col min="7955" max="7955" width="9" style="200" customWidth="1"/>
    <col min="7956" max="7956" width="10.6640625" style="200" customWidth="1"/>
    <col min="7957" max="7957" width="8.5546875" style="200" customWidth="1"/>
    <col min="7958" max="7958" width="9.109375" style="200"/>
    <col min="7959" max="7959" width="10.5546875" style="200" customWidth="1"/>
    <col min="7960" max="8192" width="9.109375" style="200"/>
    <col min="8193" max="8193" width="4.88671875" style="200" customWidth="1"/>
    <col min="8194" max="8194" width="6" style="200" customWidth="1"/>
    <col min="8195" max="8195" width="4.88671875" style="200" customWidth="1"/>
    <col min="8196" max="8196" width="18.33203125" style="200" customWidth="1"/>
    <col min="8197" max="8198" width="8.88671875" style="200" customWidth="1"/>
    <col min="8199" max="8199" width="10.44140625" style="200" customWidth="1"/>
    <col min="8200" max="8200" width="11.88671875" style="200" customWidth="1"/>
    <col min="8201" max="8201" width="8.44140625" style="200" customWidth="1"/>
    <col min="8202" max="8202" width="8.6640625" style="200" customWidth="1"/>
    <col min="8203" max="8203" width="10.6640625" style="200" customWidth="1"/>
    <col min="8204" max="8205" width="8.6640625" style="200" customWidth="1"/>
    <col min="8206" max="8206" width="10.44140625" style="200" customWidth="1"/>
    <col min="8207" max="8207" width="8.88671875" style="200" customWidth="1"/>
    <col min="8208" max="8208" width="9" style="200" customWidth="1"/>
    <col min="8209" max="8209" width="11.109375" style="200" customWidth="1"/>
    <col min="8210" max="8210" width="9.109375" style="200" customWidth="1"/>
    <col min="8211" max="8211" width="9" style="200" customWidth="1"/>
    <col min="8212" max="8212" width="10.6640625" style="200" customWidth="1"/>
    <col min="8213" max="8213" width="8.5546875" style="200" customWidth="1"/>
    <col min="8214" max="8214" width="9.109375" style="200"/>
    <col min="8215" max="8215" width="10.5546875" style="200" customWidth="1"/>
    <col min="8216" max="8448" width="9.109375" style="200"/>
    <col min="8449" max="8449" width="4.88671875" style="200" customWidth="1"/>
    <col min="8450" max="8450" width="6" style="200" customWidth="1"/>
    <col min="8451" max="8451" width="4.88671875" style="200" customWidth="1"/>
    <col min="8452" max="8452" width="18.33203125" style="200" customWidth="1"/>
    <col min="8453" max="8454" width="8.88671875" style="200" customWidth="1"/>
    <col min="8455" max="8455" width="10.44140625" style="200" customWidth="1"/>
    <col min="8456" max="8456" width="11.88671875" style="200" customWidth="1"/>
    <col min="8457" max="8457" width="8.44140625" style="200" customWidth="1"/>
    <col min="8458" max="8458" width="8.6640625" style="200" customWidth="1"/>
    <col min="8459" max="8459" width="10.6640625" style="200" customWidth="1"/>
    <col min="8460" max="8461" width="8.6640625" style="200" customWidth="1"/>
    <col min="8462" max="8462" width="10.44140625" style="200" customWidth="1"/>
    <col min="8463" max="8463" width="8.88671875" style="200" customWidth="1"/>
    <col min="8464" max="8464" width="9" style="200" customWidth="1"/>
    <col min="8465" max="8465" width="11.109375" style="200" customWidth="1"/>
    <col min="8466" max="8466" width="9.109375" style="200" customWidth="1"/>
    <col min="8467" max="8467" width="9" style="200" customWidth="1"/>
    <col min="8468" max="8468" width="10.6640625" style="200" customWidth="1"/>
    <col min="8469" max="8469" width="8.5546875" style="200" customWidth="1"/>
    <col min="8470" max="8470" width="9.109375" style="200"/>
    <col min="8471" max="8471" width="10.5546875" style="200" customWidth="1"/>
    <col min="8472" max="8704" width="9.109375" style="200"/>
    <col min="8705" max="8705" width="4.88671875" style="200" customWidth="1"/>
    <col min="8706" max="8706" width="6" style="200" customWidth="1"/>
    <col min="8707" max="8707" width="4.88671875" style="200" customWidth="1"/>
    <col min="8708" max="8708" width="18.33203125" style="200" customWidth="1"/>
    <col min="8709" max="8710" width="8.88671875" style="200" customWidth="1"/>
    <col min="8711" max="8711" width="10.44140625" style="200" customWidth="1"/>
    <col min="8712" max="8712" width="11.88671875" style="200" customWidth="1"/>
    <col min="8713" max="8713" width="8.44140625" style="200" customWidth="1"/>
    <col min="8714" max="8714" width="8.6640625" style="200" customWidth="1"/>
    <col min="8715" max="8715" width="10.6640625" style="200" customWidth="1"/>
    <col min="8716" max="8717" width="8.6640625" style="200" customWidth="1"/>
    <col min="8718" max="8718" width="10.44140625" style="200" customWidth="1"/>
    <col min="8719" max="8719" width="8.88671875" style="200" customWidth="1"/>
    <col min="8720" max="8720" width="9" style="200" customWidth="1"/>
    <col min="8721" max="8721" width="11.109375" style="200" customWidth="1"/>
    <col min="8722" max="8722" width="9.109375" style="200" customWidth="1"/>
    <col min="8723" max="8723" width="9" style="200" customWidth="1"/>
    <col min="8724" max="8724" width="10.6640625" style="200" customWidth="1"/>
    <col min="8725" max="8725" width="8.5546875" style="200" customWidth="1"/>
    <col min="8726" max="8726" width="9.109375" style="200"/>
    <col min="8727" max="8727" width="10.5546875" style="200" customWidth="1"/>
    <col min="8728" max="8960" width="9.109375" style="200"/>
    <col min="8961" max="8961" width="4.88671875" style="200" customWidth="1"/>
    <col min="8962" max="8962" width="6" style="200" customWidth="1"/>
    <col min="8963" max="8963" width="4.88671875" style="200" customWidth="1"/>
    <col min="8964" max="8964" width="18.33203125" style="200" customWidth="1"/>
    <col min="8965" max="8966" width="8.88671875" style="200" customWidth="1"/>
    <col min="8967" max="8967" width="10.44140625" style="200" customWidth="1"/>
    <col min="8968" max="8968" width="11.88671875" style="200" customWidth="1"/>
    <col min="8969" max="8969" width="8.44140625" style="200" customWidth="1"/>
    <col min="8970" max="8970" width="8.6640625" style="200" customWidth="1"/>
    <col min="8971" max="8971" width="10.6640625" style="200" customWidth="1"/>
    <col min="8972" max="8973" width="8.6640625" style="200" customWidth="1"/>
    <col min="8974" max="8974" width="10.44140625" style="200" customWidth="1"/>
    <col min="8975" max="8975" width="8.88671875" style="200" customWidth="1"/>
    <col min="8976" max="8976" width="9" style="200" customWidth="1"/>
    <col min="8977" max="8977" width="11.109375" style="200" customWidth="1"/>
    <col min="8978" max="8978" width="9.109375" style="200" customWidth="1"/>
    <col min="8979" max="8979" width="9" style="200" customWidth="1"/>
    <col min="8980" max="8980" width="10.6640625" style="200" customWidth="1"/>
    <col min="8981" max="8981" width="8.5546875" style="200" customWidth="1"/>
    <col min="8982" max="8982" width="9.109375" style="200"/>
    <col min="8983" max="8983" width="10.5546875" style="200" customWidth="1"/>
    <col min="8984" max="9216" width="9.109375" style="200"/>
    <col min="9217" max="9217" width="4.88671875" style="200" customWidth="1"/>
    <col min="9218" max="9218" width="6" style="200" customWidth="1"/>
    <col min="9219" max="9219" width="4.88671875" style="200" customWidth="1"/>
    <col min="9220" max="9220" width="18.33203125" style="200" customWidth="1"/>
    <col min="9221" max="9222" width="8.88671875" style="200" customWidth="1"/>
    <col min="9223" max="9223" width="10.44140625" style="200" customWidth="1"/>
    <col min="9224" max="9224" width="11.88671875" style="200" customWidth="1"/>
    <col min="9225" max="9225" width="8.44140625" style="200" customWidth="1"/>
    <col min="9226" max="9226" width="8.6640625" style="200" customWidth="1"/>
    <col min="9227" max="9227" width="10.6640625" style="200" customWidth="1"/>
    <col min="9228" max="9229" width="8.6640625" style="200" customWidth="1"/>
    <col min="9230" max="9230" width="10.44140625" style="200" customWidth="1"/>
    <col min="9231" max="9231" width="8.88671875" style="200" customWidth="1"/>
    <col min="9232" max="9232" width="9" style="200" customWidth="1"/>
    <col min="9233" max="9233" width="11.109375" style="200" customWidth="1"/>
    <col min="9234" max="9234" width="9.109375" style="200" customWidth="1"/>
    <col min="9235" max="9235" width="9" style="200" customWidth="1"/>
    <col min="9236" max="9236" width="10.6640625" style="200" customWidth="1"/>
    <col min="9237" max="9237" width="8.5546875" style="200" customWidth="1"/>
    <col min="9238" max="9238" width="9.109375" style="200"/>
    <col min="9239" max="9239" width="10.5546875" style="200" customWidth="1"/>
    <col min="9240" max="9472" width="9.109375" style="200"/>
    <col min="9473" max="9473" width="4.88671875" style="200" customWidth="1"/>
    <col min="9474" max="9474" width="6" style="200" customWidth="1"/>
    <col min="9475" max="9475" width="4.88671875" style="200" customWidth="1"/>
    <col min="9476" max="9476" width="18.33203125" style="200" customWidth="1"/>
    <col min="9477" max="9478" width="8.88671875" style="200" customWidth="1"/>
    <col min="9479" max="9479" width="10.44140625" style="200" customWidth="1"/>
    <col min="9480" max="9480" width="11.88671875" style="200" customWidth="1"/>
    <col min="9481" max="9481" width="8.44140625" style="200" customWidth="1"/>
    <col min="9482" max="9482" width="8.6640625" style="200" customWidth="1"/>
    <col min="9483" max="9483" width="10.6640625" style="200" customWidth="1"/>
    <col min="9484" max="9485" width="8.6640625" style="200" customWidth="1"/>
    <col min="9486" max="9486" width="10.44140625" style="200" customWidth="1"/>
    <col min="9487" max="9487" width="8.88671875" style="200" customWidth="1"/>
    <col min="9488" max="9488" width="9" style="200" customWidth="1"/>
    <col min="9489" max="9489" width="11.109375" style="200" customWidth="1"/>
    <col min="9490" max="9490" width="9.109375" style="200" customWidth="1"/>
    <col min="9491" max="9491" width="9" style="200" customWidth="1"/>
    <col min="9492" max="9492" width="10.6640625" style="200" customWidth="1"/>
    <col min="9493" max="9493" width="8.5546875" style="200" customWidth="1"/>
    <col min="9494" max="9494" width="9.109375" style="200"/>
    <col min="9495" max="9495" width="10.5546875" style="200" customWidth="1"/>
    <col min="9496" max="9728" width="9.109375" style="200"/>
    <col min="9729" max="9729" width="4.88671875" style="200" customWidth="1"/>
    <col min="9730" max="9730" width="6" style="200" customWidth="1"/>
    <col min="9731" max="9731" width="4.88671875" style="200" customWidth="1"/>
    <col min="9732" max="9732" width="18.33203125" style="200" customWidth="1"/>
    <col min="9733" max="9734" width="8.88671875" style="200" customWidth="1"/>
    <col min="9735" max="9735" width="10.44140625" style="200" customWidth="1"/>
    <col min="9736" max="9736" width="11.88671875" style="200" customWidth="1"/>
    <col min="9737" max="9737" width="8.44140625" style="200" customWidth="1"/>
    <col min="9738" max="9738" width="8.6640625" style="200" customWidth="1"/>
    <col min="9739" max="9739" width="10.6640625" style="200" customWidth="1"/>
    <col min="9740" max="9741" width="8.6640625" style="200" customWidth="1"/>
    <col min="9742" max="9742" width="10.44140625" style="200" customWidth="1"/>
    <col min="9743" max="9743" width="8.88671875" style="200" customWidth="1"/>
    <col min="9744" max="9744" width="9" style="200" customWidth="1"/>
    <col min="9745" max="9745" width="11.109375" style="200" customWidth="1"/>
    <col min="9746" max="9746" width="9.109375" style="200" customWidth="1"/>
    <col min="9747" max="9747" width="9" style="200" customWidth="1"/>
    <col min="9748" max="9748" width="10.6640625" style="200" customWidth="1"/>
    <col min="9749" max="9749" width="8.5546875" style="200" customWidth="1"/>
    <col min="9750" max="9750" width="9.109375" style="200"/>
    <col min="9751" max="9751" width="10.5546875" style="200" customWidth="1"/>
    <col min="9752" max="9984" width="9.109375" style="200"/>
    <col min="9985" max="9985" width="4.88671875" style="200" customWidth="1"/>
    <col min="9986" max="9986" width="6" style="200" customWidth="1"/>
    <col min="9987" max="9987" width="4.88671875" style="200" customWidth="1"/>
    <col min="9988" max="9988" width="18.33203125" style="200" customWidth="1"/>
    <col min="9989" max="9990" width="8.88671875" style="200" customWidth="1"/>
    <col min="9991" max="9991" width="10.44140625" style="200" customWidth="1"/>
    <col min="9992" max="9992" width="11.88671875" style="200" customWidth="1"/>
    <col min="9993" max="9993" width="8.44140625" style="200" customWidth="1"/>
    <col min="9994" max="9994" width="8.6640625" style="200" customWidth="1"/>
    <col min="9995" max="9995" width="10.6640625" style="200" customWidth="1"/>
    <col min="9996" max="9997" width="8.6640625" style="200" customWidth="1"/>
    <col min="9998" max="9998" width="10.44140625" style="200" customWidth="1"/>
    <col min="9999" max="9999" width="8.88671875" style="200" customWidth="1"/>
    <col min="10000" max="10000" width="9" style="200" customWidth="1"/>
    <col min="10001" max="10001" width="11.109375" style="200" customWidth="1"/>
    <col min="10002" max="10002" width="9.109375" style="200" customWidth="1"/>
    <col min="10003" max="10003" width="9" style="200" customWidth="1"/>
    <col min="10004" max="10004" width="10.6640625" style="200" customWidth="1"/>
    <col min="10005" max="10005" width="8.5546875" style="200" customWidth="1"/>
    <col min="10006" max="10006" width="9.109375" style="200"/>
    <col min="10007" max="10007" width="10.5546875" style="200" customWidth="1"/>
    <col min="10008" max="10240" width="9.109375" style="200"/>
    <col min="10241" max="10241" width="4.88671875" style="200" customWidth="1"/>
    <col min="10242" max="10242" width="6" style="200" customWidth="1"/>
    <col min="10243" max="10243" width="4.88671875" style="200" customWidth="1"/>
    <col min="10244" max="10244" width="18.33203125" style="200" customWidth="1"/>
    <col min="10245" max="10246" width="8.88671875" style="200" customWidth="1"/>
    <col min="10247" max="10247" width="10.44140625" style="200" customWidth="1"/>
    <col min="10248" max="10248" width="11.88671875" style="200" customWidth="1"/>
    <col min="10249" max="10249" width="8.44140625" style="200" customWidth="1"/>
    <col min="10250" max="10250" width="8.6640625" style="200" customWidth="1"/>
    <col min="10251" max="10251" width="10.6640625" style="200" customWidth="1"/>
    <col min="10252" max="10253" width="8.6640625" style="200" customWidth="1"/>
    <col min="10254" max="10254" width="10.44140625" style="200" customWidth="1"/>
    <col min="10255" max="10255" width="8.88671875" style="200" customWidth="1"/>
    <col min="10256" max="10256" width="9" style="200" customWidth="1"/>
    <col min="10257" max="10257" width="11.109375" style="200" customWidth="1"/>
    <col min="10258" max="10258" width="9.109375" style="200" customWidth="1"/>
    <col min="10259" max="10259" width="9" style="200" customWidth="1"/>
    <col min="10260" max="10260" width="10.6640625" style="200" customWidth="1"/>
    <col min="10261" max="10261" width="8.5546875" style="200" customWidth="1"/>
    <col min="10262" max="10262" width="9.109375" style="200"/>
    <col min="10263" max="10263" width="10.5546875" style="200" customWidth="1"/>
    <col min="10264" max="10496" width="9.109375" style="200"/>
    <col min="10497" max="10497" width="4.88671875" style="200" customWidth="1"/>
    <col min="10498" max="10498" width="6" style="200" customWidth="1"/>
    <col min="10499" max="10499" width="4.88671875" style="200" customWidth="1"/>
    <col min="10500" max="10500" width="18.33203125" style="200" customWidth="1"/>
    <col min="10501" max="10502" width="8.88671875" style="200" customWidth="1"/>
    <col min="10503" max="10503" width="10.44140625" style="200" customWidth="1"/>
    <col min="10504" max="10504" width="11.88671875" style="200" customWidth="1"/>
    <col min="10505" max="10505" width="8.44140625" style="200" customWidth="1"/>
    <col min="10506" max="10506" width="8.6640625" style="200" customWidth="1"/>
    <col min="10507" max="10507" width="10.6640625" style="200" customWidth="1"/>
    <col min="10508" max="10509" width="8.6640625" style="200" customWidth="1"/>
    <col min="10510" max="10510" width="10.44140625" style="200" customWidth="1"/>
    <col min="10511" max="10511" width="8.88671875" style="200" customWidth="1"/>
    <col min="10512" max="10512" width="9" style="200" customWidth="1"/>
    <col min="10513" max="10513" width="11.109375" style="200" customWidth="1"/>
    <col min="10514" max="10514" width="9.109375" style="200" customWidth="1"/>
    <col min="10515" max="10515" width="9" style="200" customWidth="1"/>
    <col min="10516" max="10516" width="10.6640625" style="200" customWidth="1"/>
    <col min="10517" max="10517" width="8.5546875" style="200" customWidth="1"/>
    <col min="10518" max="10518" width="9.109375" style="200"/>
    <col min="10519" max="10519" width="10.5546875" style="200" customWidth="1"/>
    <col min="10520" max="10752" width="9.109375" style="200"/>
    <col min="10753" max="10753" width="4.88671875" style="200" customWidth="1"/>
    <col min="10754" max="10754" width="6" style="200" customWidth="1"/>
    <col min="10755" max="10755" width="4.88671875" style="200" customWidth="1"/>
    <col min="10756" max="10756" width="18.33203125" style="200" customWidth="1"/>
    <col min="10757" max="10758" width="8.88671875" style="200" customWidth="1"/>
    <col min="10759" max="10759" width="10.44140625" style="200" customWidth="1"/>
    <col min="10760" max="10760" width="11.88671875" style="200" customWidth="1"/>
    <col min="10761" max="10761" width="8.44140625" style="200" customWidth="1"/>
    <col min="10762" max="10762" width="8.6640625" style="200" customWidth="1"/>
    <col min="10763" max="10763" width="10.6640625" style="200" customWidth="1"/>
    <col min="10764" max="10765" width="8.6640625" style="200" customWidth="1"/>
    <col min="10766" max="10766" width="10.44140625" style="200" customWidth="1"/>
    <col min="10767" max="10767" width="8.88671875" style="200" customWidth="1"/>
    <col min="10768" max="10768" width="9" style="200" customWidth="1"/>
    <col min="10769" max="10769" width="11.109375" style="200" customWidth="1"/>
    <col min="10770" max="10770" width="9.109375" style="200" customWidth="1"/>
    <col min="10771" max="10771" width="9" style="200" customWidth="1"/>
    <col min="10772" max="10772" width="10.6640625" style="200" customWidth="1"/>
    <col min="10773" max="10773" width="8.5546875" style="200" customWidth="1"/>
    <col min="10774" max="10774" width="9.109375" style="200"/>
    <col min="10775" max="10775" width="10.5546875" style="200" customWidth="1"/>
    <col min="10776" max="11008" width="9.109375" style="200"/>
    <col min="11009" max="11009" width="4.88671875" style="200" customWidth="1"/>
    <col min="11010" max="11010" width="6" style="200" customWidth="1"/>
    <col min="11011" max="11011" width="4.88671875" style="200" customWidth="1"/>
    <col min="11012" max="11012" width="18.33203125" style="200" customWidth="1"/>
    <col min="11013" max="11014" width="8.88671875" style="200" customWidth="1"/>
    <col min="11015" max="11015" width="10.44140625" style="200" customWidth="1"/>
    <col min="11016" max="11016" width="11.88671875" style="200" customWidth="1"/>
    <col min="11017" max="11017" width="8.44140625" style="200" customWidth="1"/>
    <col min="11018" max="11018" width="8.6640625" style="200" customWidth="1"/>
    <col min="11019" max="11019" width="10.6640625" style="200" customWidth="1"/>
    <col min="11020" max="11021" width="8.6640625" style="200" customWidth="1"/>
    <col min="11022" max="11022" width="10.44140625" style="200" customWidth="1"/>
    <col min="11023" max="11023" width="8.88671875" style="200" customWidth="1"/>
    <col min="11024" max="11024" width="9" style="200" customWidth="1"/>
    <col min="11025" max="11025" width="11.109375" style="200" customWidth="1"/>
    <col min="11026" max="11026" width="9.109375" style="200" customWidth="1"/>
    <col min="11027" max="11027" width="9" style="200" customWidth="1"/>
    <col min="11028" max="11028" width="10.6640625" style="200" customWidth="1"/>
    <col min="11029" max="11029" width="8.5546875" style="200" customWidth="1"/>
    <col min="11030" max="11030" width="9.109375" style="200"/>
    <col min="11031" max="11031" width="10.5546875" style="200" customWidth="1"/>
    <col min="11032" max="11264" width="9.109375" style="200"/>
    <col min="11265" max="11265" width="4.88671875" style="200" customWidth="1"/>
    <col min="11266" max="11266" width="6" style="200" customWidth="1"/>
    <col min="11267" max="11267" width="4.88671875" style="200" customWidth="1"/>
    <col min="11268" max="11268" width="18.33203125" style="200" customWidth="1"/>
    <col min="11269" max="11270" width="8.88671875" style="200" customWidth="1"/>
    <col min="11271" max="11271" width="10.44140625" style="200" customWidth="1"/>
    <col min="11272" max="11272" width="11.88671875" style="200" customWidth="1"/>
    <col min="11273" max="11273" width="8.44140625" style="200" customWidth="1"/>
    <col min="11274" max="11274" width="8.6640625" style="200" customWidth="1"/>
    <col min="11275" max="11275" width="10.6640625" style="200" customWidth="1"/>
    <col min="11276" max="11277" width="8.6640625" style="200" customWidth="1"/>
    <col min="11278" max="11278" width="10.44140625" style="200" customWidth="1"/>
    <col min="11279" max="11279" width="8.88671875" style="200" customWidth="1"/>
    <col min="11280" max="11280" width="9" style="200" customWidth="1"/>
    <col min="11281" max="11281" width="11.109375" style="200" customWidth="1"/>
    <col min="11282" max="11282" width="9.109375" style="200" customWidth="1"/>
    <col min="11283" max="11283" width="9" style="200" customWidth="1"/>
    <col min="11284" max="11284" width="10.6640625" style="200" customWidth="1"/>
    <col min="11285" max="11285" width="8.5546875" style="200" customWidth="1"/>
    <col min="11286" max="11286" width="9.109375" style="200"/>
    <col min="11287" max="11287" width="10.5546875" style="200" customWidth="1"/>
    <col min="11288" max="11520" width="9.109375" style="200"/>
    <col min="11521" max="11521" width="4.88671875" style="200" customWidth="1"/>
    <col min="11522" max="11522" width="6" style="200" customWidth="1"/>
    <col min="11523" max="11523" width="4.88671875" style="200" customWidth="1"/>
    <col min="11524" max="11524" width="18.33203125" style="200" customWidth="1"/>
    <col min="11525" max="11526" width="8.88671875" style="200" customWidth="1"/>
    <col min="11527" max="11527" width="10.44140625" style="200" customWidth="1"/>
    <col min="11528" max="11528" width="11.88671875" style="200" customWidth="1"/>
    <col min="11529" max="11529" width="8.44140625" style="200" customWidth="1"/>
    <col min="11530" max="11530" width="8.6640625" style="200" customWidth="1"/>
    <col min="11531" max="11531" width="10.6640625" style="200" customWidth="1"/>
    <col min="11532" max="11533" width="8.6640625" style="200" customWidth="1"/>
    <col min="11534" max="11534" width="10.44140625" style="200" customWidth="1"/>
    <col min="11535" max="11535" width="8.88671875" style="200" customWidth="1"/>
    <col min="11536" max="11536" width="9" style="200" customWidth="1"/>
    <col min="11537" max="11537" width="11.109375" style="200" customWidth="1"/>
    <col min="11538" max="11538" width="9.109375" style="200" customWidth="1"/>
    <col min="11539" max="11539" width="9" style="200" customWidth="1"/>
    <col min="11540" max="11540" width="10.6640625" style="200" customWidth="1"/>
    <col min="11541" max="11541" width="8.5546875" style="200" customWidth="1"/>
    <col min="11542" max="11542" width="9.109375" style="200"/>
    <col min="11543" max="11543" width="10.5546875" style="200" customWidth="1"/>
    <col min="11544" max="11776" width="9.109375" style="200"/>
    <col min="11777" max="11777" width="4.88671875" style="200" customWidth="1"/>
    <col min="11778" max="11778" width="6" style="200" customWidth="1"/>
    <col min="11779" max="11779" width="4.88671875" style="200" customWidth="1"/>
    <col min="11780" max="11780" width="18.33203125" style="200" customWidth="1"/>
    <col min="11781" max="11782" width="8.88671875" style="200" customWidth="1"/>
    <col min="11783" max="11783" width="10.44140625" style="200" customWidth="1"/>
    <col min="11784" max="11784" width="11.88671875" style="200" customWidth="1"/>
    <col min="11785" max="11785" width="8.44140625" style="200" customWidth="1"/>
    <col min="11786" max="11786" width="8.6640625" style="200" customWidth="1"/>
    <col min="11787" max="11787" width="10.6640625" style="200" customWidth="1"/>
    <col min="11788" max="11789" width="8.6640625" style="200" customWidth="1"/>
    <col min="11790" max="11790" width="10.44140625" style="200" customWidth="1"/>
    <col min="11791" max="11791" width="8.88671875" style="200" customWidth="1"/>
    <col min="11792" max="11792" width="9" style="200" customWidth="1"/>
    <col min="11793" max="11793" width="11.109375" style="200" customWidth="1"/>
    <col min="11794" max="11794" width="9.109375" style="200" customWidth="1"/>
    <col min="11795" max="11795" width="9" style="200" customWidth="1"/>
    <col min="11796" max="11796" width="10.6640625" style="200" customWidth="1"/>
    <col min="11797" max="11797" width="8.5546875" style="200" customWidth="1"/>
    <col min="11798" max="11798" width="9.109375" style="200"/>
    <col min="11799" max="11799" width="10.5546875" style="200" customWidth="1"/>
    <col min="11800" max="12032" width="9.109375" style="200"/>
    <col min="12033" max="12033" width="4.88671875" style="200" customWidth="1"/>
    <col min="12034" max="12034" width="6" style="200" customWidth="1"/>
    <col min="12035" max="12035" width="4.88671875" style="200" customWidth="1"/>
    <col min="12036" max="12036" width="18.33203125" style="200" customWidth="1"/>
    <col min="12037" max="12038" width="8.88671875" style="200" customWidth="1"/>
    <col min="12039" max="12039" width="10.44140625" style="200" customWidth="1"/>
    <col min="12040" max="12040" width="11.88671875" style="200" customWidth="1"/>
    <col min="12041" max="12041" width="8.44140625" style="200" customWidth="1"/>
    <col min="12042" max="12042" width="8.6640625" style="200" customWidth="1"/>
    <col min="12043" max="12043" width="10.6640625" style="200" customWidth="1"/>
    <col min="12044" max="12045" width="8.6640625" style="200" customWidth="1"/>
    <col min="12046" max="12046" width="10.44140625" style="200" customWidth="1"/>
    <col min="12047" max="12047" width="8.88671875" style="200" customWidth="1"/>
    <col min="12048" max="12048" width="9" style="200" customWidth="1"/>
    <col min="12049" max="12049" width="11.109375" style="200" customWidth="1"/>
    <col min="12050" max="12050" width="9.109375" style="200" customWidth="1"/>
    <col min="12051" max="12051" width="9" style="200" customWidth="1"/>
    <col min="12052" max="12052" width="10.6640625" style="200" customWidth="1"/>
    <col min="12053" max="12053" width="8.5546875" style="200" customWidth="1"/>
    <col min="12054" max="12054" width="9.109375" style="200"/>
    <col min="12055" max="12055" width="10.5546875" style="200" customWidth="1"/>
    <col min="12056" max="12288" width="9.109375" style="200"/>
    <col min="12289" max="12289" width="4.88671875" style="200" customWidth="1"/>
    <col min="12290" max="12290" width="6" style="200" customWidth="1"/>
    <col min="12291" max="12291" width="4.88671875" style="200" customWidth="1"/>
    <col min="12292" max="12292" width="18.33203125" style="200" customWidth="1"/>
    <col min="12293" max="12294" width="8.88671875" style="200" customWidth="1"/>
    <col min="12295" max="12295" width="10.44140625" style="200" customWidth="1"/>
    <col min="12296" max="12296" width="11.88671875" style="200" customWidth="1"/>
    <col min="12297" max="12297" width="8.44140625" style="200" customWidth="1"/>
    <col min="12298" max="12298" width="8.6640625" style="200" customWidth="1"/>
    <col min="12299" max="12299" width="10.6640625" style="200" customWidth="1"/>
    <col min="12300" max="12301" width="8.6640625" style="200" customWidth="1"/>
    <col min="12302" max="12302" width="10.44140625" style="200" customWidth="1"/>
    <col min="12303" max="12303" width="8.88671875" style="200" customWidth="1"/>
    <col min="12304" max="12304" width="9" style="200" customWidth="1"/>
    <col min="12305" max="12305" width="11.109375" style="200" customWidth="1"/>
    <col min="12306" max="12306" width="9.109375" style="200" customWidth="1"/>
    <col min="12307" max="12307" width="9" style="200" customWidth="1"/>
    <col min="12308" max="12308" width="10.6640625" style="200" customWidth="1"/>
    <col min="12309" max="12309" width="8.5546875" style="200" customWidth="1"/>
    <col min="12310" max="12310" width="9.109375" style="200"/>
    <col min="12311" max="12311" width="10.5546875" style="200" customWidth="1"/>
    <col min="12312" max="12544" width="9.109375" style="200"/>
    <col min="12545" max="12545" width="4.88671875" style="200" customWidth="1"/>
    <col min="12546" max="12546" width="6" style="200" customWidth="1"/>
    <col min="12547" max="12547" width="4.88671875" style="200" customWidth="1"/>
    <col min="12548" max="12548" width="18.33203125" style="200" customWidth="1"/>
    <col min="12549" max="12550" width="8.88671875" style="200" customWidth="1"/>
    <col min="12551" max="12551" width="10.44140625" style="200" customWidth="1"/>
    <col min="12552" max="12552" width="11.88671875" style="200" customWidth="1"/>
    <col min="12553" max="12553" width="8.44140625" style="200" customWidth="1"/>
    <col min="12554" max="12554" width="8.6640625" style="200" customWidth="1"/>
    <col min="12555" max="12555" width="10.6640625" style="200" customWidth="1"/>
    <col min="12556" max="12557" width="8.6640625" style="200" customWidth="1"/>
    <col min="12558" max="12558" width="10.44140625" style="200" customWidth="1"/>
    <col min="12559" max="12559" width="8.88671875" style="200" customWidth="1"/>
    <col min="12560" max="12560" width="9" style="200" customWidth="1"/>
    <col min="12561" max="12561" width="11.109375" style="200" customWidth="1"/>
    <col min="12562" max="12562" width="9.109375" style="200" customWidth="1"/>
    <col min="12563" max="12563" width="9" style="200" customWidth="1"/>
    <col min="12564" max="12564" width="10.6640625" style="200" customWidth="1"/>
    <col min="12565" max="12565" width="8.5546875" style="200" customWidth="1"/>
    <col min="12566" max="12566" width="9.109375" style="200"/>
    <col min="12567" max="12567" width="10.5546875" style="200" customWidth="1"/>
    <col min="12568" max="12800" width="9.109375" style="200"/>
    <col min="12801" max="12801" width="4.88671875" style="200" customWidth="1"/>
    <col min="12802" max="12802" width="6" style="200" customWidth="1"/>
    <col min="12803" max="12803" width="4.88671875" style="200" customWidth="1"/>
    <col min="12804" max="12804" width="18.33203125" style="200" customWidth="1"/>
    <col min="12805" max="12806" width="8.88671875" style="200" customWidth="1"/>
    <col min="12807" max="12807" width="10.44140625" style="200" customWidth="1"/>
    <col min="12808" max="12808" width="11.88671875" style="200" customWidth="1"/>
    <col min="12809" max="12809" width="8.44140625" style="200" customWidth="1"/>
    <col min="12810" max="12810" width="8.6640625" style="200" customWidth="1"/>
    <col min="12811" max="12811" width="10.6640625" style="200" customWidth="1"/>
    <col min="12812" max="12813" width="8.6640625" style="200" customWidth="1"/>
    <col min="12814" max="12814" width="10.44140625" style="200" customWidth="1"/>
    <col min="12815" max="12815" width="8.88671875" style="200" customWidth="1"/>
    <col min="12816" max="12816" width="9" style="200" customWidth="1"/>
    <col min="12817" max="12817" width="11.109375" style="200" customWidth="1"/>
    <col min="12818" max="12818" width="9.109375" style="200" customWidth="1"/>
    <col min="12819" max="12819" width="9" style="200" customWidth="1"/>
    <col min="12820" max="12820" width="10.6640625" style="200" customWidth="1"/>
    <col min="12821" max="12821" width="8.5546875" style="200" customWidth="1"/>
    <col min="12822" max="12822" width="9.109375" style="200"/>
    <col min="12823" max="12823" width="10.5546875" style="200" customWidth="1"/>
    <col min="12824" max="13056" width="9.109375" style="200"/>
    <col min="13057" max="13057" width="4.88671875" style="200" customWidth="1"/>
    <col min="13058" max="13058" width="6" style="200" customWidth="1"/>
    <col min="13059" max="13059" width="4.88671875" style="200" customWidth="1"/>
    <col min="13060" max="13060" width="18.33203125" style="200" customWidth="1"/>
    <col min="13061" max="13062" width="8.88671875" style="200" customWidth="1"/>
    <col min="13063" max="13063" width="10.44140625" style="200" customWidth="1"/>
    <col min="13064" max="13064" width="11.88671875" style="200" customWidth="1"/>
    <col min="13065" max="13065" width="8.44140625" style="200" customWidth="1"/>
    <col min="13066" max="13066" width="8.6640625" style="200" customWidth="1"/>
    <col min="13067" max="13067" width="10.6640625" style="200" customWidth="1"/>
    <col min="13068" max="13069" width="8.6640625" style="200" customWidth="1"/>
    <col min="13070" max="13070" width="10.44140625" style="200" customWidth="1"/>
    <col min="13071" max="13071" width="8.88671875" style="200" customWidth="1"/>
    <col min="13072" max="13072" width="9" style="200" customWidth="1"/>
    <col min="13073" max="13073" width="11.109375" style="200" customWidth="1"/>
    <col min="13074" max="13074" width="9.109375" style="200" customWidth="1"/>
    <col min="13075" max="13075" width="9" style="200" customWidth="1"/>
    <col min="13076" max="13076" width="10.6640625" style="200" customWidth="1"/>
    <col min="13077" max="13077" width="8.5546875" style="200" customWidth="1"/>
    <col min="13078" max="13078" width="9.109375" style="200"/>
    <col min="13079" max="13079" width="10.5546875" style="200" customWidth="1"/>
    <col min="13080" max="13312" width="9.109375" style="200"/>
    <col min="13313" max="13313" width="4.88671875" style="200" customWidth="1"/>
    <col min="13314" max="13314" width="6" style="200" customWidth="1"/>
    <col min="13315" max="13315" width="4.88671875" style="200" customWidth="1"/>
    <col min="13316" max="13316" width="18.33203125" style="200" customWidth="1"/>
    <col min="13317" max="13318" width="8.88671875" style="200" customWidth="1"/>
    <col min="13319" max="13319" width="10.44140625" style="200" customWidth="1"/>
    <col min="13320" max="13320" width="11.88671875" style="200" customWidth="1"/>
    <col min="13321" max="13321" width="8.44140625" style="200" customWidth="1"/>
    <col min="13322" max="13322" width="8.6640625" style="200" customWidth="1"/>
    <col min="13323" max="13323" width="10.6640625" style="200" customWidth="1"/>
    <col min="13324" max="13325" width="8.6640625" style="200" customWidth="1"/>
    <col min="13326" max="13326" width="10.44140625" style="200" customWidth="1"/>
    <col min="13327" max="13327" width="8.88671875" style="200" customWidth="1"/>
    <col min="13328" max="13328" width="9" style="200" customWidth="1"/>
    <col min="13329" max="13329" width="11.109375" style="200" customWidth="1"/>
    <col min="13330" max="13330" width="9.109375" style="200" customWidth="1"/>
    <col min="13331" max="13331" width="9" style="200" customWidth="1"/>
    <col min="13332" max="13332" width="10.6640625" style="200" customWidth="1"/>
    <col min="13333" max="13333" width="8.5546875" style="200" customWidth="1"/>
    <col min="13334" max="13334" width="9.109375" style="200"/>
    <col min="13335" max="13335" width="10.5546875" style="200" customWidth="1"/>
    <col min="13336" max="13568" width="9.109375" style="200"/>
    <col min="13569" max="13569" width="4.88671875" style="200" customWidth="1"/>
    <col min="13570" max="13570" width="6" style="200" customWidth="1"/>
    <col min="13571" max="13571" width="4.88671875" style="200" customWidth="1"/>
    <col min="13572" max="13572" width="18.33203125" style="200" customWidth="1"/>
    <col min="13573" max="13574" width="8.88671875" style="200" customWidth="1"/>
    <col min="13575" max="13575" width="10.44140625" style="200" customWidth="1"/>
    <col min="13576" max="13576" width="11.88671875" style="200" customWidth="1"/>
    <col min="13577" max="13577" width="8.44140625" style="200" customWidth="1"/>
    <col min="13578" max="13578" width="8.6640625" style="200" customWidth="1"/>
    <col min="13579" max="13579" width="10.6640625" style="200" customWidth="1"/>
    <col min="13580" max="13581" width="8.6640625" style="200" customWidth="1"/>
    <col min="13582" max="13582" width="10.44140625" style="200" customWidth="1"/>
    <col min="13583" max="13583" width="8.88671875" style="200" customWidth="1"/>
    <col min="13584" max="13584" width="9" style="200" customWidth="1"/>
    <col min="13585" max="13585" width="11.109375" style="200" customWidth="1"/>
    <col min="13586" max="13586" width="9.109375" style="200" customWidth="1"/>
    <col min="13587" max="13587" width="9" style="200" customWidth="1"/>
    <col min="13588" max="13588" width="10.6640625" style="200" customWidth="1"/>
    <col min="13589" max="13589" width="8.5546875" style="200" customWidth="1"/>
    <col min="13590" max="13590" width="9.109375" style="200"/>
    <col min="13591" max="13591" width="10.5546875" style="200" customWidth="1"/>
    <col min="13592" max="13824" width="9.109375" style="200"/>
    <col min="13825" max="13825" width="4.88671875" style="200" customWidth="1"/>
    <col min="13826" max="13826" width="6" style="200" customWidth="1"/>
    <col min="13827" max="13827" width="4.88671875" style="200" customWidth="1"/>
    <col min="13828" max="13828" width="18.33203125" style="200" customWidth="1"/>
    <col min="13829" max="13830" width="8.88671875" style="200" customWidth="1"/>
    <col min="13831" max="13831" width="10.44140625" style="200" customWidth="1"/>
    <col min="13832" max="13832" width="11.88671875" style="200" customWidth="1"/>
    <col min="13833" max="13833" width="8.44140625" style="200" customWidth="1"/>
    <col min="13834" max="13834" width="8.6640625" style="200" customWidth="1"/>
    <col min="13835" max="13835" width="10.6640625" style="200" customWidth="1"/>
    <col min="13836" max="13837" width="8.6640625" style="200" customWidth="1"/>
    <col min="13838" max="13838" width="10.44140625" style="200" customWidth="1"/>
    <col min="13839" max="13839" width="8.88671875" style="200" customWidth="1"/>
    <col min="13840" max="13840" width="9" style="200" customWidth="1"/>
    <col min="13841" max="13841" width="11.109375" style="200" customWidth="1"/>
    <col min="13842" max="13842" width="9.109375" style="200" customWidth="1"/>
    <col min="13843" max="13843" width="9" style="200" customWidth="1"/>
    <col min="13844" max="13844" width="10.6640625" style="200" customWidth="1"/>
    <col min="13845" max="13845" width="8.5546875" style="200" customWidth="1"/>
    <col min="13846" max="13846" width="9.109375" style="200"/>
    <col min="13847" max="13847" width="10.5546875" style="200" customWidth="1"/>
    <col min="13848" max="14080" width="9.109375" style="200"/>
    <col min="14081" max="14081" width="4.88671875" style="200" customWidth="1"/>
    <col min="14082" max="14082" width="6" style="200" customWidth="1"/>
    <col min="14083" max="14083" width="4.88671875" style="200" customWidth="1"/>
    <col min="14084" max="14084" width="18.33203125" style="200" customWidth="1"/>
    <col min="14085" max="14086" width="8.88671875" style="200" customWidth="1"/>
    <col min="14087" max="14087" width="10.44140625" style="200" customWidth="1"/>
    <col min="14088" max="14088" width="11.88671875" style="200" customWidth="1"/>
    <col min="14089" max="14089" width="8.44140625" style="200" customWidth="1"/>
    <col min="14090" max="14090" width="8.6640625" style="200" customWidth="1"/>
    <col min="14091" max="14091" width="10.6640625" style="200" customWidth="1"/>
    <col min="14092" max="14093" width="8.6640625" style="200" customWidth="1"/>
    <col min="14094" max="14094" width="10.44140625" style="200" customWidth="1"/>
    <col min="14095" max="14095" width="8.88671875" style="200" customWidth="1"/>
    <col min="14096" max="14096" width="9" style="200" customWidth="1"/>
    <col min="14097" max="14097" width="11.109375" style="200" customWidth="1"/>
    <col min="14098" max="14098" width="9.109375" style="200" customWidth="1"/>
    <col min="14099" max="14099" width="9" style="200" customWidth="1"/>
    <col min="14100" max="14100" width="10.6640625" style="200" customWidth="1"/>
    <col min="14101" max="14101" width="8.5546875" style="200" customWidth="1"/>
    <col min="14102" max="14102" width="9.109375" style="200"/>
    <col min="14103" max="14103" width="10.5546875" style="200" customWidth="1"/>
    <col min="14104" max="14336" width="9.109375" style="200"/>
    <col min="14337" max="14337" width="4.88671875" style="200" customWidth="1"/>
    <col min="14338" max="14338" width="6" style="200" customWidth="1"/>
    <col min="14339" max="14339" width="4.88671875" style="200" customWidth="1"/>
    <col min="14340" max="14340" width="18.33203125" style="200" customWidth="1"/>
    <col min="14341" max="14342" width="8.88671875" style="200" customWidth="1"/>
    <col min="14343" max="14343" width="10.44140625" style="200" customWidth="1"/>
    <col min="14344" max="14344" width="11.88671875" style="200" customWidth="1"/>
    <col min="14345" max="14345" width="8.44140625" style="200" customWidth="1"/>
    <col min="14346" max="14346" width="8.6640625" style="200" customWidth="1"/>
    <col min="14347" max="14347" width="10.6640625" style="200" customWidth="1"/>
    <col min="14348" max="14349" width="8.6640625" style="200" customWidth="1"/>
    <col min="14350" max="14350" width="10.44140625" style="200" customWidth="1"/>
    <col min="14351" max="14351" width="8.88671875" style="200" customWidth="1"/>
    <col min="14352" max="14352" width="9" style="200" customWidth="1"/>
    <col min="14353" max="14353" width="11.109375" style="200" customWidth="1"/>
    <col min="14354" max="14354" width="9.109375" style="200" customWidth="1"/>
    <col min="14355" max="14355" width="9" style="200" customWidth="1"/>
    <col min="14356" max="14356" width="10.6640625" style="200" customWidth="1"/>
    <col min="14357" max="14357" width="8.5546875" style="200" customWidth="1"/>
    <col min="14358" max="14358" width="9.109375" style="200"/>
    <col min="14359" max="14359" width="10.5546875" style="200" customWidth="1"/>
    <col min="14360" max="14592" width="9.109375" style="200"/>
    <col min="14593" max="14593" width="4.88671875" style="200" customWidth="1"/>
    <col min="14594" max="14594" width="6" style="200" customWidth="1"/>
    <col min="14595" max="14595" width="4.88671875" style="200" customWidth="1"/>
    <col min="14596" max="14596" width="18.33203125" style="200" customWidth="1"/>
    <col min="14597" max="14598" width="8.88671875" style="200" customWidth="1"/>
    <col min="14599" max="14599" width="10.44140625" style="200" customWidth="1"/>
    <col min="14600" max="14600" width="11.88671875" style="200" customWidth="1"/>
    <col min="14601" max="14601" width="8.44140625" style="200" customWidth="1"/>
    <col min="14602" max="14602" width="8.6640625" style="200" customWidth="1"/>
    <col min="14603" max="14603" width="10.6640625" style="200" customWidth="1"/>
    <col min="14604" max="14605" width="8.6640625" style="200" customWidth="1"/>
    <col min="14606" max="14606" width="10.44140625" style="200" customWidth="1"/>
    <col min="14607" max="14607" width="8.88671875" style="200" customWidth="1"/>
    <col min="14608" max="14608" width="9" style="200" customWidth="1"/>
    <col min="14609" max="14609" width="11.109375" style="200" customWidth="1"/>
    <col min="14610" max="14610" width="9.109375" style="200" customWidth="1"/>
    <col min="14611" max="14611" width="9" style="200" customWidth="1"/>
    <col min="14612" max="14612" width="10.6640625" style="200" customWidth="1"/>
    <col min="14613" max="14613" width="8.5546875" style="200" customWidth="1"/>
    <col min="14614" max="14614" width="9.109375" style="200"/>
    <col min="14615" max="14615" width="10.5546875" style="200" customWidth="1"/>
    <col min="14616" max="14848" width="9.109375" style="200"/>
    <col min="14849" max="14849" width="4.88671875" style="200" customWidth="1"/>
    <col min="14850" max="14850" width="6" style="200" customWidth="1"/>
    <col min="14851" max="14851" width="4.88671875" style="200" customWidth="1"/>
    <col min="14852" max="14852" width="18.33203125" style="200" customWidth="1"/>
    <col min="14853" max="14854" width="8.88671875" style="200" customWidth="1"/>
    <col min="14855" max="14855" width="10.44140625" style="200" customWidth="1"/>
    <col min="14856" max="14856" width="11.88671875" style="200" customWidth="1"/>
    <col min="14857" max="14857" width="8.44140625" style="200" customWidth="1"/>
    <col min="14858" max="14858" width="8.6640625" style="200" customWidth="1"/>
    <col min="14859" max="14859" width="10.6640625" style="200" customWidth="1"/>
    <col min="14860" max="14861" width="8.6640625" style="200" customWidth="1"/>
    <col min="14862" max="14862" width="10.44140625" style="200" customWidth="1"/>
    <col min="14863" max="14863" width="8.88671875" style="200" customWidth="1"/>
    <col min="14864" max="14864" width="9" style="200" customWidth="1"/>
    <col min="14865" max="14865" width="11.109375" style="200" customWidth="1"/>
    <col min="14866" max="14866" width="9.109375" style="200" customWidth="1"/>
    <col min="14867" max="14867" width="9" style="200" customWidth="1"/>
    <col min="14868" max="14868" width="10.6640625" style="200" customWidth="1"/>
    <col min="14869" max="14869" width="8.5546875" style="200" customWidth="1"/>
    <col min="14870" max="14870" width="9.109375" style="200"/>
    <col min="14871" max="14871" width="10.5546875" style="200" customWidth="1"/>
    <col min="14872" max="15104" width="9.109375" style="200"/>
    <col min="15105" max="15105" width="4.88671875" style="200" customWidth="1"/>
    <col min="15106" max="15106" width="6" style="200" customWidth="1"/>
    <col min="15107" max="15107" width="4.88671875" style="200" customWidth="1"/>
    <col min="15108" max="15108" width="18.33203125" style="200" customWidth="1"/>
    <col min="15109" max="15110" width="8.88671875" style="200" customWidth="1"/>
    <col min="15111" max="15111" width="10.44140625" style="200" customWidth="1"/>
    <col min="15112" max="15112" width="11.88671875" style="200" customWidth="1"/>
    <col min="15113" max="15113" width="8.44140625" style="200" customWidth="1"/>
    <col min="15114" max="15114" width="8.6640625" style="200" customWidth="1"/>
    <col min="15115" max="15115" width="10.6640625" style="200" customWidth="1"/>
    <col min="15116" max="15117" width="8.6640625" style="200" customWidth="1"/>
    <col min="15118" max="15118" width="10.44140625" style="200" customWidth="1"/>
    <col min="15119" max="15119" width="8.88671875" style="200" customWidth="1"/>
    <col min="15120" max="15120" width="9" style="200" customWidth="1"/>
    <col min="15121" max="15121" width="11.109375" style="200" customWidth="1"/>
    <col min="15122" max="15122" width="9.109375" style="200" customWidth="1"/>
    <col min="15123" max="15123" width="9" style="200" customWidth="1"/>
    <col min="15124" max="15124" width="10.6640625" style="200" customWidth="1"/>
    <col min="15125" max="15125" width="8.5546875" style="200" customWidth="1"/>
    <col min="15126" max="15126" width="9.109375" style="200"/>
    <col min="15127" max="15127" width="10.5546875" style="200" customWidth="1"/>
    <col min="15128" max="15360" width="9.109375" style="200"/>
    <col min="15361" max="15361" width="4.88671875" style="200" customWidth="1"/>
    <col min="15362" max="15362" width="6" style="200" customWidth="1"/>
    <col min="15363" max="15363" width="4.88671875" style="200" customWidth="1"/>
    <col min="15364" max="15364" width="18.33203125" style="200" customWidth="1"/>
    <col min="15365" max="15366" width="8.88671875" style="200" customWidth="1"/>
    <col min="15367" max="15367" width="10.44140625" style="200" customWidth="1"/>
    <col min="15368" max="15368" width="11.88671875" style="200" customWidth="1"/>
    <col min="15369" max="15369" width="8.44140625" style="200" customWidth="1"/>
    <col min="15370" max="15370" width="8.6640625" style="200" customWidth="1"/>
    <col min="15371" max="15371" width="10.6640625" style="200" customWidth="1"/>
    <col min="15372" max="15373" width="8.6640625" style="200" customWidth="1"/>
    <col min="15374" max="15374" width="10.44140625" style="200" customWidth="1"/>
    <col min="15375" max="15375" width="8.88671875" style="200" customWidth="1"/>
    <col min="15376" max="15376" width="9" style="200" customWidth="1"/>
    <col min="15377" max="15377" width="11.109375" style="200" customWidth="1"/>
    <col min="15378" max="15378" width="9.109375" style="200" customWidth="1"/>
    <col min="15379" max="15379" width="9" style="200" customWidth="1"/>
    <col min="15380" max="15380" width="10.6640625" style="200" customWidth="1"/>
    <col min="15381" max="15381" width="8.5546875" style="200" customWidth="1"/>
    <col min="15382" max="15382" width="9.109375" style="200"/>
    <col min="15383" max="15383" width="10.5546875" style="200" customWidth="1"/>
    <col min="15384" max="15616" width="9.109375" style="200"/>
    <col min="15617" max="15617" width="4.88671875" style="200" customWidth="1"/>
    <col min="15618" max="15618" width="6" style="200" customWidth="1"/>
    <col min="15619" max="15619" width="4.88671875" style="200" customWidth="1"/>
    <col min="15620" max="15620" width="18.33203125" style="200" customWidth="1"/>
    <col min="15621" max="15622" width="8.88671875" style="200" customWidth="1"/>
    <col min="15623" max="15623" width="10.44140625" style="200" customWidth="1"/>
    <col min="15624" max="15624" width="11.88671875" style="200" customWidth="1"/>
    <col min="15625" max="15625" width="8.44140625" style="200" customWidth="1"/>
    <col min="15626" max="15626" width="8.6640625" style="200" customWidth="1"/>
    <col min="15627" max="15627" width="10.6640625" style="200" customWidth="1"/>
    <col min="15628" max="15629" width="8.6640625" style="200" customWidth="1"/>
    <col min="15630" max="15630" width="10.44140625" style="200" customWidth="1"/>
    <col min="15631" max="15631" width="8.88671875" style="200" customWidth="1"/>
    <col min="15632" max="15632" width="9" style="200" customWidth="1"/>
    <col min="15633" max="15633" width="11.109375" style="200" customWidth="1"/>
    <col min="15634" max="15634" width="9.109375" style="200" customWidth="1"/>
    <col min="15635" max="15635" width="9" style="200" customWidth="1"/>
    <col min="15636" max="15636" width="10.6640625" style="200" customWidth="1"/>
    <col min="15637" max="15637" width="8.5546875" style="200" customWidth="1"/>
    <col min="15638" max="15638" width="9.109375" style="200"/>
    <col min="15639" max="15639" width="10.5546875" style="200" customWidth="1"/>
    <col min="15640" max="15872" width="9.109375" style="200"/>
    <col min="15873" max="15873" width="4.88671875" style="200" customWidth="1"/>
    <col min="15874" max="15874" width="6" style="200" customWidth="1"/>
    <col min="15875" max="15875" width="4.88671875" style="200" customWidth="1"/>
    <col min="15876" max="15876" width="18.33203125" style="200" customWidth="1"/>
    <col min="15877" max="15878" width="8.88671875" style="200" customWidth="1"/>
    <col min="15879" max="15879" width="10.44140625" style="200" customWidth="1"/>
    <col min="15880" max="15880" width="11.88671875" style="200" customWidth="1"/>
    <col min="15881" max="15881" width="8.44140625" style="200" customWidth="1"/>
    <col min="15882" max="15882" width="8.6640625" style="200" customWidth="1"/>
    <col min="15883" max="15883" width="10.6640625" style="200" customWidth="1"/>
    <col min="15884" max="15885" width="8.6640625" style="200" customWidth="1"/>
    <col min="15886" max="15886" width="10.44140625" style="200" customWidth="1"/>
    <col min="15887" max="15887" width="8.88671875" style="200" customWidth="1"/>
    <col min="15888" max="15888" width="9" style="200" customWidth="1"/>
    <col min="15889" max="15889" width="11.109375" style="200" customWidth="1"/>
    <col min="15890" max="15890" width="9.109375" style="200" customWidth="1"/>
    <col min="15891" max="15891" width="9" style="200" customWidth="1"/>
    <col min="15892" max="15892" width="10.6640625" style="200" customWidth="1"/>
    <col min="15893" max="15893" width="8.5546875" style="200" customWidth="1"/>
    <col min="15894" max="15894" width="9.109375" style="200"/>
    <col min="15895" max="15895" width="10.5546875" style="200" customWidth="1"/>
    <col min="15896" max="16128" width="9.109375" style="200"/>
    <col min="16129" max="16129" width="4.88671875" style="200" customWidth="1"/>
    <col min="16130" max="16130" width="6" style="200" customWidth="1"/>
    <col min="16131" max="16131" width="4.88671875" style="200" customWidth="1"/>
    <col min="16132" max="16132" width="18.33203125" style="200" customWidth="1"/>
    <col min="16133" max="16134" width="8.88671875" style="200" customWidth="1"/>
    <col min="16135" max="16135" width="10.44140625" style="200" customWidth="1"/>
    <col min="16136" max="16136" width="11.88671875" style="200" customWidth="1"/>
    <col min="16137" max="16137" width="8.44140625" style="200" customWidth="1"/>
    <col min="16138" max="16138" width="8.6640625" style="200" customWidth="1"/>
    <col min="16139" max="16139" width="10.6640625" style="200" customWidth="1"/>
    <col min="16140" max="16141" width="8.6640625" style="200" customWidth="1"/>
    <col min="16142" max="16142" width="10.44140625" style="200" customWidth="1"/>
    <col min="16143" max="16143" width="8.88671875" style="200" customWidth="1"/>
    <col min="16144" max="16144" width="9" style="200" customWidth="1"/>
    <col min="16145" max="16145" width="11.109375" style="200" customWidth="1"/>
    <col min="16146" max="16146" width="9.109375" style="200" customWidth="1"/>
    <col min="16147" max="16147" width="9" style="200" customWidth="1"/>
    <col min="16148" max="16148" width="10.6640625" style="200" customWidth="1"/>
    <col min="16149" max="16149" width="8.5546875" style="200" customWidth="1"/>
    <col min="16150" max="16150" width="9.109375" style="200"/>
    <col min="16151" max="16151" width="10.5546875" style="200" customWidth="1"/>
    <col min="16152" max="16384" width="9.109375" style="200"/>
  </cols>
  <sheetData>
    <row r="1" spans="1:12" ht="27" customHeight="1" thickBot="1">
      <c r="A1" s="475" t="s">
        <v>73</v>
      </c>
      <c r="B1" s="476"/>
      <c r="C1" s="476"/>
      <c r="D1" s="477"/>
      <c r="E1" s="196" t="s">
        <v>191</v>
      </c>
      <c r="F1" s="197" t="s">
        <v>73</v>
      </c>
      <c r="G1" s="198" t="s">
        <v>75</v>
      </c>
      <c r="H1" s="198" t="s">
        <v>76</v>
      </c>
      <c r="I1" s="198" t="s">
        <v>77</v>
      </c>
      <c r="J1" s="198" t="s">
        <v>76</v>
      </c>
      <c r="K1" s="198" t="s">
        <v>78</v>
      </c>
      <c r="L1" s="199" t="s">
        <v>76</v>
      </c>
    </row>
    <row r="2" spans="1:12">
      <c r="A2" s="478" t="s">
        <v>79</v>
      </c>
      <c r="B2" s="479"/>
      <c r="C2" s="479"/>
      <c r="D2" s="480"/>
      <c r="E2" s="201" t="s">
        <v>80</v>
      </c>
      <c r="F2" s="202"/>
      <c r="G2" s="203"/>
      <c r="H2" s="203"/>
      <c r="I2" s="203"/>
      <c r="J2" s="203"/>
      <c r="K2" s="203"/>
      <c r="L2" s="204"/>
    </row>
    <row r="3" spans="1:12">
      <c r="A3" s="472" t="s">
        <v>81</v>
      </c>
      <c r="B3" s="473"/>
      <c r="C3" s="473"/>
      <c r="D3" s="474"/>
      <c r="E3" s="205" t="s">
        <v>82</v>
      </c>
      <c r="F3" s="206"/>
      <c r="G3" s="207"/>
      <c r="H3" s="207"/>
      <c r="I3" s="207"/>
      <c r="J3" s="207"/>
      <c r="K3" s="207"/>
      <c r="L3" s="208"/>
    </row>
    <row r="4" spans="1:12">
      <c r="A4" s="472" t="s">
        <v>83</v>
      </c>
      <c r="B4" s="473"/>
      <c r="C4" s="473"/>
      <c r="D4" s="474"/>
      <c r="E4" s="205" t="s">
        <v>82</v>
      </c>
      <c r="F4" s="206"/>
      <c r="G4" s="207"/>
      <c r="H4" s="207"/>
      <c r="I4" s="207"/>
      <c r="J4" s="207"/>
      <c r="K4" s="207"/>
      <c r="L4" s="208"/>
    </row>
    <row r="5" spans="1:12">
      <c r="A5" s="472" t="s">
        <v>84</v>
      </c>
      <c r="B5" s="473"/>
      <c r="C5" s="473"/>
      <c r="D5" s="474"/>
      <c r="E5" s="205" t="s">
        <v>82</v>
      </c>
      <c r="F5" s="209"/>
      <c r="G5" s="207"/>
      <c r="H5" s="207"/>
      <c r="I5" s="207"/>
      <c r="J5" s="207"/>
      <c r="K5" s="207"/>
      <c r="L5" s="208"/>
    </row>
    <row r="6" spans="1:12">
      <c r="A6" s="472" t="s">
        <v>85</v>
      </c>
      <c r="B6" s="473"/>
      <c r="C6" s="473"/>
      <c r="D6" s="474"/>
      <c r="E6" s="205" t="s">
        <v>86</v>
      </c>
      <c r="F6" s="206"/>
      <c r="G6" s="207"/>
      <c r="H6" s="207"/>
      <c r="I6" s="207"/>
      <c r="J6" s="207"/>
      <c r="K6" s="207"/>
      <c r="L6" s="208"/>
    </row>
    <row r="7" spans="1:12">
      <c r="A7" s="472" t="s">
        <v>87</v>
      </c>
      <c r="B7" s="473"/>
      <c r="C7" s="473"/>
      <c r="D7" s="474"/>
      <c r="E7" s="205" t="s">
        <v>88</v>
      </c>
      <c r="F7" s="206"/>
      <c r="G7" s="207"/>
      <c r="H7" s="207"/>
      <c r="I7" s="207"/>
      <c r="J7" s="207"/>
      <c r="K7" s="207"/>
      <c r="L7" s="208"/>
    </row>
    <row r="8" spans="1:12">
      <c r="A8" s="472" t="s">
        <v>89</v>
      </c>
      <c r="B8" s="473"/>
      <c r="C8" s="473"/>
      <c r="D8" s="474"/>
      <c r="E8" s="205" t="s">
        <v>90</v>
      </c>
      <c r="F8" s="206"/>
      <c r="G8" s="207"/>
      <c r="H8" s="207"/>
      <c r="I8" s="207"/>
      <c r="J8" s="207"/>
      <c r="K8" s="207"/>
      <c r="L8" s="208"/>
    </row>
    <row r="9" spans="1:12">
      <c r="A9" s="472" t="s">
        <v>91</v>
      </c>
      <c r="B9" s="473"/>
      <c r="C9" s="473"/>
      <c r="D9" s="474"/>
      <c r="E9" s="205" t="s">
        <v>92</v>
      </c>
      <c r="F9" s="209"/>
      <c r="G9" s="207"/>
      <c r="H9" s="207"/>
      <c r="I9" s="207"/>
      <c r="J9" s="207"/>
      <c r="K9" s="207"/>
      <c r="L9" s="208"/>
    </row>
    <row r="10" spans="1:12">
      <c r="A10" s="472" t="s">
        <v>93</v>
      </c>
      <c r="B10" s="473"/>
      <c r="C10" s="473"/>
      <c r="D10" s="474"/>
      <c r="E10" s="205" t="s">
        <v>94</v>
      </c>
      <c r="F10" s="209"/>
      <c r="G10" s="207"/>
      <c r="H10" s="207"/>
      <c r="I10" s="207"/>
      <c r="J10" s="207"/>
      <c r="K10" s="207"/>
      <c r="L10" s="208"/>
    </row>
    <row r="11" spans="1:12">
      <c r="A11" s="472" t="s">
        <v>95</v>
      </c>
      <c r="B11" s="473"/>
      <c r="C11" s="473"/>
      <c r="D11" s="474"/>
      <c r="E11" s="205" t="s">
        <v>96</v>
      </c>
      <c r="F11" s="209"/>
      <c r="G11" s="207"/>
      <c r="H11" s="207"/>
      <c r="I11" s="207"/>
      <c r="J11" s="207"/>
      <c r="K11" s="207"/>
      <c r="L11" s="208"/>
    </row>
    <row r="12" spans="1:12">
      <c r="A12" s="472" t="s">
        <v>97</v>
      </c>
      <c r="B12" s="473"/>
      <c r="C12" s="473"/>
      <c r="D12" s="474"/>
      <c r="E12" s="205" t="s">
        <v>98</v>
      </c>
      <c r="F12" s="209"/>
      <c r="G12" s="207"/>
      <c r="H12" s="207"/>
      <c r="I12" s="207"/>
      <c r="J12" s="207"/>
      <c r="K12" s="207"/>
      <c r="L12" s="208"/>
    </row>
    <row r="13" spans="1:12">
      <c r="A13" s="472" t="s">
        <v>99</v>
      </c>
      <c r="B13" s="473"/>
      <c r="C13" s="473"/>
      <c r="D13" s="474"/>
      <c r="E13" s="205" t="s">
        <v>100</v>
      </c>
      <c r="F13" s="209"/>
      <c r="G13" s="207"/>
      <c r="H13" s="207"/>
      <c r="I13" s="207"/>
      <c r="J13" s="207"/>
      <c r="K13" s="207"/>
      <c r="L13" s="208"/>
    </row>
    <row r="14" spans="1:12">
      <c r="A14" s="472" t="s">
        <v>101</v>
      </c>
      <c r="B14" s="473"/>
      <c r="C14" s="473"/>
      <c r="D14" s="474"/>
      <c r="E14" s="205" t="s">
        <v>102</v>
      </c>
      <c r="F14" s="209"/>
      <c r="G14" s="207"/>
      <c r="H14" s="207"/>
      <c r="I14" s="207"/>
      <c r="J14" s="207"/>
      <c r="K14" s="207"/>
      <c r="L14" s="208"/>
    </row>
    <row r="15" spans="1:12">
      <c r="A15" s="472" t="s">
        <v>103</v>
      </c>
      <c r="B15" s="473"/>
      <c r="C15" s="473"/>
      <c r="D15" s="474"/>
      <c r="E15" s="205" t="s">
        <v>104</v>
      </c>
      <c r="F15" s="209"/>
      <c r="G15" s="207"/>
      <c r="H15" s="207"/>
      <c r="I15" s="207"/>
      <c r="J15" s="207"/>
      <c r="K15" s="207"/>
      <c r="L15" s="208"/>
    </row>
    <row r="16" spans="1:12" ht="15" thickBot="1">
      <c r="A16" s="484" t="s">
        <v>105</v>
      </c>
      <c r="B16" s="485"/>
      <c r="C16" s="485"/>
      <c r="D16" s="486"/>
      <c r="E16" s="210" t="s">
        <v>106</v>
      </c>
      <c r="F16" s="211"/>
      <c r="G16" s="212"/>
      <c r="H16" s="212"/>
      <c r="I16" s="212"/>
      <c r="J16" s="212"/>
      <c r="K16" s="212"/>
      <c r="L16" s="213"/>
    </row>
    <row r="17" spans="1:23" ht="15" thickBot="1"/>
    <row r="18" spans="1:23">
      <c r="A18" s="487" t="s">
        <v>74</v>
      </c>
      <c r="B18" s="489" t="s">
        <v>107</v>
      </c>
      <c r="C18" s="491" t="s">
        <v>108</v>
      </c>
      <c r="D18" s="493" t="s">
        <v>109</v>
      </c>
      <c r="E18" s="495" t="s">
        <v>110</v>
      </c>
      <c r="F18" s="496"/>
      <c r="G18" s="496"/>
      <c r="H18" s="497"/>
      <c r="I18" s="498" t="s">
        <v>111</v>
      </c>
      <c r="J18" s="499"/>
      <c r="K18" s="500"/>
      <c r="L18" s="501" t="s">
        <v>112</v>
      </c>
      <c r="M18" s="502"/>
      <c r="N18" s="502"/>
      <c r="O18" s="501" t="s">
        <v>113</v>
      </c>
      <c r="P18" s="502"/>
      <c r="Q18" s="503"/>
      <c r="R18" s="504" t="s">
        <v>114</v>
      </c>
      <c r="S18" s="482"/>
      <c r="T18" s="483"/>
      <c r="U18" s="481" t="s">
        <v>290</v>
      </c>
      <c r="V18" s="482"/>
      <c r="W18" s="483"/>
    </row>
    <row r="19" spans="1:23" ht="15" thickBot="1">
      <c r="A19" s="488"/>
      <c r="B19" s="490"/>
      <c r="C19" s="492"/>
      <c r="D19" s="494"/>
      <c r="E19" s="216" t="s">
        <v>115</v>
      </c>
      <c r="F19" s="217" t="s">
        <v>291</v>
      </c>
      <c r="G19" s="218" t="s">
        <v>116</v>
      </c>
      <c r="H19" s="219" t="s">
        <v>117</v>
      </c>
      <c r="I19" s="216" t="s">
        <v>115</v>
      </c>
      <c r="J19" s="217" t="s">
        <v>291</v>
      </c>
      <c r="K19" s="219" t="s">
        <v>116</v>
      </c>
      <c r="L19" s="216" t="s">
        <v>115</v>
      </c>
      <c r="M19" s="217" t="s">
        <v>291</v>
      </c>
      <c r="N19" s="219" t="s">
        <v>116</v>
      </c>
      <c r="O19" s="216" t="s">
        <v>115</v>
      </c>
      <c r="P19" s="217" t="s">
        <v>291</v>
      </c>
      <c r="Q19" s="219" t="s">
        <v>116</v>
      </c>
      <c r="R19" s="216" t="s">
        <v>115</v>
      </c>
      <c r="S19" s="217" t="s">
        <v>291</v>
      </c>
      <c r="T19" s="220" t="s">
        <v>116</v>
      </c>
      <c r="U19" s="216" t="s">
        <v>115</v>
      </c>
      <c r="V19" s="217" t="s">
        <v>291</v>
      </c>
      <c r="W19" s="220" t="s">
        <v>116</v>
      </c>
    </row>
    <row r="20" spans="1:23" s="236" customFormat="1">
      <c r="A20" s="221" t="s">
        <v>80</v>
      </c>
      <c r="B20" s="222" t="s">
        <v>118</v>
      </c>
      <c r="C20" s="223" t="s">
        <v>192</v>
      </c>
      <c r="D20" s="224" t="s">
        <v>193</v>
      </c>
      <c r="E20" s="225"/>
      <c r="F20" s="226"/>
      <c r="G20" s="227"/>
      <c r="H20" s="228"/>
      <c r="I20" s="225"/>
      <c r="J20" s="226"/>
      <c r="K20" s="229"/>
      <c r="L20" s="230"/>
      <c r="M20" s="231"/>
      <c r="N20" s="232"/>
      <c r="O20" s="233"/>
      <c r="P20" s="234"/>
      <c r="Q20" s="235"/>
      <c r="R20" s="225"/>
      <c r="S20" s="226"/>
      <c r="T20" s="229"/>
      <c r="U20" s="225"/>
      <c r="V20" s="226"/>
      <c r="W20" s="229"/>
    </row>
    <row r="21" spans="1:23" s="236" customFormat="1">
      <c r="A21" s="237" t="s">
        <v>80</v>
      </c>
      <c r="B21" s="235" t="s">
        <v>119</v>
      </c>
      <c r="C21" s="238" t="s">
        <v>194</v>
      </c>
      <c r="D21" s="239" t="s">
        <v>195</v>
      </c>
      <c r="E21" s="240"/>
      <c r="F21" s="241"/>
      <c r="G21" s="242"/>
      <c r="H21" s="243"/>
      <c r="I21" s="244"/>
      <c r="J21" s="234"/>
      <c r="K21" s="235"/>
      <c r="L21" s="244"/>
      <c r="M21" s="234"/>
      <c r="N21" s="235"/>
      <c r="O21" s="244"/>
      <c r="P21" s="234"/>
      <c r="Q21" s="235"/>
      <c r="R21" s="233"/>
      <c r="S21" s="234"/>
      <c r="T21" s="235"/>
      <c r="U21" s="233"/>
      <c r="V21" s="234"/>
      <c r="W21" s="235"/>
    </row>
    <row r="22" spans="1:23" s="236" customFormat="1">
      <c r="A22" s="237" t="s">
        <v>82</v>
      </c>
      <c r="B22" s="235" t="s">
        <v>120</v>
      </c>
      <c r="C22" s="238" t="s">
        <v>196</v>
      </c>
      <c r="D22" s="239" t="s">
        <v>197</v>
      </c>
      <c r="E22" s="244"/>
      <c r="F22" s="234"/>
      <c r="G22" s="245"/>
      <c r="H22" s="243"/>
      <c r="I22" s="244"/>
      <c r="J22" s="234"/>
      <c r="K22" s="235"/>
      <c r="L22" s="244"/>
      <c r="M22" s="234"/>
      <c r="N22" s="235"/>
      <c r="O22" s="244"/>
      <c r="P22" s="234"/>
      <c r="Q22" s="235"/>
      <c r="R22" s="244"/>
      <c r="S22" s="234"/>
      <c r="T22" s="235"/>
      <c r="U22" s="244"/>
      <c r="V22" s="234"/>
      <c r="W22" s="235"/>
    </row>
    <row r="23" spans="1:23" s="236" customFormat="1">
      <c r="A23" s="237" t="s">
        <v>82</v>
      </c>
      <c r="B23" s="235" t="s">
        <v>122</v>
      </c>
      <c r="C23" s="238" t="s">
        <v>200</v>
      </c>
      <c r="D23" s="239" t="s">
        <v>201</v>
      </c>
      <c r="E23" s="244"/>
      <c r="F23" s="234"/>
      <c r="G23" s="245"/>
      <c r="H23" s="243"/>
      <c r="I23" s="244"/>
      <c r="J23" s="234"/>
      <c r="K23" s="235"/>
      <c r="L23" s="244"/>
      <c r="M23" s="234"/>
      <c r="N23" s="235"/>
      <c r="O23" s="244"/>
      <c r="P23" s="234"/>
      <c r="Q23" s="235"/>
      <c r="R23" s="244"/>
      <c r="S23" s="234"/>
      <c r="T23" s="235"/>
      <c r="U23" s="244"/>
      <c r="V23" s="234"/>
      <c r="W23" s="235"/>
    </row>
    <row r="24" spans="1:23" s="236" customFormat="1">
      <c r="A24" s="237" t="s">
        <v>82</v>
      </c>
      <c r="B24" s="235" t="s">
        <v>123</v>
      </c>
      <c r="C24" s="238" t="s">
        <v>202</v>
      </c>
      <c r="D24" s="239" t="s">
        <v>203</v>
      </c>
      <c r="E24" s="244"/>
      <c r="F24" s="234"/>
      <c r="G24" s="245"/>
      <c r="H24" s="243"/>
      <c r="I24" s="244"/>
      <c r="J24" s="234"/>
      <c r="K24" s="235"/>
      <c r="L24" s="244"/>
      <c r="M24" s="234"/>
      <c r="N24" s="235"/>
      <c r="O24" s="244"/>
      <c r="P24" s="234"/>
      <c r="Q24" s="235"/>
      <c r="R24" s="240"/>
      <c r="S24" s="241"/>
      <c r="T24" s="246"/>
      <c r="U24" s="240"/>
      <c r="V24" s="241"/>
      <c r="W24" s="246"/>
    </row>
    <row r="25" spans="1:23" s="236" customFormat="1">
      <c r="A25" s="237" t="s">
        <v>82</v>
      </c>
      <c r="B25" s="235" t="s">
        <v>204</v>
      </c>
      <c r="C25" s="247" t="s">
        <v>205</v>
      </c>
      <c r="D25" s="239" t="s">
        <v>206</v>
      </c>
      <c r="E25" s="244"/>
      <c r="F25" s="234"/>
      <c r="G25" s="245"/>
      <c r="H25" s="243"/>
      <c r="I25" s="244"/>
      <c r="J25" s="234"/>
      <c r="K25" s="235"/>
      <c r="L25" s="244"/>
      <c r="M25" s="234"/>
      <c r="N25" s="235"/>
      <c r="O25" s="244"/>
      <c r="P25" s="234"/>
      <c r="Q25" s="235"/>
      <c r="R25" s="240"/>
      <c r="S25" s="241"/>
      <c r="T25" s="246"/>
      <c r="U25" s="240"/>
      <c r="V25" s="241"/>
      <c r="W25" s="246"/>
    </row>
    <row r="26" spans="1:23" s="236" customFormat="1">
      <c r="A26" s="237" t="s">
        <v>82</v>
      </c>
      <c r="B26" s="248" t="s">
        <v>292</v>
      </c>
      <c r="C26" s="247" t="s">
        <v>285</v>
      </c>
      <c r="D26" s="239" t="s">
        <v>293</v>
      </c>
      <c r="E26" s="244"/>
      <c r="F26" s="234"/>
      <c r="G26" s="245"/>
      <c r="H26" s="243"/>
      <c r="I26" s="244"/>
      <c r="J26" s="234"/>
      <c r="K26" s="235"/>
      <c r="L26" s="244"/>
      <c r="M26" s="234"/>
      <c r="N26" s="235"/>
      <c r="O26" s="244"/>
      <c r="P26" s="234"/>
      <c r="Q26" s="235"/>
      <c r="R26" s="240"/>
      <c r="S26" s="241"/>
      <c r="T26" s="246"/>
      <c r="U26" s="240"/>
      <c r="V26" s="241"/>
      <c r="W26" s="246"/>
    </row>
    <row r="27" spans="1:23" s="236" customFormat="1">
      <c r="A27" s="237" t="s">
        <v>82</v>
      </c>
      <c r="B27" s="235" t="s">
        <v>124</v>
      </c>
      <c r="C27" s="238" t="s">
        <v>207</v>
      </c>
      <c r="D27" s="239" t="s">
        <v>276</v>
      </c>
      <c r="E27" s="240"/>
      <c r="F27" s="241"/>
      <c r="G27" s="242"/>
      <c r="H27" s="249"/>
      <c r="I27" s="244"/>
      <c r="J27" s="234"/>
      <c r="K27" s="235"/>
      <c r="L27" s="244"/>
      <c r="M27" s="234"/>
      <c r="N27" s="235"/>
      <c r="O27" s="244"/>
      <c r="P27" s="234"/>
      <c r="Q27" s="235"/>
      <c r="R27" s="244"/>
      <c r="S27" s="234"/>
      <c r="T27" s="235"/>
      <c r="U27" s="244"/>
      <c r="V27" s="234"/>
      <c r="W27" s="235"/>
    </row>
    <row r="28" spans="1:23" s="236" customFormat="1">
      <c r="A28" s="237" t="s">
        <v>82</v>
      </c>
      <c r="B28" s="235" t="s">
        <v>125</v>
      </c>
      <c r="C28" s="238" t="s">
        <v>208</v>
      </c>
      <c r="D28" s="239" t="s">
        <v>277</v>
      </c>
      <c r="E28" s="240"/>
      <c r="F28" s="241"/>
      <c r="G28" s="242"/>
      <c r="H28" s="243"/>
      <c r="I28" s="244"/>
      <c r="J28" s="234"/>
      <c r="K28" s="235"/>
      <c r="L28" s="244"/>
      <c r="M28" s="234"/>
      <c r="N28" s="235"/>
      <c r="O28" s="244"/>
      <c r="P28" s="234"/>
      <c r="Q28" s="235"/>
      <c r="R28" s="244"/>
      <c r="S28" s="234"/>
      <c r="T28" s="235"/>
      <c r="U28" s="244"/>
      <c r="V28" s="234"/>
      <c r="W28" s="235"/>
    </row>
    <row r="29" spans="1:23" s="236" customFormat="1">
      <c r="A29" s="237" t="s">
        <v>82</v>
      </c>
      <c r="B29" s="235" t="s">
        <v>121</v>
      </c>
      <c r="C29" s="238" t="s">
        <v>198</v>
      </c>
      <c r="D29" s="239" t="s">
        <v>199</v>
      </c>
      <c r="E29" s="240"/>
      <c r="F29" s="241"/>
      <c r="G29" s="242"/>
      <c r="H29" s="243"/>
      <c r="I29" s="244"/>
      <c r="J29" s="234"/>
      <c r="K29" s="235"/>
      <c r="L29" s="244"/>
      <c r="M29" s="234"/>
      <c r="N29" s="235"/>
      <c r="O29" s="244"/>
      <c r="P29" s="234"/>
      <c r="Q29" s="235"/>
      <c r="R29" s="244"/>
      <c r="S29" s="234"/>
      <c r="T29" s="235"/>
      <c r="U29" s="244"/>
      <c r="V29" s="234"/>
      <c r="W29" s="235"/>
    </row>
    <row r="30" spans="1:23" s="236" customFormat="1">
      <c r="A30" s="237" t="s">
        <v>86</v>
      </c>
      <c r="B30" s="235" t="s">
        <v>126</v>
      </c>
      <c r="C30" s="238" t="s">
        <v>209</v>
      </c>
      <c r="D30" s="239" t="s">
        <v>294</v>
      </c>
      <c r="E30" s="240"/>
      <c r="F30" s="241"/>
      <c r="G30" s="242"/>
      <c r="H30" s="243"/>
      <c r="I30" s="244"/>
      <c r="J30" s="234"/>
      <c r="K30" s="235"/>
      <c r="L30" s="244"/>
      <c r="M30" s="234"/>
      <c r="N30" s="235"/>
      <c r="O30" s="244"/>
      <c r="P30" s="234"/>
      <c r="Q30" s="235"/>
      <c r="R30" s="244"/>
      <c r="S30" s="234"/>
      <c r="T30" s="235"/>
      <c r="U30" s="244"/>
      <c r="V30" s="234"/>
      <c r="W30" s="235"/>
    </row>
    <row r="31" spans="1:23">
      <c r="A31" s="250" t="s">
        <v>86</v>
      </c>
      <c r="B31" s="207" t="s">
        <v>127</v>
      </c>
      <c r="C31" s="251" t="s">
        <v>210</v>
      </c>
      <c r="D31" s="239" t="s">
        <v>295</v>
      </c>
      <c r="E31" s="252"/>
      <c r="F31" s="209"/>
      <c r="G31" s="207"/>
      <c r="H31" s="251"/>
      <c r="I31" s="252"/>
      <c r="J31" s="209"/>
      <c r="K31" s="207"/>
      <c r="L31" s="252"/>
      <c r="M31" s="209"/>
      <c r="N31" s="207"/>
      <c r="O31" s="252"/>
      <c r="P31" s="209"/>
      <c r="Q31" s="207"/>
      <c r="R31" s="252"/>
      <c r="S31" s="209"/>
      <c r="T31" s="207"/>
      <c r="U31" s="252"/>
      <c r="V31" s="209"/>
      <c r="W31" s="207"/>
    </row>
    <row r="32" spans="1:23">
      <c r="A32" s="250" t="s">
        <v>88</v>
      </c>
      <c r="B32" s="207" t="s">
        <v>128</v>
      </c>
      <c r="C32" s="251" t="s">
        <v>211</v>
      </c>
      <c r="D32" s="239" t="s">
        <v>296</v>
      </c>
      <c r="E32" s="252"/>
      <c r="F32" s="209"/>
      <c r="G32" s="207"/>
      <c r="H32" s="251"/>
      <c r="I32" s="252"/>
      <c r="J32" s="209"/>
      <c r="K32" s="207"/>
      <c r="L32" s="252"/>
      <c r="M32" s="209"/>
      <c r="N32" s="207"/>
      <c r="O32" s="252"/>
      <c r="P32" s="209"/>
      <c r="Q32" s="207"/>
      <c r="R32" s="252"/>
      <c r="S32" s="209"/>
      <c r="T32" s="207"/>
      <c r="U32" s="252"/>
      <c r="V32" s="209"/>
      <c r="W32" s="207"/>
    </row>
    <row r="33" spans="1:23" s="236" customFormat="1">
      <c r="A33" s="237" t="s">
        <v>88</v>
      </c>
      <c r="B33" s="235" t="s">
        <v>129</v>
      </c>
      <c r="C33" s="238" t="s">
        <v>212</v>
      </c>
      <c r="D33" s="239" t="s">
        <v>297</v>
      </c>
      <c r="E33" s="233"/>
      <c r="F33" s="234"/>
      <c r="G33" s="235"/>
      <c r="H33" s="238"/>
      <c r="I33" s="244"/>
      <c r="J33" s="234"/>
      <c r="K33" s="235"/>
      <c r="L33" s="244"/>
      <c r="M33" s="234"/>
      <c r="N33" s="235"/>
      <c r="O33" s="244"/>
      <c r="P33" s="234"/>
      <c r="Q33" s="235"/>
      <c r="R33" s="244"/>
      <c r="S33" s="234"/>
      <c r="T33" s="235"/>
      <c r="U33" s="244"/>
      <c r="V33" s="234"/>
      <c r="W33" s="235"/>
    </row>
    <row r="34" spans="1:23">
      <c r="A34" s="250" t="s">
        <v>90</v>
      </c>
      <c r="B34" s="207" t="s">
        <v>130</v>
      </c>
      <c r="C34" s="251" t="s">
        <v>213</v>
      </c>
      <c r="D34" s="239" t="s">
        <v>214</v>
      </c>
      <c r="E34" s="252"/>
      <c r="F34" s="209"/>
      <c r="G34" s="207"/>
      <c r="H34" s="251"/>
      <c r="I34" s="252"/>
      <c r="J34" s="209"/>
      <c r="K34" s="207"/>
      <c r="L34" s="252"/>
      <c r="M34" s="209"/>
      <c r="N34" s="207"/>
      <c r="O34" s="252"/>
      <c r="P34" s="209"/>
      <c r="Q34" s="207"/>
      <c r="R34" s="252"/>
      <c r="S34" s="209"/>
      <c r="T34" s="207"/>
      <c r="U34" s="252"/>
      <c r="V34" s="209"/>
      <c r="W34" s="207"/>
    </row>
    <row r="35" spans="1:23" s="236" customFormat="1">
      <c r="A35" s="237" t="s">
        <v>90</v>
      </c>
      <c r="B35" s="235" t="s">
        <v>131</v>
      </c>
      <c r="C35" s="238" t="s">
        <v>215</v>
      </c>
      <c r="D35" s="239" t="s">
        <v>216</v>
      </c>
      <c r="E35" s="233"/>
      <c r="F35" s="234"/>
      <c r="G35" s="235"/>
      <c r="H35" s="238"/>
      <c r="I35" s="244"/>
      <c r="J35" s="234"/>
      <c r="K35" s="235"/>
      <c r="L35" s="244"/>
      <c r="M35" s="234"/>
      <c r="N35" s="235"/>
      <c r="O35" s="244"/>
      <c r="P35" s="234"/>
      <c r="Q35" s="235"/>
      <c r="R35" s="244"/>
      <c r="S35" s="234"/>
      <c r="T35" s="235"/>
      <c r="U35" s="244"/>
      <c r="V35" s="234"/>
      <c r="W35" s="235"/>
    </row>
    <row r="36" spans="1:23" ht="15" thickBot="1">
      <c r="A36" s="253" t="s">
        <v>92</v>
      </c>
      <c r="B36" s="212" t="s">
        <v>132</v>
      </c>
      <c r="C36" s="254" t="s">
        <v>217</v>
      </c>
      <c r="D36" s="255" t="s">
        <v>298</v>
      </c>
      <c r="E36" s="256"/>
      <c r="F36" s="211"/>
      <c r="G36" s="212"/>
      <c r="H36" s="257"/>
      <c r="I36" s="256"/>
      <c r="J36" s="211"/>
      <c r="K36" s="212"/>
      <c r="L36" s="256"/>
      <c r="M36" s="211"/>
      <c r="N36" s="212"/>
      <c r="O36" s="256"/>
      <c r="P36" s="211"/>
      <c r="Q36" s="212"/>
      <c r="R36" s="256"/>
      <c r="S36" s="211"/>
      <c r="T36" s="212"/>
      <c r="U36" s="256"/>
      <c r="V36" s="211"/>
      <c r="W36" s="212"/>
    </row>
    <row r="37" spans="1:23" s="236" customFormat="1">
      <c r="A37" s="221" t="s">
        <v>80</v>
      </c>
      <c r="B37" s="222" t="s">
        <v>133</v>
      </c>
      <c r="C37" s="223" t="s">
        <v>218</v>
      </c>
      <c r="D37" s="258" t="s">
        <v>219</v>
      </c>
      <c r="E37" s="259"/>
      <c r="F37" s="260"/>
      <c r="G37" s="261"/>
      <c r="H37" s="243"/>
      <c r="I37" s="262"/>
      <c r="J37" s="263"/>
      <c r="K37" s="264"/>
      <c r="L37" s="265"/>
      <c r="M37" s="260"/>
      <c r="N37" s="222"/>
      <c r="O37" s="265"/>
      <c r="P37" s="260"/>
      <c r="Q37" s="222"/>
      <c r="R37" s="265"/>
      <c r="S37" s="260"/>
      <c r="T37" s="222"/>
      <c r="U37" s="265"/>
      <c r="V37" s="260"/>
      <c r="W37" s="222"/>
    </row>
    <row r="38" spans="1:23" s="236" customFormat="1">
      <c r="A38" s="237" t="s">
        <v>80</v>
      </c>
      <c r="B38" s="297" t="s">
        <v>367</v>
      </c>
      <c r="C38" s="266" t="s">
        <v>299</v>
      </c>
      <c r="D38" s="239" t="s">
        <v>300</v>
      </c>
      <c r="E38" s="244"/>
      <c r="F38" s="234"/>
      <c r="G38" s="245"/>
      <c r="H38" s="243"/>
      <c r="I38" s="244"/>
      <c r="J38" s="234"/>
      <c r="K38" s="235"/>
      <c r="L38" s="233"/>
      <c r="M38" s="234"/>
      <c r="N38" s="235"/>
      <c r="O38" s="240"/>
      <c r="P38" s="241"/>
      <c r="Q38" s="246"/>
      <c r="R38" s="244"/>
      <c r="S38" s="234"/>
      <c r="T38" s="235"/>
      <c r="U38" s="244"/>
      <c r="V38" s="234"/>
      <c r="W38" s="235"/>
    </row>
    <row r="39" spans="1:23" s="236" customFormat="1">
      <c r="A39" s="237" t="s">
        <v>82</v>
      </c>
      <c r="B39" s="235" t="s">
        <v>134</v>
      </c>
      <c r="C39" s="238" t="s">
        <v>220</v>
      </c>
      <c r="D39" s="239" t="s">
        <v>221</v>
      </c>
      <c r="E39" s="244"/>
      <c r="F39" s="234"/>
      <c r="G39" s="245"/>
      <c r="H39" s="243"/>
      <c r="I39" s="244"/>
      <c r="J39" s="234"/>
      <c r="K39" s="235"/>
      <c r="L39" s="233"/>
      <c r="M39" s="234"/>
      <c r="N39" s="235"/>
      <c r="O39" s="240"/>
      <c r="P39" s="241"/>
      <c r="Q39" s="246"/>
      <c r="R39" s="240"/>
      <c r="S39" s="241"/>
      <c r="T39" s="246"/>
      <c r="U39" s="240"/>
      <c r="V39" s="241"/>
      <c r="W39" s="246"/>
    </row>
    <row r="40" spans="1:23" s="236" customFormat="1">
      <c r="A40" s="237" t="s">
        <v>82</v>
      </c>
      <c r="B40" s="267" t="s">
        <v>135</v>
      </c>
      <c r="C40" s="266" t="s">
        <v>222</v>
      </c>
      <c r="D40" s="239" t="s">
        <v>278</v>
      </c>
      <c r="E40" s="268"/>
      <c r="F40" s="234"/>
      <c r="G40" s="245"/>
      <c r="H40" s="243"/>
      <c r="I40" s="233"/>
      <c r="J40" s="234"/>
      <c r="K40" s="235"/>
      <c r="L40" s="244"/>
      <c r="M40" s="234"/>
      <c r="N40" s="235"/>
      <c r="O40" s="240"/>
      <c r="P40" s="241"/>
      <c r="Q40" s="246"/>
      <c r="R40" s="240"/>
      <c r="S40" s="241"/>
      <c r="T40" s="246"/>
      <c r="U40" s="240"/>
      <c r="V40" s="241"/>
      <c r="W40" s="246"/>
    </row>
    <row r="41" spans="1:23" s="236" customFormat="1">
      <c r="A41" s="237" t="s">
        <v>82</v>
      </c>
      <c r="B41" s="267" t="s">
        <v>364</v>
      </c>
      <c r="C41" s="266" t="s">
        <v>365</v>
      </c>
      <c r="D41" s="239" t="s">
        <v>366</v>
      </c>
      <c r="E41" s="268"/>
      <c r="F41" s="234"/>
      <c r="G41" s="245"/>
      <c r="H41" s="243"/>
      <c r="I41" s="244"/>
      <c r="J41" s="234"/>
      <c r="K41" s="235"/>
      <c r="L41" s="244"/>
      <c r="M41" s="234"/>
      <c r="N41" s="235"/>
      <c r="O41" s="240"/>
      <c r="P41" s="241"/>
      <c r="Q41" s="246"/>
      <c r="R41" s="244"/>
      <c r="S41" s="234"/>
      <c r="T41" s="235"/>
      <c r="U41" s="244"/>
      <c r="V41" s="234"/>
      <c r="W41" s="235"/>
    </row>
    <row r="42" spans="1:23" s="236" customFormat="1">
      <c r="A42" s="237" t="s">
        <v>82</v>
      </c>
      <c r="B42" s="235" t="s">
        <v>136</v>
      </c>
      <c r="C42" s="238" t="s">
        <v>223</v>
      </c>
      <c r="D42" s="239" t="s">
        <v>279</v>
      </c>
      <c r="E42" s="244"/>
      <c r="F42" s="234"/>
      <c r="G42" s="245"/>
      <c r="H42" s="243"/>
      <c r="I42" s="240"/>
      <c r="J42" s="241"/>
      <c r="K42" s="246"/>
      <c r="L42" s="244"/>
      <c r="M42" s="234"/>
      <c r="N42" s="235"/>
      <c r="O42" s="244"/>
      <c r="P42" s="234"/>
      <c r="Q42" s="235"/>
      <c r="R42" s="244"/>
      <c r="S42" s="234"/>
      <c r="T42" s="235"/>
      <c r="U42" s="244"/>
      <c r="V42" s="234"/>
      <c r="W42" s="235"/>
    </row>
    <row r="43" spans="1:23" s="236" customFormat="1">
      <c r="A43" s="237" t="s">
        <v>82</v>
      </c>
      <c r="B43" s="235" t="s">
        <v>137</v>
      </c>
      <c r="C43" s="238" t="s">
        <v>224</v>
      </c>
      <c r="D43" s="239" t="s">
        <v>280</v>
      </c>
      <c r="E43" s="244"/>
      <c r="F43" s="234"/>
      <c r="G43" s="245"/>
      <c r="H43" s="243"/>
      <c r="I43" s="240"/>
      <c r="J43" s="241"/>
      <c r="K43" s="246"/>
      <c r="L43" s="244"/>
      <c r="M43" s="234"/>
      <c r="N43" s="235"/>
      <c r="O43" s="233"/>
      <c r="P43" s="234"/>
      <c r="Q43" s="235"/>
      <c r="R43" s="244"/>
      <c r="S43" s="234"/>
      <c r="T43" s="235"/>
      <c r="U43" s="244"/>
      <c r="V43" s="234"/>
      <c r="W43" s="235"/>
    </row>
    <row r="44" spans="1:23" s="236" customFormat="1">
      <c r="A44" s="237" t="s">
        <v>82</v>
      </c>
      <c r="B44" s="248" t="s">
        <v>282</v>
      </c>
      <c r="C44" s="247" t="s">
        <v>283</v>
      </c>
      <c r="D44" s="239" t="s">
        <v>284</v>
      </c>
      <c r="E44" s="244"/>
      <c r="F44" s="234"/>
      <c r="G44" s="245"/>
      <c r="H44" s="243"/>
      <c r="I44" s="240"/>
      <c r="J44" s="241"/>
      <c r="K44" s="246"/>
      <c r="L44" s="244"/>
      <c r="M44" s="234"/>
      <c r="N44" s="235"/>
      <c r="O44" s="244"/>
      <c r="P44" s="234"/>
      <c r="Q44" s="235"/>
      <c r="R44" s="244"/>
      <c r="S44" s="234"/>
      <c r="T44" s="235"/>
      <c r="U44" s="244"/>
      <c r="V44" s="234"/>
      <c r="W44" s="235"/>
    </row>
    <row r="45" spans="1:23" s="236" customFormat="1">
      <c r="A45" s="237" t="s">
        <v>82</v>
      </c>
      <c r="B45" s="235" t="s">
        <v>138</v>
      </c>
      <c r="C45" s="238" t="s">
        <v>225</v>
      </c>
      <c r="D45" s="239" t="s">
        <v>281</v>
      </c>
      <c r="E45" s="244"/>
      <c r="F45" s="234"/>
      <c r="G45" s="245"/>
      <c r="H45" s="243"/>
      <c r="I45" s="240"/>
      <c r="J45" s="241"/>
      <c r="K45" s="246"/>
      <c r="L45" s="240"/>
      <c r="M45" s="241"/>
      <c r="N45" s="246"/>
      <c r="O45" s="244"/>
      <c r="P45" s="234"/>
      <c r="Q45" s="235"/>
      <c r="R45" s="233"/>
      <c r="S45" s="234"/>
      <c r="T45" s="235"/>
      <c r="U45" s="233"/>
      <c r="V45" s="234"/>
      <c r="W45" s="235"/>
    </row>
    <row r="46" spans="1:23" s="236" customFormat="1">
      <c r="A46" s="237" t="s">
        <v>82</v>
      </c>
      <c r="B46" s="248" t="s">
        <v>301</v>
      </c>
      <c r="C46" s="247" t="s">
        <v>302</v>
      </c>
      <c r="D46" s="239" t="s">
        <v>303</v>
      </c>
      <c r="E46" s="244"/>
      <c r="F46" s="234"/>
      <c r="G46" s="245"/>
      <c r="H46" s="243"/>
      <c r="I46" s="240"/>
      <c r="J46" s="241"/>
      <c r="K46" s="246"/>
      <c r="L46" s="240"/>
      <c r="M46" s="241"/>
      <c r="N46" s="246"/>
      <c r="O46" s="244"/>
      <c r="P46" s="234"/>
      <c r="Q46" s="235"/>
      <c r="R46" s="233"/>
      <c r="S46" s="234"/>
      <c r="T46" s="235"/>
      <c r="U46" s="233"/>
      <c r="V46" s="234"/>
      <c r="W46" s="235"/>
    </row>
    <row r="47" spans="1:23" s="236" customFormat="1">
      <c r="A47" s="237" t="s">
        <v>86</v>
      </c>
      <c r="B47" s="235" t="s">
        <v>139</v>
      </c>
      <c r="C47" s="238" t="s">
        <v>226</v>
      </c>
      <c r="D47" s="239" t="s">
        <v>304</v>
      </c>
      <c r="E47" s="244"/>
      <c r="F47" s="234"/>
      <c r="G47" s="245"/>
      <c r="H47" s="243"/>
      <c r="I47" s="240"/>
      <c r="J47" s="241"/>
      <c r="K47" s="246"/>
      <c r="L47" s="244"/>
      <c r="M47" s="234"/>
      <c r="N47" s="235"/>
      <c r="O47" s="244"/>
      <c r="P47" s="234"/>
      <c r="Q47" s="235"/>
      <c r="R47" s="244"/>
      <c r="S47" s="234"/>
      <c r="T47" s="235"/>
      <c r="U47" s="244"/>
      <c r="V47" s="234"/>
      <c r="W47" s="235"/>
    </row>
    <row r="48" spans="1:23" s="236" customFormat="1">
      <c r="A48" s="237" t="s">
        <v>86</v>
      </c>
      <c r="B48" s="248" t="s">
        <v>305</v>
      </c>
      <c r="C48" s="247" t="s">
        <v>306</v>
      </c>
      <c r="D48" s="239" t="s">
        <v>307</v>
      </c>
      <c r="E48" s="244"/>
      <c r="F48" s="234"/>
      <c r="G48" s="245"/>
      <c r="H48" s="243"/>
      <c r="I48" s="240"/>
      <c r="J48" s="241"/>
      <c r="K48" s="246"/>
      <c r="L48" s="244"/>
      <c r="M48" s="234"/>
      <c r="N48" s="235"/>
      <c r="O48" s="244"/>
      <c r="P48" s="234"/>
      <c r="Q48" s="235"/>
      <c r="R48" s="244"/>
      <c r="S48" s="234"/>
      <c r="T48" s="235"/>
      <c r="U48" s="244"/>
      <c r="V48" s="234"/>
      <c r="W48" s="235"/>
    </row>
    <row r="49" spans="1:23" s="236" customFormat="1">
      <c r="A49" s="237" t="s">
        <v>88</v>
      </c>
      <c r="B49" s="235" t="s">
        <v>140</v>
      </c>
      <c r="C49" s="238" t="s">
        <v>227</v>
      </c>
      <c r="D49" s="239" t="s">
        <v>308</v>
      </c>
      <c r="E49" s="244"/>
      <c r="F49" s="234"/>
      <c r="G49" s="235"/>
      <c r="H49" s="238"/>
      <c r="I49" s="233"/>
      <c r="J49" s="234"/>
      <c r="K49" s="235"/>
      <c r="L49" s="244"/>
      <c r="M49" s="234"/>
      <c r="N49" s="235"/>
      <c r="O49" s="244"/>
      <c r="P49" s="234"/>
      <c r="Q49" s="235"/>
      <c r="R49" s="244"/>
      <c r="S49" s="234"/>
      <c r="T49" s="235"/>
      <c r="U49" s="244"/>
      <c r="V49" s="234"/>
      <c r="W49" s="235"/>
    </row>
    <row r="50" spans="1:23" s="236" customFormat="1">
      <c r="A50" s="237" t="s">
        <v>88</v>
      </c>
      <c r="B50" s="235" t="s">
        <v>141</v>
      </c>
      <c r="C50" s="238" t="s">
        <v>228</v>
      </c>
      <c r="D50" s="239" t="s">
        <v>309</v>
      </c>
      <c r="E50" s="244"/>
      <c r="F50" s="234"/>
      <c r="G50" s="235"/>
      <c r="H50" s="238"/>
      <c r="I50" s="244"/>
      <c r="J50" s="234"/>
      <c r="K50" s="235"/>
      <c r="L50" s="233"/>
      <c r="M50" s="234"/>
      <c r="N50" s="235"/>
      <c r="O50" s="244"/>
      <c r="P50" s="234"/>
      <c r="Q50" s="235"/>
      <c r="R50" s="244"/>
      <c r="S50" s="234"/>
      <c r="T50" s="235"/>
      <c r="U50" s="244"/>
      <c r="V50" s="234"/>
      <c r="W50" s="235"/>
    </row>
    <row r="51" spans="1:23" s="236" customFormat="1">
      <c r="A51" s="237" t="s">
        <v>88</v>
      </c>
      <c r="B51" s="303" t="s">
        <v>408</v>
      </c>
      <c r="C51" s="304" t="s">
        <v>409</v>
      </c>
      <c r="D51" s="239" t="s">
        <v>410</v>
      </c>
      <c r="E51" s="244"/>
      <c r="F51" s="234"/>
      <c r="G51" s="235"/>
      <c r="H51" s="238"/>
      <c r="I51" s="244"/>
      <c r="J51" s="234"/>
      <c r="K51" s="235"/>
      <c r="L51" s="233"/>
      <c r="M51" s="234"/>
      <c r="N51" s="235"/>
      <c r="O51" s="244"/>
      <c r="P51" s="234"/>
      <c r="Q51" s="235"/>
      <c r="R51" s="244"/>
      <c r="S51" s="234"/>
      <c r="T51" s="235"/>
      <c r="U51" s="244"/>
      <c r="V51" s="234"/>
      <c r="W51" s="235"/>
    </row>
    <row r="52" spans="1:23" s="236" customFormat="1">
      <c r="A52" s="237" t="s">
        <v>88</v>
      </c>
      <c r="B52" s="235" t="s">
        <v>142</v>
      </c>
      <c r="C52" s="238" t="s">
        <v>229</v>
      </c>
      <c r="D52" s="239" t="s">
        <v>310</v>
      </c>
      <c r="E52" s="244"/>
      <c r="F52" s="234"/>
      <c r="G52" s="235"/>
      <c r="H52" s="238"/>
      <c r="I52" s="244"/>
      <c r="J52" s="234"/>
      <c r="K52" s="235"/>
      <c r="L52" s="244"/>
      <c r="M52" s="234"/>
      <c r="N52" s="235"/>
      <c r="O52" s="233"/>
      <c r="P52" s="234"/>
      <c r="Q52" s="235"/>
      <c r="R52" s="244"/>
      <c r="S52" s="234"/>
      <c r="T52" s="235"/>
      <c r="U52" s="244"/>
      <c r="V52" s="234"/>
      <c r="W52" s="235"/>
    </row>
    <row r="53" spans="1:23" s="236" customFormat="1">
      <c r="A53" s="237" t="s">
        <v>88</v>
      </c>
      <c r="B53" s="235" t="s">
        <v>273</v>
      </c>
      <c r="C53" s="247" t="s">
        <v>286</v>
      </c>
      <c r="D53" s="239" t="s">
        <v>311</v>
      </c>
      <c r="E53" s="244"/>
      <c r="F53" s="234"/>
      <c r="G53" s="235"/>
      <c r="H53" s="238"/>
      <c r="I53" s="244"/>
      <c r="J53" s="234"/>
      <c r="K53" s="235"/>
      <c r="L53" s="244"/>
      <c r="M53" s="234"/>
      <c r="N53" s="235"/>
      <c r="O53" s="233"/>
      <c r="P53" s="234"/>
      <c r="Q53" s="235"/>
      <c r="R53" s="244"/>
      <c r="S53" s="234"/>
      <c r="T53" s="235"/>
      <c r="U53" s="244"/>
      <c r="V53" s="234"/>
      <c r="W53" s="235"/>
    </row>
    <row r="54" spans="1:23" s="236" customFormat="1">
      <c r="A54" s="237" t="s">
        <v>90</v>
      </c>
      <c r="B54" s="235" t="s">
        <v>143</v>
      </c>
      <c r="C54" s="238" t="s">
        <v>230</v>
      </c>
      <c r="D54" s="239" t="s">
        <v>231</v>
      </c>
      <c r="E54" s="244"/>
      <c r="F54" s="234"/>
      <c r="G54" s="235"/>
      <c r="H54" s="238"/>
      <c r="I54" s="244"/>
      <c r="J54" s="234"/>
      <c r="K54" s="235"/>
      <c r="L54" s="244"/>
      <c r="M54" s="234"/>
      <c r="N54" s="235"/>
      <c r="O54" s="244"/>
      <c r="P54" s="234"/>
      <c r="Q54" s="235"/>
      <c r="R54" s="244"/>
      <c r="S54" s="234"/>
      <c r="T54" s="235"/>
      <c r="U54" s="244"/>
      <c r="V54" s="234"/>
      <c r="W54" s="235"/>
    </row>
    <row r="55" spans="1:23" s="236" customFormat="1">
      <c r="A55" s="237" t="s">
        <v>90</v>
      </c>
      <c r="B55" s="235" t="s">
        <v>144</v>
      </c>
      <c r="C55" s="238" t="s">
        <v>232</v>
      </c>
      <c r="D55" s="239" t="s">
        <v>233</v>
      </c>
      <c r="E55" s="233"/>
      <c r="F55" s="234"/>
      <c r="G55" s="235"/>
      <c r="H55" s="238"/>
      <c r="I55" s="244"/>
      <c r="J55" s="234"/>
      <c r="K55" s="235"/>
      <c r="L55" s="233"/>
      <c r="M55" s="234"/>
      <c r="N55" s="235"/>
      <c r="O55" s="233"/>
      <c r="P55" s="234"/>
      <c r="Q55" s="235"/>
      <c r="R55" s="244"/>
      <c r="S55" s="234"/>
      <c r="T55" s="235"/>
      <c r="U55" s="244"/>
      <c r="V55" s="234"/>
      <c r="W55" s="235"/>
    </row>
    <row r="56" spans="1:23" s="236" customFormat="1">
      <c r="A56" s="237" t="s">
        <v>90</v>
      </c>
      <c r="B56" s="235" t="s">
        <v>145</v>
      </c>
      <c r="C56" s="238" t="s">
        <v>234</v>
      </c>
      <c r="D56" s="239" t="s">
        <v>235</v>
      </c>
      <c r="E56" s="244"/>
      <c r="F56" s="234"/>
      <c r="G56" s="235"/>
      <c r="H56" s="238"/>
      <c r="I56" s="233"/>
      <c r="J56" s="234"/>
      <c r="K56" s="235"/>
      <c r="L56" s="244"/>
      <c r="M56" s="234"/>
      <c r="N56" s="235"/>
      <c r="O56" s="244"/>
      <c r="P56" s="234"/>
      <c r="Q56" s="235"/>
      <c r="R56" s="244"/>
      <c r="S56" s="234"/>
      <c r="T56" s="235"/>
      <c r="U56" s="244"/>
      <c r="V56" s="234"/>
      <c r="W56" s="235"/>
    </row>
    <row r="57" spans="1:23" s="236" customFormat="1">
      <c r="A57" s="237" t="s">
        <v>90</v>
      </c>
      <c r="B57" s="235" t="s">
        <v>146</v>
      </c>
      <c r="C57" s="238" t="s">
        <v>236</v>
      </c>
      <c r="D57" s="239" t="s">
        <v>237</v>
      </c>
      <c r="E57" s="244"/>
      <c r="F57" s="234"/>
      <c r="G57" s="235"/>
      <c r="H57" s="238"/>
      <c r="I57" s="244"/>
      <c r="J57" s="234"/>
      <c r="K57" s="235"/>
      <c r="L57" s="233"/>
      <c r="M57" s="234"/>
      <c r="N57" s="235"/>
      <c r="O57" s="233"/>
      <c r="P57" s="234"/>
      <c r="Q57" s="235"/>
      <c r="R57" s="244"/>
      <c r="S57" s="234"/>
      <c r="T57" s="235"/>
      <c r="U57" s="244"/>
      <c r="V57" s="234"/>
      <c r="W57" s="235"/>
    </row>
    <row r="58" spans="1:23" s="236" customFormat="1">
      <c r="A58" s="237" t="s">
        <v>90</v>
      </c>
      <c r="B58" s="269" t="s">
        <v>287</v>
      </c>
      <c r="C58" s="270" t="s">
        <v>288</v>
      </c>
      <c r="D58" s="271" t="s">
        <v>289</v>
      </c>
      <c r="E58" s="272"/>
      <c r="F58" s="273"/>
      <c r="G58" s="274"/>
      <c r="H58" s="275"/>
      <c r="I58" s="272"/>
      <c r="J58" s="273"/>
      <c r="K58" s="274"/>
      <c r="L58" s="276"/>
      <c r="M58" s="273"/>
      <c r="N58" s="274"/>
      <c r="O58" s="276"/>
      <c r="P58" s="273"/>
      <c r="Q58" s="274"/>
      <c r="R58" s="272"/>
      <c r="S58" s="273"/>
      <c r="T58" s="274"/>
      <c r="U58" s="272"/>
      <c r="V58" s="273"/>
      <c r="W58" s="274"/>
    </row>
    <row r="59" spans="1:23" ht="15" thickBot="1">
      <c r="A59" s="253" t="s">
        <v>106</v>
      </c>
      <c r="B59" s="212" t="s">
        <v>147</v>
      </c>
      <c r="C59" s="257" t="s">
        <v>148</v>
      </c>
      <c r="D59" s="277" t="s">
        <v>312</v>
      </c>
      <c r="E59" s="256"/>
      <c r="F59" s="211"/>
      <c r="G59" s="212"/>
      <c r="H59" s="257"/>
      <c r="I59" s="256"/>
      <c r="J59" s="211"/>
      <c r="K59" s="212"/>
      <c r="L59" s="256"/>
      <c r="M59" s="211"/>
      <c r="N59" s="212"/>
      <c r="O59" s="256"/>
      <c r="P59" s="211"/>
      <c r="Q59" s="212"/>
      <c r="R59" s="256"/>
      <c r="S59" s="211"/>
      <c r="T59" s="212"/>
      <c r="U59" s="256"/>
      <c r="V59" s="211"/>
      <c r="W59" s="212"/>
    </row>
    <row r="60" spans="1:23">
      <c r="A60" s="278" t="s">
        <v>102</v>
      </c>
      <c r="B60" s="203" t="s">
        <v>149</v>
      </c>
      <c r="C60" s="279" t="s">
        <v>150</v>
      </c>
      <c r="D60" s="224" t="s">
        <v>151</v>
      </c>
      <c r="E60" s="280"/>
      <c r="F60" s="281"/>
      <c r="G60" s="203"/>
      <c r="H60" s="279"/>
      <c r="I60" s="280"/>
      <c r="J60" s="281"/>
      <c r="K60" s="203"/>
      <c r="L60" s="280"/>
      <c r="M60" s="281"/>
      <c r="N60" s="203"/>
      <c r="O60" s="280"/>
      <c r="P60" s="281"/>
      <c r="Q60" s="203"/>
      <c r="R60" s="280"/>
      <c r="S60" s="281"/>
      <c r="T60" s="203"/>
      <c r="U60" s="280"/>
      <c r="V60" s="281"/>
      <c r="W60" s="203"/>
    </row>
    <row r="61" spans="1:23" ht="15" thickBot="1">
      <c r="A61" s="253" t="s">
        <v>102</v>
      </c>
      <c r="B61" s="212" t="s">
        <v>152</v>
      </c>
      <c r="C61" s="257" t="s">
        <v>153</v>
      </c>
      <c r="D61" s="255" t="s">
        <v>154</v>
      </c>
      <c r="E61" s="256"/>
      <c r="F61" s="211"/>
      <c r="G61" s="212"/>
      <c r="H61" s="257"/>
      <c r="I61" s="256"/>
      <c r="J61" s="211"/>
      <c r="K61" s="212"/>
      <c r="L61" s="256"/>
      <c r="M61" s="211"/>
      <c r="N61" s="212"/>
      <c r="O61" s="256"/>
      <c r="P61" s="211"/>
      <c r="Q61" s="212"/>
      <c r="R61" s="256"/>
      <c r="S61" s="211"/>
      <c r="T61" s="212"/>
      <c r="U61" s="256"/>
      <c r="V61" s="211"/>
      <c r="W61" s="212"/>
    </row>
    <row r="62" spans="1:23">
      <c r="A62" s="278" t="s">
        <v>82</v>
      </c>
      <c r="B62" s="203" t="s">
        <v>155</v>
      </c>
      <c r="C62" s="279" t="s">
        <v>156</v>
      </c>
      <c r="D62" s="224" t="s">
        <v>313</v>
      </c>
      <c r="E62" s="280"/>
      <c r="F62" s="281"/>
      <c r="G62" s="203"/>
      <c r="H62" s="279"/>
      <c r="I62" s="280"/>
      <c r="J62" s="281"/>
      <c r="K62" s="203"/>
      <c r="L62" s="280"/>
      <c r="M62" s="281"/>
      <c r="N62" s="203"/>
      <c r="O62" s="280"/>
      <c r="P62" s="281"/>
      <c r="Q62" s="203"/>
      <c r="R62" s="280"/>
      <c r="S62" s="281"/>
      <c r="T62" s="203"/>
      <c r="U62" s="280"/>
      <c r="V62" s="281"/>
      <c r="W62" s="203"/>
    </row>
    <row r="63" spans="1:23">
      <c r="A63" s="250" t="s">
        <v>88</v>
      </c>
      <c r="B63" s="207" t="s">
        <v>157</v>
      </c>
      <c r="C63" s="238" t="s">
        <v>158</v>
      </c>
      <c r="D63" s="239" t="s">
        <v>314</v>
      </c>
      <c r="E63" s="252"/>
      <c r="F63" s="209"/>
      <c r="G63" s="207"/>
      <c r="H63" s="251"/>
      <c r="I63" s="252"/>
      <c r="J63" s="209"/>
      <c r="K63" s="207"/>
      <c r="L63" s="252"/>
      <c r="M63" s="209"/>
      <c r="N63" s="207"/>
      <c r="O63" s="252"/>
      <c r="P63" s="209"/>
      <c r="Q63" s="207"/>
      <c r="R63" s="252"/>
      <c r="S63" s="209"/>
      <c r="T63" s="207"/>
      <c r="U63" s="252"/>
      <c r="V63" s="209"/>
      <c r="W63" s="207"/>
    </row>
    <row r="64" spans="1:23">
      <c r="A64" s="250" t="s">
        <v>88</v>
      </c>
      <c r="B64" s="207" t="s">
        <v>159</v>
      </c>
      <c r="C64" s="238" t="s">
        <v>160</v>
      </c>
      <c r="D64" s="239" t="s">
        <v>315</v>
      </c>
      <c r="E64" s="252"/>
      <c r="F64" s="209"/>
      <c r="G64" s="207"/>
      <c r="H64" s="251"/>
      <c r="I64" s="252"/>
      <c r="J64" s="209"/>
      <c r="K64" s="207"/>
      <c r="L64" s="252"/>
      <c r="M64" s="209"/>
      <c r="N64" s="207"/>
      <c r="O64" s="252"/>
      <c r="P64" s="209"/>
      <c r="Q64" s="207"/>
      <c r="R64" s="252"/>
      <c r="S64" s="209"/>
      <c r="T64" s="207"/>
      <c r="U64" s="252"/>
      <c r="V64" s="209"/>
      <c r="W64" s="207"/>
    </row>
    <row r="65" spans="1:23">
      <c r="A65" s="250" t="s">
        <v>90</v>
      </c>
      <c r="B65" s="207" t="s">
        <v>161</v>
      </c>
      <c r="C65" s="238" t="s">
        <v>162</v>
      </c>
      <c r="D65" s="239" t="s">
        <v>316</v>
      </c>
      <c r="E65" s="252"/>
      <c r="F65" s="209"/>
      <c r="G65" s="207"/>
      <c r="H65" s="251"/>
      <c r="I65" s="252"/>
      <c r="J65" s="209"/>
      <c r="K65" s="207"/>
      <c r="L65" s="252"/>
      <c r="M65" s="209"/>
      <c r="N65" s="207"/>
      <c r="O65" s="252"/>
      <c r="P65" s="209"/>
      <c r="Q65" s="207"/>
      <c r="R65" s="252"/>
      <c r="S65" s="209"/>
      <c r="T65" s="207"/>
      <c r="U65" s="252"/>
      <c r="V65" s="209"/>
      <c r="W65" s="207"/>
    </row>
    <row r="66" spans="1:23">
      <c r="A66" s="250" t="s">
        <v>100</v>
      </c>
      <c r="B66" s="207" t="s">
        <v>163</v>
      </c>
      <c r="C66" s="251" t="s">
        <v>164</v>
      </c>
      <c r="D66" s="282" t="s">
        <v>317</v>
      </c>
      <c r="E66" s="252"/>
      <c r="F66" s="209"/>
      <c r="G66" s="207"/>
      <c r="H66" s="251"/>
      <c r="I66" s="252"/>
      <c r="J66" s="209"/>
      <c r="K66" s="207"/>
      <c r="L66" s="252"/>
      <c r="M66" s="209"/>
      <c r="N66" s="207"/>
      <c r="O66" s="252"/>
      <c r="P66" s="209"/>
      <c r="Q66" s="207"/>
      <c r="R66" s="252"/>
      <c r="S66" s="209"/>
      <c r="T66" s="207"/>
      <c r="U66" s="252"/>
      <c r="V66" s="209"/>
      <c r="W66" s="207"/>
    </row>
    <row r="67" spans="1:23">
      <c r="A67" s="250" t="s">
        <v>94</v>
      </c>
      <c r="B67" s="207" t="s">
        <v>165</v>
      </c>
      <c r="C67" s="251" t="s">
        <v>166</v>
      </c>
      <c r="D67" s="239" t="s">
        <v>318</v>
      </c>
      <c r="E67" s="252"/>
      <c r="F67" s="209"/>
      <c r="G67" s="207"/>
      <c r="H67" s="251"/>
      <c r="I67" s="252"/>
      <c r="J67" s="209"/>
      <c r="K67" s="207"/>
      <c r="L67" s="252"/>
      <c r="M67" s="209"/>
      <c r="N67" s="207"/>
      <c r="O67" s="252"/>
      <c r="P67" s="209"/>
      <c r="Q67" s="207"/>
      <c r="R67" s="252"/>
      <c r="S67" s="209"/>
      <c r="T67" s="207"/>
      <c r="U67" s="252"/>
      <c r="V67" s="209"/>
      <c r="W67" s="207"/>
    </row>
    <row r="68" spans="1:23">
      <c r="A68" s="250" t="s">
        <v>98</v>
      </c>
      <c r="B68" s="207" t="s">
        <v>167</v>
      </c>
      <c r="C68" s="251" t="s">
        <v>168</v>
      </c>
      <c r="D68" s="239" t="s">
        <v>169</v>
      </c>
      <c r="E68" s="252"/>
      <c r="F68" s="209"/>
      <c r="G68" s="207"/>
      <c r="H68" s="251"/>
      <c r="I68" s="252"/>
      <c r="J68" s="209"/>
      <c r="K68" s="207"/>
      <c r="L68" s="252"/>
      <c r="M68" s="209"/>
      <c r="N68" s="207"/>
      <c r="O68" s="252"/>
      <c r="P68" s="209"/>
      <c r="Q68" s="207"/>
      <c r="R68" s="252"/>
      <c r="S68" s="209"/>
      <c r="T68" s="207"/>
      <c r="U68" s="252"/>
      <c r="V68" s="209"/>
      <c r="W68" s="207"/>
    </row>
    <row r="69" spans="1:23">
      <c r="A69" s="283" t="s">
        <v>104</v>
      </c>
      <c r="B69" s="284" t="s">
        <v>170</v>
      </c>
      <c r="C69" s="285" t="s">
        <v>171</v>
      </c>
      <c r="D69" s="271" t="s">
        <v>172</v>
      </c>
      <c r="E69" s="286"/>
      <c r="F69" s="287"/>
      <c r="G69" s="284"/>
      <c r="H69" s="285"/>
      <c r="I69" s="286"/>
      <c r="J69" s="287"/>
      <c r="K69" s="284"/>
      <c r="L69" s="286"/>
      <c r="M69" s="287"/>
      <c r="N69" s="284"/>
      <c r="O69" s="286"/>
      <c r="P69" s="287"/>
      <c r="Q69" s="284"/>
      <c r="R69" s="286"/>
      <c r="S69" s="287"/>
      <c r="T69" s="284"/>
      <c r="U69" s="286"/>
      <c r="V69" s="287"/>
      <c r="W69" s="284"/>
    </row>
    <row r="70" spans="1:23" ht="15" thickBot="1">
      <c r="A70" s="253" t="s">
        <v>102</v>
      </c>
      <c r="B70" s="288" t="s">
        <v>238</v>
      </c>
      <c r="C70" s="257"/>
      <c r="D70" s="255" t="s">
        <v>239</v>
      </c>
      <c r="E70" s="256"/>
      <c r="F70" s="211"/>
      <c r="G70" s="212"/>
      <c r="H70" s="257"/>
      <c r="I70" s="256"/>
      <c r="J70" s="211"/>
      <c r="K70" s="212"/>
      <c r="L70" s="256"/>
      <c r="M70" s="211"/>
      <c r="N70" s="212"/>
      <c r="O70" s="256"/>
      <c r="P70" s="211"/>
      <c r="Q70" s="212"/>
      <c r="R70" s="256"/>
      <c r="S70" s="211"/>
      <c r="T70" s="212"/>
      <c r="U70" s="256"/>
      <c r="V70" s="211"/>
      <c r="W70" s="212"/>
    </row>
    <row r="71" spans="1:23">
      <c r="A71" s="278" t="s">
        <v>100</v>
      </c>
      <c r="B71" s="203" t="s">
        <v>173</v>
      </c>
      <c r="C71" s="238"/>
      <c r="D71" s="239" t="s">
        <v>174</v>
      </c>
      <c r="E71" s="280"/>
      <c r="F71" s="281"/>
      <c r="G71" s="203"/>
      <c r="H71" s="279"/>
      <c r="I71" s="280"/>
      <c r="J71" s="281"/>
      <c r="K71" s="203"/>
      <c r="L71" s="280"/>
      <c r="M71" s="281"/>
      <c r="N71" s="203"/>
      <c r="O71" s="280"/>
      <c r="P71" s="281"/>
      <c r="Q71" s="203"/>
      <c r="R71" s="280"/>
      <c r="S71" s="281"/>
      <c r="T71" s="203"/>
      <c r="U71" s="280"/>
      <c r="V71" s="281"/>
      <c r="W71" s="203"/>
    </row>
    <row r="72" spans="1:23">
      <c r="A72" s="250" t="s">
        <v>94</v>
      </c>
      <c r="B72" s="207" t="s">
        <v>175</v>
      </c>
      <c r="C72" s="238" t="s">
        <v>176</v>
      </c>
      <c r="D72" s="239" t="s">
        <v>177</v>
      </c>
      <c r="E72" s="252"/>
      <c r="F72" s="209"/>
      <c r="G72" s="207"/>
      <c r="H72" s="251"/>
      <c r="I72" s="252"/>
      <c r="J72" s="209"/>
      <c r="K72" s="207"/>
      <c r="L72" s="252"/>
      <c r="M72" s="209"/>
      <c r="N72" s="207"/>
      <c r="O72" s="252"/>
      <c r="P72" s="209"/>
      <c r="Q72" s="207"/>
      <c r="R72" s="252"/>
      <c r="S72" s="209"/>
      <c r="T72" s="207"/>
      <c r="U72" s="252"/>
      <c r="V72" s="209"/>
      <c r="W72" s="207"/>
    </row>
    <row r="73" spans="1:23">
      <c r="A73" s="250" t="s">
        <v>94</v>
      </c>
      <c r="B73" s="289" t="s">
        <v>274</v>
      </c>
      <c r="C73" s="282" t="s">
        <v>275</v>
      </c>
      <c r="E73" s="252"/>
      <c r="F73" s="209"/>
      <c r="G73" s="207"/>
      <c r="H73" s="251"/>
      <c r="I73" s="252"/>
      <c r="J73" s="209"/>
      <c r="K73" s="207"/>
      <c r="L73" s="252"/>
      <c r="M73" s="209"/>
      <c r="N73" s="207"/>
      <c r="O73" s="252"/>
      <c r="P73" s="209"/>
      <c r="Q73" s="207"/>
      <c r="R73" s="252"/>
      <c r="S73" s="209"/>
      <c r="T73" s="207"/>
      <c r="U73" s="252"/>
      <c r="V73" s="209"/>
      <c r="W73" s="207"/>
    </row>
    <row r="74" spans="1:23">
      <c r="A74" s="250" t="s">
        <v>96</v>
      </c>
      <c r="B74" s="207" t="s">
        <v>178</v>
      </c>
      <c r="C74" s="238" t="s">
        <v>179</v>
      </c>
      <c r="D74" s="239" t="s">
        <v>180</v>
      </c>
      <c r="E74" s="252"/>
      <c r="F74" s="209"/>
      <c r="G74" s="207"/>
      <c r="H74" s="251"/>
      <c r="I74" s="252"/>
      <c r="J74" s="209"/>
      <c r="K74" s="207"/>
      <c r="L74" s="252"/>
      <c r="M74" s="209"/>
      <c r="N74" s="207"/>
      <c r="O74" s="252"/>
      <c r="P74" s="209"/>
      <c r="Q74" s="207"/>
      <c r="R74" s="252"/>
      <c r="S74" s="209"/>
      <c r="T74" s="207"/>
      <c r="U74" s="252"/>
      <c r="V74" s="209"/>
      <c r="W74" s="207"/>
    </row>
    <row r="75" spans="1:23">
      <c r="A75" s="250" t="s">
        <v>98</v>
      </c>
      <c r="B75" s="207" t="s">
        <v>181</v>
      </c>
      <c r="C75" s="238" t="s">
        <v>182</v>
      </c>
      <c r="D75" s="239" t="s">
        <v>183</v>
      </c>
      <c r="E75" s="252"/>
      <c r="F75" s="209"/>
      <c r="G75" s="207"/>
      <c r="H75" s="251"/>
      <c r="I75" s="252"/>
      <c r="J75" s="209"/>
      <c r="K75" s="207"/>
      <c r="L75" s="252"/>
      <c r="M75" s="209"/>
      <c r="N75" s="207"/>
      <c r="O75" s="252"/>
      <c r="P75" s="209"/>
      <c r="Q75" s="207"/>
      <c r="R75" s="252"/>
      <c r="S75" s="209"/>
      <c r="T75" s="207"/>
      <c r="U75" s="252"/>
      <c r="V75" s="209"/>
      <c r="W75" s="207"/>
    </row>
    <row r="76" spans="1:23" ht="15" thickBot="1">
      <c r="A76" s="253" t="s">
        <v>98</v>
      </c>
      <c r="B76" s="212" t="s">
        <v>184</v>
      </c>
      <c r="C76" s="254" t="s">
        <v>185</v>
      </c>
      <c r="D76" s="255" t="s">
        <v>186</v>
      </c>
      <c r="E76" s="256"/>
      <c r="F76" s="211"/>
      <c r="G76" s="212"/>
      <c r="H76" s="257"/>
      <c r="I76" s="256"/>
      <c r="J76" s="211"/>
      <c r="K76" s="212"/>
      <c r="L76" s="256"/>
      <c r="M76" s="211"/>
      <c r="N76" s="212"/>
      <c r="O76" s="256"/>
      <c r="P76" s="211"/>
      <c r="Q76" s="212"/>
      <c r="R76" s="256"/>
      <c r="S76" s="211"/>
      <c r="T76" s="212"/>
      <c r="U76" s="256"/>
      <c r="V76" s="211"/>
      <c r="W76" s="212"/>
    </row>
    <row r="77" spans="1:23" ht="15" thickBot="1">
      <c r="A77" s="290" t="s">
        <v>102</v>
      </c>
      <c r="B77" s="291" t="s">
        <v>187</v>
      </c>
      <c r="C77" s="292" t="s">
        <v>188</v>
      </c>
      <c r="D77" s="293" t="s">
        <v>189</v>
      </c>
      <c r="E77" s="294"/>
      <c r="F77" s="295"/>
      <c r="G77" s="291"/>
      <c r="H77" s="296"/>
      <c r="I77" s="294"/>
      <c r="J77" s="295"/>
      <c r="K77" s="291"/>
      <c r="L77" s="294"/>
      <c r="M77" s="295"/>
      <c r="N77" s="291"/>
      <c r="O77" s="294"/>
      <c r="P77" s="295"/>
      <c r="Q77" s="291"/>
      <c r="R77" s="294"/>
      <c r="S77" s="295"/>
      <c r="T77" s="291"/>
      <c r="U77" s="294"/>
      <c r="V77" s="295"/>
      <c r="W77" s="291"/>
    </row>
  </sheetData>
  <mergeCells count="26">
    <mergeCell ref="U18:W18"/>
    <mergeCell ref="A13:D13"/>
    <mergeCell ref="A14:D14"/>
    <mergeCell ref="A15:D15"/>
    <mergeCell ref="A16:D16"/>
    <mergeCell ref="A18:A19"/>
    <mergeCell ref="B18:B19"/>
    <mergeCell ref="C18:C19"/>
    <mergeCell ref="D18:D19"/>
    <mergeCell ref="E18:H18"/>
    <mergeCell ref="I18:K18"/>
    <mergeCell ref="L18:N18"/>
    <mergeCell ref="O18:Q18"/>
    <mergeCell ref="R18:T1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conditionalFormatting sqref="E49:E77 I49:I77 L49:L77 O49:O77 R49:R77 E31:E36">
    <cfRule type="containsText" dxfId="13" priority="14" operator="containsText" text="X">
      <formula>NOT(ISERROR(SEARCH("X",E31)))</formula>
    </cfRule>
  </conditionalFormatting>
  <conditionalFormatting sqref="I31:I36">
    <cfRule type="containsText" dxfId="12" priority="13" operator="containsText" text="X">
      <formula>NOT(ISERROR(SEARCH("X",I31)))</formula>
    </cfRule>
  </conditionalFormatting>
  <conditionalFormatting sqref="L31:L36">
    <cfRule type="containsText" dxfId="11" priority="12" operator="containsText" text="X">
      <formula>NOT(ISERROR(SEARCH("X",L31)))</formula>
    </cfRule>
  </conditionalFormatting>
  <conditionalFormatting sqref="O31:O36">
    <cfRule type="containsText" dxfId="10" priority="11" operator="containsText" text="X">
      <formula>NOT(ISERROR(SEARCH("X",O31)))</formula>
    </cfRule>
  </conditionalFormatting>
  <conditionalFormatting sqref="R31:R36">
    <cfRule type="containsText" dxfId="9" priority="10" operator="containsText" text="X">
      <formula>NOT(ISERROR(SEARCH("X",R31)))</formula>
    </cfRule>
  </conditionalFormatting>
  <conditionalFormatting sqref="E20:E30 I20:I30 L20:L30 O21:O30 R20 R22:R30 R47:R48 E37:E48 I37:I48 L37:L48 O37:O48 R37:R45 U37:U45">
    <cfRule type="expression" dxfId="8" priority="9" stopIfTrue="1">
      <formula>NOT(ISERROR(SEARCH("X",E20)))</formula>
    </cfRule>
  </conditionalFormatting>
  <conditionalFormatting sqref="O20">
    <cfRule type="expression" dxfId="7" priority="8" stopIfTrue="1">
      <formula>NOT(ISERROR(SEARCH("X",O20)))</formula>
    </cfRule>
  </conditionalFormatting>
  <conditionalFormatting sqref="R21">
    <cfRule type="expression" dxfId="6" priority="7" stopIfTrue="1">
      <formula>NOT(ISERROR(SEARCH("X",R21)))</formula>
    </cfRule>
  </conditionalFormatting>
  <conditionalFormatting sqref="R46">
    <cfRule type="expression" dxfId="5" priority="6" stopIfTrue="1">
      <formula>NOT(ISERROR(SEARCH("X",R46)))</formula>
    </cfRule>
  </conditionalFormatting>
  <conditionalFormatting sqref="U49:U77">
    <cfRule type="containsText" dxfId="4" priority="5" operator="containsText" text="X">
      <formula>NOT(ISERROR(SEARCH("X",U49)))</formula>
    </cfRule>
  </conditionalFormatting>
  <conditionalFormatting sqref="U31:U36">
    <cfRule type="containsText" dxfId="3" priority="4" operator="containsText" text="X">
      <formula>NOT(ISERROR(SEARCH("X",U31)))</formula>
    </cfRule>
  </conditionalFormatting>
  <conditionalFormatting sqref="U20 U22:U30 U47:U48">
    <cfRule type="expression" dxfId="2" priority="3" stopIfTrue="1">
      <formula>NOT(ISERROR(SEARCH("X",U20)))</formula>
    </cfRule>
  </conditionalFormatting>
  <conditionalFormatting sqref="U21">
    <cfRule type="expression" dxfId="1" priority="2" stopIfTrue="1">
      <formula>NOT(ISERROR(SEARCH("X",U21)))</formula>
    </cfRule>
  </conditionalFormatting>
  <conditionalFormatting sqref="U46">
    <cfRule type="expression" dxfId="0" priority="1" stopIfTrue="1">
      <formula>NOT(ISERROR(SEARCH("X",U46)))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AB999"/>
  <sheetViews>
    <sheetView workbookViewId="0">
      <selection activeCell="W20" sqref="W20"/>
    </sheetView>
  </sheetViews>
  <sheetFormatPr defaultColWidth="9.109375" defaultRowHeight="13.2"/>
  <cols>
    <col min="1" max="1" width="4.44140625" style="1" customWidth="1"/>
    <col min="2" max="2" width="5.109375" style="2" customWidth="1"/>
    <col min="3" max="3" width="9.6640625" style="1" customWidth="1"/>
    <col min="4" max="4" width="11.44140625" style="5" customWidth="1"/>
    <col min="5" max="5" width="39.33203125" style="1" customWidth="1"/>
    <col min="6" max="6" width="5.6640625" style="1" customWidth="1"/>
    <col min="7" max="7" width="6" style="1" customWidth="1"/>
    <col min="8" max="8" width="8.109375" style="1" customWidth="1"/>
    <col min="9" max="9" width="8.44140625" style="4" customWidth="1"/>
    <col min="10" max="10" width="7.33203125" style="4" customWidth="1"/>
    <col min="11" max="11" width="5.33203125" style="5" customWidth="1"/>
    <col min="12" max="12" width="4.6640625" style="5" customWidth="1"/>
    <col min="13" max="13" width="6.33203125" style="5" customWidth="1"/>
    <col min="14" max="14" width="5.33203125" style="5" customWidth="1"/>
    <col min="15" max="15" width="5.88671875" style="5" customWidth="1"/>
    <col min="16" max="16" width="4.88671875" style="5" customWidth="1"/>
    <col min="17" max="17" width="5.33203125" style="1" customWidth="1"/>
    <col min="18" max="18" width="5.6640625" style="1" customWidth="1"/>
    <col min="19" max="19" width="5.5546875" style="1" customWidth="1"/>
    <col min="20" max="20" width="5.88671875" style="1" customWidth="1"/>
    <col min="21" max="21" width="6.109375" style="1" customWidth="1"/>
    <col min="22" max="22" width="5.109375" style="1" customWidth="1"/>
    <col min="23" max="23" width="4.88671875" style="1" customWidth="1"/>
    <col min="24" max="24" width="4.33203125" style="1" customWidth="1"/>
    <col min="25" max="26" width="5.88671875" style="1" customWidth="1"/>
    <col min="27" max="16384" width="9.109375" style="1"/>
  </cols>
  <sheetData>
    <row r="1" spans="1:28" s="6" customFormat="1" ht="42.75" customHeight="1">
      <c r="B1" s="7" t="s">
        <v>10</v>
      </c>
      <c r="C1" s="39" t="s">
        <v>11</v>
      </c>
      <c r="D1" s="38" t="s">
        <v>241</v>
      </c>
      <c r="E1" s="40" t="s">
        <v>12</v>
      </c>
      <c r="F1" s="38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"/>
      <c r="L1" s="8"/>
      <c r="M1" s="3"/>
      <c r="N1" s="3"/>
      <c r="O1" s="3"/>
      <c r="P1" s="3"/>
    </row>
    <row r="2" spans="1:28" s="9" customFormat="1">
      <c r="A2" s="9">
        <f t="shared" ref="A2:A33" si="0">IF(E2&lt;&gt;"",1,"")</f>
        <v>1</v>
      </c>
      <c r="B2" s="7">
        <v>1</v>
      </c>
      <c r="C2" s="10">
        <v>101901</v>
      </c>
      <c r="D2" s="34"/>
      <c r="E2" s="11" t="s">
        <v>19</v>
      </c>
      <c r="F2" s="12"/>
      <c r="G2" s="13"/>
      <c r="H2" s="13"/>
      <c r="I2" s="13">
        <v>0.2</v>
      </c>
      <c r="J2" s="14" t="s">
        <v>20</v>
      </c>
      <c r="K2" s="15"/>
      <c r="L2" s="16"/>
      <c r="M2" s="15"/>
      <c r="N2" s="15"/>
      <c r="O2" s="15"/>
      <c r="P2" s="15"/>
    </row>
    <row r="3" spans="1:28" s="9" customFormat="1">
      <c r="A3" s="9">
        <f t="shared" si="0"/>
        <v>1</v>
      </c>
      <c r="B3" s="7">
        <v>2</v>
      </c>
      <c r="C3" s="10">
        <v>102191</v>
      </c>
      <c r="D3" s="34"/>
      <c r="E3" s="11" t="s">
        <v>22</v>
      </c>
      <c r="F3" s="12"/>
      <c r="G3" s="13"/>
      <c r="H3" s="13"/>
      <c r="I3" s="13">
        <v>6</v>
      </c>
      <c r="J3" s="14" t="s">
        <v>20</v>
      </c>
      <c r="K3" s="15" t="s">
        <v>18</v>
      </c>
      <c r="L3" s="16"/>
      <c r="M3" s="15"/>
      <c r="N3" s="15"/>
      <c r="O3" s="15"/>
      <c r="P3" s="15"/>
    </row>
    <row r="4" spans="1:28" s="9" customFormat="1">
      <c r="A4" s="9">
        <f t="shared" si="0"/>
        <v>1</v>
      </c>
      <c r="B4" s="7">
        <v>3</v>
      </c>
      <c r="C4" s="17">
        <v>102192</v>
      </c>
      <c r="D4" s="35"/>
      <c r="E4" s="18" t="s">
        <v>24</v>
      </c>
      <c r="F4" s="12"/>
      <c r="G4" s="19">
        <v>1</v>
      </c>
      <c r="H4" s="19"/>
      <c r="I4" s="19"/>
      <c r="J4" s="20" t="s">
        <v>25</v>
      </c>
      <c r="K4" s="15" t="s">
        <v>18</v>
      </c>
      <c r="L4" s="15"/>
      <c r="M4" s="15"/>
      <c r="N4" s="15"/>
      <c r="O4" s="15"/>
      <c r="P4" s="15"/>
    </row>
    <row r="5" spans="1:28" s="9" customFormat="1">
      <c r="A5" s="9">
        <f t="shared" si="0"/>
        <v>1</v>
      </c>
      <c r="B5" s="7">
        <v>4</v>
      </c>
      <c r="C5" s="21">
        <v>102223</v>
      </c>
      <c r="D5" s="36"/>
      <c r="E5" s="22" t="s">
        <v>27</v>
      </c>
      <c r="F5" s="12"/>
      <c r="G5" s="23"/>
      <c r="H5" s="23">
        <v>2610</v>
      </c>
      <c r="I5" s="23"/>
      <c r="J5" s="24" t="s">
        <v>28</v>
      </c>
      <c r="K5" s="15" t="s">
        <v>23</v>
      </c>
      <c r="L5" s="15"/>
      <c r="M5" s="15"/>
      <c r="N5" s="15"/>
      <c r="O5" s="15"/>
      <c r="P5" s="15"/>
    </row>
    <row r="6" spans="1:28" s="9" customFormat="1">
      <c r="A6" s="9">
        <f t="shared" si="0"/>
        <v>1</v>
      </c>
      <c r="B6" s="7">
        <v>5</v>
      </c>
      <c r="C6" s="10">
        <v>102228</v>
      </c>
      <c r="D6" s="34"/>
      <c r="E6" s="11" t="s">
        <v>29</v>
      </c>
      <c r="F6" s="12"/>
      <c r="G6" s="13"/>
      <c r="H6" s="13"/>
      <c r="I6" s="13">
        <v>10</v>
      </c>
      <c r="J6" s="14" t="s">
        <v>20</v>
      </c>
      <c r="K6" s="15" t="s">
        <v>26</v>
      </c>
      <c r="L6" s="15" t="s">
        <v>9</v>
      </c>
      <c r="M6" s="15"/>
      <c r="N6" s="15"/>
      <c r="O6" s="15"/>
      <c r="P6" s="15"/>
    </row>
    <row r="7" spans="1:28" s="9" customFormat="1">
      <c r="A7" s="9">
        <f t="shared" si="0"/>
        <v>1</v>
      </c>
      <c r="B7" s="7">
        <v>6</v>
      </c>
      <c r="C7" s="10">
        <v>102230</v>
      </c>
      <c r="D7" s="34"/>
      <c r="E7" s="11" t="s">
        <v>31</v>
      </c>
      <c r="F7" s="12"/>
      <c r="G7" s="13"/>
      <c r="H7" s="13"/>
      <c r="I7" s="13">
        <v>8</v>
      </c>
      <c r="J7" s="14" t="s">
        <v>20</v>
      </c>
      <c r="K7" s="15" t="s">
        <v>21</v>
      </c>
      <c r="L7" s="15" t="s">
        <v>30</v>
      </c>
      <c r="M7" s="16"/>
      <c r="N7" s="15"/>
      <c r="O7" s="15"/>
      <c r="P7" s="15"/>
      <c r="AB7" s="32" t="e">
        <f>#REF!</f>
        <v>#REF!</v>
      </c>
    </row>
    <row r="8" spans="1:28" s="9" customFormat="1">
      <c r="A8" s="9">
        <f t="shared" si="0"/>
        <v>1</v>
      </c>
      <c r="B8" s="7">
        <v>7</v>
      </c>
      <c r="C8" s="10">
        <v>102291</v>
      </c>
      <c r="D8" s="34"/>
      <c r="E8" s="11" t="s">
        <v>32</v>
      </c>
      <c r="F8" s="12"/>
      <c r="G8" s="13"/>
      <c r="H8" s="13"/>
      <c r="I8" s="13">
        <v>0.3</v>
      </c>
      <c r="J8" s="14" t="s">
        <v>20</v>
      </c>
      <c r="K8" s="15"/>
      <c r="L8" s="15"/>
      <c r="M8" s="16"/>
      <c r="N8" s="15"/>
      <c r="O8" s="15"/>
      <c r="P8" s="15"/>
    </row>
    <row r="9" spans="1:28" s="9" customFormat="1">
      <c r="A9" s="9">
        <f t="shared" si="0"/>
        <v>1</v>
      </c>
      <c r="B9" s="7">
        <v>8</v>
      </c>
      <c r="C9" s="10">
        <v>102304</v>
      </c>
      <c r="D9" s="34"/>
      <c r="E9" s="11" t="s">
        <v>34</v>
      </c>
      <c r="F9" s="12"/>
      <c r="G9" s="13"/>
      <c r="H9" s="13"/>
      <c r="I9" s="13">
        <v>5</v>
      </c>
      <c r="J9" s="14" t="s">
        <v>20</v>
      </c>
      <c r="K9" s="15" t="s">
        <v>23</v>
      </c>
      <c r="L9" s="15"/>
      <c r="M9" s="16"/>
      <c r="N9" s="15"/>
      <c r="O9" s="15"/>
      <c r="P9" s="15"/>
    </row>
    <row r="10" spans="1:28" s="9" customFormat="1">
      <c r="A10" s="9">
        <f t="shared" si="0"/>
        <v>1</v>
      </c>
      <c r="B10" s="7">
        <v>9</v>
      </c>
      <c r="C10" s="10">
        <v>102305</v>
      </c>
      <c r="D10" s="34"/>
      <c r="E10" s="11" t="s">
        <v>36</v>
      </c>
      <c r="F10" s="12"/>
      <c r="G10" s="13"/>
      <c r="H10" s="13"/>
      <c r="I10" s="13">
        <v>0.2</v>
      </c>
      <c r="J10" s="14" t="s">
        <v>20</v>
      </c>
      <c r="K10" s="15" t="s">
        <v>21</v>
      </c>
      <c r="L10" s="15" t="s">
        <v>30</v>
      </c>
      <c r="M10" s="15"/>
      <c r="N10" s="15"/>
      <c r="O10" s="15"/>
      <c r="P10" s="15"/>
    </row>
    <row r="11" spans="1:28" s="9" customFormat="1">
      <c r="A11" s="9">
        <f t="shared" si="0"/>
        <v>1</v>
      </c>
      <c r="B11" s="7">
        <v>10</v>
      </c>
      <c r="C11" s="10">
        <v>102414</v>
      </c>
      <c r="D11" s="34"/>
      <c r="E11" s="11" t="s">
        <v>38</v>
      </c>
      <c r="F11" s="12"/>
      <c r="G11" s="13"/>
      <c r="H11" s="13"/>
      <c r="I11" s="13">
        <v>0.2</v>
      </c>
      <c r="J11" s="14" t="s">
        <v>20</v>
      </c>
      <c r="K11" s="15" t="s">
        <v>35</v>
      </c>
      <c r="L11" s="15"/>
      <c r="M11" s="15"/>
      <c r="N11" s="16"/>
      <c r="O11" s="15"/>
      <c r="P11" s="15"/>
    </row>
    <row r="12" spans="1:28" s="9" customFormat="1">
      <c r="A12" s="9">
        <f t="shared" si="0"/>
        <v>1</v>
      </c>
      <c r="B12" s="7">
        <v>11</v>
      </c>
      <c r="C12" s="10">
        <v>102416</v>
      </c>
      <c r="D12" s="34"/>
      <c r="E12" s="11" t="s">
        <v>40</v>
      </c>
      <c r="F12" s="12"/>
      <c r="G12" s="13"/>
      <c r="H12" s="13"/>
      <c r="I12" s="13">
        <v>0.3</v>
      </c>
      <c r="J12" s="14" t="s">
        <v>20</v>
      </c>
      <c r="K12" s="15" t="s">
        <v>35</v>
      </c>
      <c r="L12" s="15"/>
      <c r="M12" s="15"/>
      <c r="N12" s="16"/>
      <c r="O12" s="15"/>
      <c r="P12" s="15"/>
    </row>
    <row r="13" spans="1:28" s="9" customFormat="1">
      <c r="A13" s="9">
        <f t="shared" si="0"/>
        <v>1</v>
      </c>
      <c r="B13" s="7">
        <v>12</v>
      </c>
      <c r="C13" s="10">
        <v>102417</v>
      </c>
      <c r="D13" s="34"/>
      <c r="E13" s="11" t="s">
        <v>41</v>
      </c>
      <c r="F13" s="12"/>
      <c r="G13" s="13"/>
      <c r="H13" s="13"/>
      <c r="I13" s="13">
        <v>0.2</v>
      </c>
      <c r="J13" s="14" t="s">
        <v>20</v>
      </c>
      <c r="K13" s="15" t="s">
        <v>35</v>
      </c>
      <c r="L13" s="15"/>
      <c r="M13" s="15"/>
      <c r="N13" s="15"/>
      <c r="O13" s="15"/>
      <c r="P13" s="15"/>
    </row>
    <row r="14" spans="1:28" s="9" customFormat="1">
      <c r="A14" s="9">
        <f t="shared" si="0"/>
        <v>1</v>
      </c>
      <c r="B14" s="7">
        <v>13</v>
      </c>
      <c r="C14" s="10">
        <v>102418</v>
      </c>
      <c r="D14" s="34"/>
      <c r="E14" s="11" t="s">
        <v>42</v>
      </c>
      <c r="F14" s="12"/>
      <c r="G14" s="13"/>
      <c r="H14" s="13"/>
      <c r="I14" s="13">
        <v>0.3</v>
      </c>
      <c r="J14" s="14" t="s">
        <v>20</v>
      </c>
      <c r="K14" s="15" t="s">
        <v>35</v>
      </c>
      <c r="L14" s="25"/>
      <c r="M14" s="15"/>
      <c r="N14" s="15"/>
      <c r="O14" s="15"/>
      <c r="P14" s="15"/>
    </row>
    <row r="15" spans="1:28" s="9" customFormat="1">
      <c r="A15" s="9">
        <f t="shared" si="0"/>
        <v>1</v>
      </c>
      <c r="B15" s="7">
        <v>14</v>
      </c>
      <c r="C15" s="17">
        <v>102419</v>
      </c>
      <c r="D15" s="35"/>
      <c r="E15" s="18" t="s">
        <v>43</v>
      </c>
      <c r="F15" s="12"/>
      <c r="G15" s="19">
        <v>2</v>
      </c>
      <c r="H15" s="19"/>
      <c r="I15" s="19"/>
      <c r="J15" s="20" t="s">
        <v>25</v>
      </c>
      <c r="K15" s="15" t="s">
        <v>9</v>
      </c>
      <c r="L15" s="15"/>
      <c r="M15" s="15"/>
      <c r="N15" s="26"/>
      <c r="O15" s="15"/>
      <c r="P15" s="15"/>
    </row>
    <row r="16" spans="1:28" s="9" customFormat="1">
      <c r="A16" s="9">
        <f t="shared" si="0"/>
        <v>1</v>
      </c>
      <c r="B16" s="7">
        <v>15</v>
      </c>
      <c r="C16" s="17">
        <v>102420</v>
      </c>
      <c r="D16" s="35"/>
      <c r="E16" s="18" t="s">
        <v>44</v>
      </c>
      <c r="F16" s="12"/>
      <c r="G16" s="19">
        <v>2</v>
      </c>
      <c r="H16" s="19"/>
      <c r="I16" s="19"/>
      <c r="J16" s="20" t="s">
        <v>25</v>
      </c>
      <c r="K16" s="15" t="s">
        <v>9</v>
      </c>
      <c r="L16" s="15"/>
      <c r="M16" s="15"/>
      <c r="N16" s="26"/>
      <c r="O16" s="15"/>
      <c r="P16" s="15"/>
    </row>
    <row r="17" spans="1:16" s="9" customFormat="1">
      <c r="A17" s="9">
        <f t="shared" si="0"/>
        <v>1</v>
      </c>
      <c r="B17" s="7">
        <v>16</v>
      </c>
      <c r="C17" s="17">
        <v>102421</v>
      </c>
      <c r="D17" s="35"/>
      <c r="E17" s="18" t="s">
        <v>45</v>
      </c>
      <c r="F17" s="12"/>
      <c r="G17" s="19">
        <v>1</v>
      </c>
      <c r="H17" s="19"/>
      <c r="I17" s="19"/>
      <c r="J17" s="20" t="s">
        <v>25</v>
      </c>
      <c r="K17" s="15" t="s">
        <v>33</v>
      </c>
      <c r="L17" s="15"/>
      <c r="M17" s="15"/>
      <c r="N17" s="26"/>
      <c r="O17" s="26"/>
      <c r="P17" s="15"/>
    </row>
    <row r="18" spans="1:16" s="9" customFormat="1">
      <c r="A18" s="9">
        <f t="shared" si="0"/>
        <v>1</v>
      </c>
      <c r="B18" s="7">
        <v>17</v>
      </c>
      <c r="C18" s="10">
        <v>102422</v>
      </c>
      <c r="D18" s="34"/>
      <c r="E18" s="11" t="s">
        <v>46</v>
      </c>
      <c r="F18" s="12"/>
      <c r="G18" s="13"/>
      <c r="H18" s="13"/>
      <c r="I18" s="13">
        <v>14</v>
      </c>
      <c r="J18" s="14" t="s">
        <v>20</v>
      </c>
      <c r="K18" s="15" t="s">
        <v>33</v>
      </c>
      <c r="L18" s="15" t="s">
        <v>39</v>
      </c>
      <c r="M18" s="15"/>
      <c r="N18" s="26"/>
      <c r="O18" s="26"/>
      <c r="P18" s="15"/>
    </row>
    <row r="19" spans="1:16" s="9" customFormat="1">
      <c r="A19" s="9">
        <f t="shared" si="0"/>
        <v>1</v>
      </c>
      <c r="B19" s="7">
        <v>18</v>
      </c>
      <c r="C19" s="17">
        <v>102423</v>
      </c>
      <c r="D19" s="35"/>
      <c r="E19" s="18" t="s">
        <v>47</v>
      </c>
      <c r="F19" s="12"/>
      <c r="G19" s="19">
        <v>2</v>
      </c>
      <c r="H19" s="19"/>
      <c r="I19" s="19"/>
      <c r="J19" s="20" t="s">
        <v>25</v>
      </c>
      <c r="K19" s="15" t="s">
        <v>9</v>
      </c>
      <c r="L19" s="15"/>
      <c r="M19" s="15"/>
      <c r="N19" s="26"/>
      <c r="O19" s="15"/>
      <c r="P19" s="15"/>
    </row>
    <row r="20" spans="1:16" s="9" customFormat="1">
      <c r="A20" s="9">
        <f t="shared" si="0"/>
        <v>1</v>
      </c>
      <c r="B20" s="7">
        <v>19</v>
      </c>
      <c r="C20" s="17">
        <v>102424</v>
      </c>
      <c r="D20" s="35"/>
      <c r="E20" s="18" t="s">
        <v>48</v>
      </c>
      <c r="F20" s="12"/>
      <c r="G20" s="19">
        <v>2</v>
      </c>
      <c r="H20" s="19"/>
      <c r="I20" s="19"/>
      <c r="J20" s="20" t="s">
        <v>25</v>
      </c>
      <c r="K20" s="15" t="s">
        <v>9</v>
      </c>
      <c r="L20" s="15"/>
      <c r="M20" s="15"/>
      <c r="N20" s="26"/>
      <c r="O20" s="15"/>
      <c r="P20" s="15"/>
    </row>
    <row r="21" spans="1:16" s="9" customFormat="1">
      <c r="A21" s="9">
        <f t="shared" si="0"/>
        <v>1</v>
      </c>
      <c r="B21" s="7">
        <v>20</v>
      </c>
      <c r="C21" s="17">
        <v>102425</v>
      </c>
      <c r="D21" s="35"/>
      <c r="E21" s="18" t="s">
        <v>49</v>
      </c>
      <c r="F21" s="12"/>
      <c r="G21" s="19">
        <v>2</v>
      </c>
      <c r="H21" s="19"/>
      <c r="I21" s="19"/>
      <c r="J21" s="20" t="s">
        <v>25</v>
      </c>
      <c r="K21" s="15" t="s">
        <v>9</v>
      </c>
      <c r="L21" s="15"/>
      <c r="M21" s="15"/>
      <c r="N21" s="26"/>
      <c r="O21" s="15"/>
      <c r="P21" s="15"/>
    </row>
    <row r="22" spans="1:16" s="9" customFormat="1">
      <c r="A22" s="9">
        <f t="shared" si="0"/>
        <v>1</v>
      </c>
      <c r="B22" s="7">
        <v>21</v>
      </c>
      <c r="C22" s="17">
        <v>102426</v>
      </c>
      <c r="D22" s="35"/>
      <c r="E22" s="18" t="s">
        <v>50</v>
      </c>
      <c r="F22" s="12"/>
      <c r="G22" s="19">
        <v>2</v>
      </c>
      <c r="H22" s="19"/>
      <c r="I22" s="19"/>
      <c r="J22" s="20" t="s">
        <v>25</v>
      </c>
      <c r="K22" s="15" t="s">
        <v>9</v>
      </c>
      <c r="L22" s="15"/>
      <c r="M22" s="15"/>
      <c r="N22" s="26"/>
      <c r="O22" s="15"/>
      <c r="P22" s="15"/>
    </row>
    <row r="23" spans="1:16" s="9" customFormat="1">
      <c r="A23" s="9">
        <f t="shared" si="0"/>
        <v>1</v>
      </c>
      <c r="B23" s="7">
        <v>22</v>
      </c>
      <c r="C23" s="17">
        <v>102427</v>
      </c>
      <c r="D23" s="35"/>
      <c r="E23" s="18" t="s">
        <v>51</v>
      </c>
      <c r="F23" s="12"/>
      <c r="G23" s="19">
        <v>2</v>
      </c>
      <c r="H23" s="19"/>
      <c r="I23" s="19"/>
      <c r="J23" s="20" t="s">
        <v>25</v>
      </c>
      <c r="K23" s="15" t="s">
        <v>9</v>
      </c>
      <c r="L23" s="15"/>
      <c r="M23" s="15"/>
      <c r="N23" s="26"/>
      <c r="O23" s="15"/>
      <c r="P23" s="15"/>
    </row>
    <row r="24" spans="1:16" s="9" customFormat="1">
      <c r="A24" s="9">
        <f t="shared" si="0"/>
        <v>1</v>
      </c>
      <c r="B24" s="7">
        <v>23</v>
      </c>
      <c r="C24" s="10">
        <v>102429</v>
      </c>
      <c r="D24" s="34"/>
      <c r="E24" s="11" t="s">
        <v>52</v>
      </c>
      <c r="F24" s="12"/>
      <c r="G24" s="13"/>
      <c r="H24" s="13"/>
      <c r="I24" s="13">
        <v>0.2</v>
      </c>
      <c r="J24" s="14" t="s">
        <v>20</v>
      </c>
      <c r="K24" s="15" t="s">
        <v>35</v>
      </c>
      <c r="L24" s="15"/>
      <c r="M24" s="15"/>
      <c r="N24" s="26"/>
      <c r="O24" s="15"/>
      <c r="P24" s="15"/>
    </row>
    <row r="25" spans="1:16" s="9" customFormat="1">
      <c r="A25" s="9">
        <f t="shared" si="0"/>
        <v>1</v>
      </c>
      <c r="B25" s="7">
        <v>24</v>
      </c>
      <c r="C25" s="27">
        <v>102432</v>
      </c>
      <c r="D25" s="37"/>
      <c r="E25" s="28" t="s">
        <v>53</v>
      </c>
      <c r="F25" s="12"/>
      <c r="G25" s="29"/>
      <c r="H25" s="29"/>
      <c r="I25" s="29"/>
      <c r="J25" s="30" t="s">
        <v>54</v>
      </c>
      <c r="K25" s="15" t="s">
        <v>37</v>
      </c>
      <c r="L25" s="15"/>
      <c r="M25" s="15"/>
      <c r="N25" s="26"/>
      <c r="O25" s="15"/>
      <c r="P25" s="15"/>
    </row>
    <row r="26" spans="1:16" s="9" customFormat="1">
      <c r="A26" s="9">
        <f t="shared" si="0"/>
        <v>1</v>
      </c>
      <c r="B26" s="7">
        <v>25</v>
      </c>
      <c r="C26" s="17">
        <v>102441</v>
      </c>
      <c r="D26" s="35"/>
      <c r="E26" s="18" t="s">
        <v>55</v>
      </c>
      <c r="F26" s="12"/>
      <c r="G26" s="19">
        <v>1</v>
      </c>
      <c r="H26" s="19"/>
      <c r="I26" s="19"/>
      <c r="J26" s="20" t="s">
        <v>25</v>
      </c>
      <c r="K26" s="15" t="s">
        <v>35</v>
      </c>
      <c r="L26" s="15"/>
      <c r="M26" s="15"/>
      <c r="N26" s="26"/>
      <c r="O26" s="15"/>
      <c r="P26" s="15"/>
    </row>
    <row r="27" spans="1:16" s="9" customFormat="1">
      <c r="A27" s="9">
        <f t="shared" si="0"/>
        <v>1</v>
      </c>
      <c r="B27" s="7">
        <v>26</v>
      </c>
      <c r="C27" s="17">
        <v>102442</v>
      </c>
      <c r="D27" s="35"/>
      <c r="E27" s="18" t="s">
        <v>56</v>
      </c>
      <c r="F27" s="12"/>
      <c r="G27" s="19">
        <v>1</v>
      </c>
      <c r="H27" s="19"/>
      <c r="I27" s="19"/>
      <c r="J27" s="20" t="s">
        <v>25</v>
      </c>
      <c r="K27" s="15" t="s">
        <v>35</v>
      </c>
      <c r="L27" s="15"/>
      <c r="M27" s="15"/>
      <c r="N27" s="31"/>
      <c r="O27" s="15"/>
      <c r="P27" s="15"/>
    </row>
    <row r="28" spans="1:16" s="9" customFormat="1">
      <c r="A28" s="9">
        <f t="shared" si="0"/>
        <v>1</v>
      </c>
      <c r="B28" s="7">
        <v>27</v>
      </c>
      <c r="C28" s="17">
        <v>102443</v>
      </c>
      <c r="D28" s="35"/>
      <c r="E28" s="18" t="s">
        <v>57</v>
      </c>
      <c r="F28" s="12"/>
      <c r="G28" s="19">
        <v>1</v>
      </c>
      <c r="H28" s="19"/>
      <c r="I28" s="19"/>
      <c r="J28" s="20" t="s">
        <v>25</v>
      </c>
      <c r="K28" s="15" t="s">
        <v>35</v>
      </c>
      <c r="L28" s="15"/>
      <c r="M28" s="15"/>
      <c r="N28" s="15"/>
      <c r="O28" s="15"/>
      <c r="P28" s="15"/>
    </row>
    <row r="29" spans="1:16" s="9" customFormat="1">
      <c r="A29" s="9">
        <f t="shared" si="0"/>
        <v>1</v>
      </c>
      <c r="B29" s="7">
        <v>28</v>
      </c>
      <c r="C29" s="17">
        <v>102444</v>
      </c>
      <c r="D29" s="35"/>
      <c r="E29" s="18" t="s">
        <v>58</v>
      </c>
      <c r="F29" s="12"/>
      <c r="G29" s="19">
        <v>1</v>
      </c>
      <c r="H29" s="19"/>
      <c r="I29" s="19"/>
      <c r="J29" s="20" t="s">
        <v>25</v>
      </c>
      <c r="K29" s="15" t="s">
        <v>35</v>
      </c>
      <c r="L29" s="15"/>
      <c r="M29" s="15"/>
      <c r="N29" s="15"/>
      <c r="O29" s="15"/>
      <c r="P29" s="15"/>
    </row>
    <row r="30" spans="1:16" s="9" customFormat="1">
      <c r="A30" s="9">
        <f t="shared" si="0"/>
        <v>1</v>
      </c>
      <c r="B30" s="7">
        <v>29</v>
      </c>
      <c r="C30" s="17">
        <v>102445</v>
      </c>
      <c r="D30" s="35"/>
      <c r="E30" s="18" t="s">
        <v>59</v>
      </c>
      <c r="F30" s="12"/>
      <c r="G30" s="19">
        <v>1</v>
      </c>
      <c r="H30" s="19"/>
      <c r="I30" s="19"/>
      <c r="J30" s="20" t="s">
        <v>25</v>
      </c>
      <c r="K30" s="15" t="s">
        <v>35</v>
      </c>
      <c r="L30" s="15"/>
      <c r="M30" s="15"/>
      <c r="N30" s="15"/>
      <c r="O30" s="15"/>
      <c r="P30" s="15"/>
    </row>
    <row r="31" spans="1:16" s="9" customFormat="1">
      <c r="A31" s="9">
        <f t="shared" si="0"/>
        <v>1</v>
      </c>
      <c r="B31" s="7">
        <v>30</v>
      </c>
      <c r="C31" s="17">
        <v>102446</v>
      </c>
      <c r="D31" s="35"/>
      <c r="E31" s="18" t="s">
        <v>60</v>
      </c>
      <c r="F31" s="12"/>
      <c r="G31" s="19">
        <v>8</v>
      </c>
      <c r="H31" s="19"/>
      <c r="I31" s="19"/>
      <c r="J31" s="20" t="s">
        <v>25</v>
      </c>
      <c r="K31" s="15" t="s">
        <v>35</v>
      </c>
      <c r="L31" s="15"/>
      <c r="M31" s="15"/>
      <c r="N31" s="15"/>
      <c r="O31" s="15"/>
      <c r="P31" s="15"/>
    </row>
    <row r="32" spans="1:16" s="9" customFormat="1">
      <c r="A32" s="9">
        <f t="shared" si="0"/>
        <v>1</v>
      </c>
      <c r="B32" s="7">
        <v>31</v>
      </c>
      <c r="C32" s="17">
        <v>102447</v>
      </c>
      <c r="D32" s="35"/>
      <c r="E32" s="18" t="s">
        <v>61</v>
      </c>
      <c r="F32" s="12"/>
      <c r="G32" s="19">
        <v>1</v>
      </c>
      <c r="H32" s="19"/>
      <c r="I32" s="19"/>
      <c r="J32" s="20" t="s">
        <v>25</v>
      </c>
      <c r="K32" s="15" t="s">
        <v>35</v>
      </c>
      <c r="L32" s="15"/>
      <c r="M32" s="15"/>
      <c r="N32" s="15"/>
      <c r="O32" s="15"/>
      <c r="P32" s="15"/>
    </row>
    <row r="33" spans="1:16" s="9" customFormat="1">
      <c r="A33" s="9">
        <f t="shared" si="0"/>
        <v>1</v>
      </c>
      <c r="B33" s="7">
        <v>32</v>
      </c>
      <c r="C33" s="21">
        <v>102455</v>
      </c>
      <c r="D33" s="36"/>
      <c r="E33" s="22" t="s">
        <v>62</v>
      </c>
      <c r="F33" s="12"/>
      <c r="G33" s="23"/>
      <c r="H33" s="23">
        <v>4800</v>
      </c>
      <c r="I33" s="23"/>
      <c r="J33" s="24" t="s">
        <v>28</v>
      </c>
      <c r="K33" s="15" t="s">
        <v>39</v>
      </c>
      <c r="L33" s="15"/>
      <c r="M33" s="15"/>
      <c r="N33" s="15"/>
      <c r="O33" s="15"/>
      <c r="P33" s="15"/>
    </row>
    <row r="34" spans="1:16" s="9" customFormat="1">
      <c r="A34" s="9">
        <f t="shared" ref="A34:A65" si="1">IF(E34&lt;&gt;"",1,"")</f>
        <v>1</v>
      </c>
      <c r="B34" s="7">
        <v>33</v>
      </c>
      <c r="C34" s="10">
        <v>102467</v>
      </c>
      <c r="D34" s="34"/>
      <c r="E34" s="11" t="s">
        <v>63</v>
      </c>
      <c r="F34" s="12"/>
      <c r="G34" s="13"/>
      <c r="H34" s="13"/>
      <c r="I34" s="13">
        <v>7</v>
      </c>
      <c r="J34" s="14" t="s">
        <v>20</v>
      </c>
      <c r="K34" s="15" t="s">
        <v>35</v>
      </c>
      <c r="L34" s="15"/>
      <c r="M34" s="15"/>
      <c r="N34" s="15"/>
      <c r="O34" s="15"/>
      <c r="P34" s="15"/>
    </row>
    <row r="35" spans="1:16">
      <c r="A35" s="9">
        <f t="shared" si="1"/>
        <v>1</v>
      </c>
      <c r="B35" s="7">
        <v>34</v>
      </c>
      <c r="C35" s="17">
        <v>102601</v>
      </c>
      <c r="D35" s="35"/>
      <c r="E35" s="18" t="s">
        <v>65</v>
      </c>
      <c r="F35" s="12"/>
      <c r="G35" s="19">
        <v>2</v>
      </c>
      <c r="H35" s="19"/>
      <c r="I35" s="19"/>
      <c r="J35" s="20" t="s">
        <v>25</v>
      </c>
      <c r="K35" s="15" t="s">
        <v>9</v>
      </c>
    </row>
    <row r="36" spans="1:16">
      <c r="A36" s="9">
        <f t="shared" si="1"/>
        <v>1</v>
      </c>
      <c r="B36" s="7">
        <v>35</v>
      </c>
      <c r="C36" s="17">
        <v>102602</v>
      </c>
      <c r="D36" s="35"/>
      <c r="E36" s="18" t="s">
        <v>66</v>
      </c>
      <c r="F36" s="12"/>
      <c r="G36" s="19">
        <v>2</v>
      </c>
      <c r="H36" s="19"/>
      <c r="I36" s="19"/>
      <c r="J36" s="20" t="s">
        <v>25</v>
      </c>
      <c r="K36" s="15" t="s">
        <v>9</v>
      </c>
    </row>
    <row r="37" spans="1:16" s="9" customFormat="1">
      <c r="A37" s="9">
        <f t="shared" si="1"/>
        <v>1</v>
      </c>
      <c r="B37" s="7">
        <v>36</v>
      </c>
      <c r="C37" s="10">
        <v>103863</v>
      </c>
      <c r="D37" s="34"/>
      <c r="E37" s="11" t="s">
        <v>67</v>
      </c>
      <c r="F37" s="12"/>
      <c r="G37" s="13"/>
      <c r="H37" s="13"/>
      <c r="I37" s="13">
        <v>0.3</v>
      </c>
      <c r="J37" s="14" t="s">
        <v>20</v>
      </c>
      <c r="K37" s="15" t="s">
        <v>240</v>
      </c>
      <c r="L37" s="25"/>
      <c r="M37" s="15"/>
      <c r="N37" s="15"/>
      <c r="O37" s="15"/>
      <c r="P37" s="15"/>
    </row>
    <row r="38" spans="1:16" s="9" customFormat="1">
      <c r="A38" s="9">
        <f>IF(E38&lt;&gt;"",1,"")</f>
        <v>1</v>
      </c>
      <c r="B38" s="7">
        <v>37</v>
      </c>
      <c r="C38" s="10">
        <v>102291</v>
      </c>
      <c r="D38" s="34"/>
      <c r="E38" s="11" t="s">
        <v>68</v>
      </c>
      <c r="F38" s="12"/>
      <c r="G38" s="13"/>
      <c r="H38" s="13"/>
      <c r="I38" s="13">
        <v>0.3</v>
      </c>
      <c r="J38" s="14" t="s">
        <v>20</v>
      </c>
      <c r="K38" s="15" t="s">
        <v>240</v>
      </c>
      <c r="L38" s="25"/>
      <c r="M38" s="15"/>
      <c r="N38" s="15"/>
      <c r="O38" s="15"/>
      <c r="P38" s="15"/>
    </row>
    <row r="39" spans="1:16" s="9" customFormat="1">
      <c r="A39" s="9">
        <f t="shared" si="1"/>
        <v>1</v>
      </c>
      <c r="B39" s="7">
        <v>38</v>
      </c>
      <c r="C39" s="10">
        <v>103870</v>
      </c>
      <c r="D39" s="34"/>
      <c r="E39" s="11" t="s">
        <v>69</v>
      </c>
      <c r="F39" s="12"/>
      <c r="G39" s="13"/>
      <c r="H39" s="13"/>
      <c r="I39" s="13">
        <v>10</v>
      </c>
      <c r="J39" s="14" t="s">
        <v>20</v>
      </c>
      <c r="K39" s="15" t="s">
        <v>240</v>
      </c>
      <c r="L39" s="25"/>
      <c r="M39" s="15"/>
      <c r="N39" s="15"/>
      <c r="O39" s="15"/>
      <c r="P39" s="15"/>
    </row>
    <row r="40" spans="1:16" s="9" customFormat="1">
      <c r="A40" s="9">
        <v>1</v>
      </c>
      <c r="B40" s="7">
        <v>39</v>
      </c>
      <c r="C40" s="10">
        <v>103802</v>
      </c>
      <c r="D40" s="34"/>
      <c r="E40" s="11" t="s">
        <v>70</v>
      </c>
      <c r="F40" s="12"/>
      <c r="G40" s="13">
        <v>1</v>
      </c>
      <c r="H40" s="13"/>
      <c r="I40" s="13"/>
      <c r="J40" s="14" t="s">
        <v>25</v>
      </c>
      <c r="K40" s="15" t="s">
        <v>240</v>
      </c>
      <c r="L40" s="25"/>
      <c r="M40" s="15"/>
      <c r="N40" s="15"/>
      <c r="O40" s="15"/>
      <c r="P40" s="15"/>
    </row>
    <row r="41" spans="1:16" s="9" customFormat="1">
      <c r="A41" s="9">
        <v>1</v>
      </c>
      <c r="B41" s="7">
        <v>40</v>
      </c>
      <c r="C41" s="10">
        <v>103801</v>
      </c>
      <c r="D41" s="34"/>
      <c r="E41" s="11" t="s">
        <v>71</v>
      </c>
      <c r="F41" s="12"/>
      <c r="G41" s="13">
        <v>1</v>
      </c>
      <c r="H41" s="13"/>
      <c r="I41" s="13"/>
      <c r="J41" s="14" t="s">
        <v>25</v>
      </c>
      <c r="K41" s="15" t="s">
        <v>240</v>
      </c>
      <c r="L41" s="25"/>
      <c r="M41" s="15"/>
      <c r="N41" s="15"/>
      <c r="O41" s="15"/>
      <c r="P41" s="15"/>
    </row>
    <row r="42" spans="1:16" s="9" customFormat="1">
      <c r="A42" s="9">
        <v>1</v>
      </c>
      <c r="B42" s="7">
        <v>41</v>
      </c>
      <c r="C42" s="10">
        <v>103800</v>
      </c>
      <c r="D42" s="34"/>
      <c r="E42" s="11" t="s">
        <v>72</v>
      </c>
      <c r="F42" s="12"/>
      <c r="G42" s="13">
        <v>2</v>
      </c>
      <c r="H42" s="13"/>
      <c r="I42" s="13"/>
      <c r="J42" s="14" t="s">
        <v>25</v>
      </c>
      <c r="K42" s="15" t="s">
        <v>240</v>
      </c>
      <c r="L42" s="25"/>
      <c r="M42" s="15"/>
      <c r="N42" s="15"/>
      <c r="O42" s="15"/>
      <c r="P42" s="15"/>
    </row>
    <row r="43" spans="1:16">
      <c r="A43" s="9" t="str">
        <f t="shared" si="1"/>
        <v/>
      </c>
    </row>
    <row r="44" spans="1:16">
      <c r="A44" s="9" t="str">
        <f t="shared" si="1"/>
        <v/>
      </c>
    </row>
    <row r="45" spans="1:16">
      <c r="A45" s="9" t="str">
        <f t="shared" si="1"/>
        <v/>
      </c>
    </row>
    <row r="46" spans="1:16">
      <c r="A46" s="9" t="str">
        <f t="shared" si="1"/>
        <v/>
      </c>
    </row>
    <row r="47" spans="1:16">
      <c r="A47" s="9" t="str">
        <f t="shared" si="1"/>
        <v/>
      </c>
    </row>
    <row r="48" spans="1:16">
      <c r="A48" s="9" t="str">
        <f t="shared" si="1"/>
        <v/>
      </c>
    </row>
    <row r="49" spans="1:1">
      <c r="A49" s="9" t="str">
        <f t="shared" si="1"/>
        <v/>
      </c>
    </row>
    <row r="50" spans="1:1">
      <c r="A50" s="9" t="str">
        <f t="shared" si="1"/>
        <v/>
      </c>
    </row>
    <row r="51" spans="1:1">
      <c r="A51" s="9" t="str">
        <f t="shared" si="1"/>
        <v/>
      </c>
    </row>
    <row r="52" spans="1:1">
      <c r="A52" s="9" t="str">
        <f t="shared" si="1"/>
        <v/>
      </c>
    </row>
    <row r="53" spans="1:1">
      <c r="A53" s="9" t="str">
        <f t="shared" si="1"/>
        <v/>
      </c>
    </row>
    <row r="54" spans="1:1">
      <c r="A54" s="9" t="str">
        <f t="shared" si="1"/>
        <v/>
      </c>
    </row>
    <row r="55" spans="1:1">
      <c r="A55" s="9" t="str">
        <f t="shared" si="1"/>
        <v/>
      </c>
    </row>
    <row r="56" spans="1:1">
      <c r="A56" s="9" t="str">
        <f t="shared" si="1"/>
        <v/>
      </c>
    </row>
    <row r="57" spans="1:1">
      <c r="A57" s="9" t="str">
        <f t="shared" si="1"/>
        <v/>
      </c>
    </row>
    <row r="58" spans="1:1">
      <c r="A58" s="9" t="str">
        <f t="shared" si="1"/>
        <v/>
      </c>
    </row>
    <row r="59" spans="1:1">
      <c r="A59" s="9" t="str">
        <f t="shared" si="1"/>
        <v/>
      </c>
    </row>
    <row r="60" spans="1:1">
      <c r="A60" s="9" t="str">
        <f t="shared" si="1"/>
        <v/>
      </c>
    </row>
    <row r="61" spans="1:1">
      <c r="A61" s="9" t="str">
        <f t="shared" si="1"/>
        <v/>
      </c>
    </row>
    <row r="62" spans="1:1">
      <c r="A62" s="9" t="str">
        <f t="shared" si="1"/>
        <v/>
      </c>
    </row>
    <row r="63" spans="1:1">
      <c r="A63" s="9" t="str">
        <f t="shared" si="1"/>
        <v/>
      </c>
    </row>
    <row r="64" spans="1:1">
      <c r="A64" s="9" t="str">
        <f t="shared" si="1"/>
        <v/>
      </c>
    </row>
    <row r="65" spans="1:1">
      <c r="A65" s="9" t="str">
        <f t="shared" si="1"/>
        <v/>
      </c>
    </row>
    <row r="66" spans="1:1">
      <c r="A66" s="9" t="str">
        <f t="shared" ref="A66:A97" si="2">IF(E66&lt;&gt;"",1,"")</f>
        <v/>
      </c>
    </row>
    <row r="67" spans="1:1">
      <c r="A67" s="9" t="str">
        <f t="shared" si="2"/>
        <v/>
      </c>
    </row>
    <row r="68" spans="1:1">
      <c r="A68" s="9" t="str">
        <f t="shared" si="2"/>
        <v/>
      </c>
    </row>
    <row r="69" spans="1:1">
      <c r="A69" s="9" t="str">
        <f t="shared" si="2"/>
        <v/>
      </c>
    </row>
    <row r="70" spans="1:1">
      <c r="A70" s="9" t="str">
        <f t="shared" si="2"/>
        <v/>
      </c>
    </row>
    <row r="71" spans="1:1">
      <c r="A71" s="9" t="str">
        <f t="shared" si="2"/>
        <v/>
      </c>
    </row>
    <row r="72" spans="1:1">
      <c r="A72" s="9" t="str">
        <f t="shared" si="2"/>
        <v/>
      </c>
    </row>
    <row r="73" spans="1:1">
      <c r="A73" s="9" t="str">
        <f t="shared" si="2"/>
        <v/>
      </c>
    </row>
    <row r="74" spans="1:1">
      <c r="A74" s="9" t="str">
        <f t="shared" si="2"/>
        <v/>
      </c>
    </row>
    <row r="75" spans="1:1">
      <c r="A75" s="9" t="str">
        <f t="shared" si="2"/>
        <v/>
      </c>
    </row>
    <row r="76" spans="1:1">
      <c r="A76" s="9" t="str">
        <f t="shared" si="2"/>
        <v/>
      </c>
    </row>
    <row r="77" spans="1:1">
      <c r="A77" s="9" t="str">
        <f t="shared" si="2"/>
        <v/>
      </c>
    </row>
    <row r="78" spans="1:1">
      <c r="A78" s="9" t="str">
        <f t="shared" si="2"/>
        <v/>
      </c>
    </row>
    <row r="79" spans="1:1">
      <c r="A79" s="9" t="str">
        <f t="shared" si="2"/>
        <v/>
      </c>
    </row>
    <row r="80" spans="1:1">
      <c r="A80" s="9" t="str">
        <f t="shared" si="2"/>
        <v/>
      </c>
    </row>
    <row r="81" spans="1:1">
      <c r="A81" s="9" t="str">
        <f t="shared" si="2"/>
        <v/>
      </c>
    </row>
    <row r="82" spans="1:1">
      <c r="A82" s="9" t="str">
        <f t="shared" si="2"/>
        <v/>
      </c>
    </row>
    <row r="83" spans="1:1">
      <c r="A83" s="9" t="str">
        <f t="shared" si="2"/>
        <v/>
      </c>
    </row>
    <row r="84" spans="1:1">
      <c r="A84" s="9" t="str">
        <f t="shared" si="2"/>
        <v/>
      </c>
    </row>
    <row r="85" spans="1:1">
      <c r="A85" s="9" t="str">
        <f t="shared" si="2"/>
        <v/>
      </c>
    </row>
    <row r="86" spans="1:1">
      <c r="A86" s="9" t="str">
        <f t="shared" si="2"/>
        <v/>
      </c>
    </row>
    <row r="87" spans="1:1">
      <c r="A87" s="9" t="str">
        <f t="shared" si="2"/>
        <v/>
      </c>
    </row>
    <row r="88" spans="1:1">
      <c r="A88" s="9" t="str">
        <f t="shared" si="2"/>
        <v/>
      </c>
    </row>
    <row r="89" spans="1:1">
      <c r="A89" s="9" t="str">
        <f t="shared" si="2"/>
        <v/>
      </c>
    </row>
    <row r="90" spans="1:1">
      <c r="A90" s="9" t="str">
        <f t="shared" si="2"/>
        <v/>
      </c>
    </row>
    <row r="91" spans="1:1">
      <c r="A91" s="9" t="str">
        <f t="shared" si="2"/>
        <v/>
      </c>
    </row>
    <row r="92" spans="1:1">
      <c r="A92" s="9" t="str">
        <f t="shared" si="2"/>
        <v/>
      </c>
    </row>
    <row r="93" spans="1:1">
      <c r="A93" s="9" t="str">
        <f t="shared" si="2"/>
        <v/>
      </c>
    </row>
    <row r="94" spans="1:1">
      <c r="A94" s="9" t="str">
        <f t="shared" si="2"/>
        <v/>
      </c>
    </row>
    <row r="95" spans="1:1">
      <c r="A95" s="9" t="str">
        <f t="shared" si="2"/>
        <v/>
      </c>
    </row>
    <row r="96" spans="1:1">
      <c r="A96" s="9" t="str">
        <f t="shared" si="2"/>
        <v/>
      </c>
    </row>
    <row r="97" spans="1:1">
      <c r="A97" s="9" t="str">
        <f t="shared" si="2"/>
        <v/>
      </c>
    </row>
    <row r="98" spans="1:1">
      <c r="A98" s="9" t="str">
        <f t="shared" ref="A98:A129" si="3">IF(E98&lt;&gt;"",1,"")</f>
        <v/>
      </c>
    </row>
    <row r="99" spans="1:1">
      <c r="A99" s="9" t="str">
        <f t="shared" si="3"/>
        <v/>
      </c>
    </row>
    <row r="100" spans="1:1">
      <c r="A100" s="9" t="str">
        <f t="shared" si="3"/>
        <v/>
      </c>
    </row>
    <row r="101" spans="1:1">
      <c r="A101" s="9" t="str">
        <f t="shared" si="3"/>
        <v/>
      </c>
    </row>
    <row r="102" spans="1:1">
      <c r="A102" s="9" t="str">
        <f t="shared" si="3"/>
        <v/>
      </c>
    </row>
    <row r="103" spans="1:1">
      <c r="A103" s="9" t="str">
        <f t="shared" si="3"/>
        <v/>
      </c>
    </row>
    <row r="104" spans="1:1">
      <c r="A104" s="9" t="str">
        <f t="shared" si="3"/>
        <v/>
      </c>
    </row>
    <row r="105" spans="1:1">
      <c r="A105" s="9" t="str">
        <f t="shared" si="3"/>
        <v/>
      </c>
    </row>
    <row r="106" spans="1:1">
      <c r="A106" s="9" t="str">
        <f t="shared" si="3"/>
        <v/>
      </c>
    </row>
    <row r="107" spans="1:1">
      <c r="A107" s="9" t="str">
        <f t="shared" si="3"/>
        <v/>
      </c>
    </row>
    <row r="108" spans="1:1">
      <c r="A108" s="9" t="str">
        <f t="shared" si="3"/>
        <v/>
      </c>
    </row>
    <row r="109" spans="1:1">
      <c r="A109" s="9" t="str">
        <f t="shared" si="3"/>
        <v/>
      </c>
    </row>
    <row r="110" spans="1:1">
      <c r="A110" s="9" t="str">
        <f t="shared" si="3"/>
        <v/>
      </c>
    </row>
    <row r="111" spans="1:1">
      <c r="A111" s="9" t="str">
        <f t="shared" si="3"/>
        <v/>
      </c>
    </row>
    <row r="112" spans="1:1">
      <c r="A112" s="9" t="str">
        <f t="shared" si="3"/>
        <v/>
      </c>
    </row>
    <row r="113" spans="1:1">
      <c r="A113" s="9" t="str">
        <f t="shared" si="3"/>
        <v/>
      </c>
    </row>
    <row r="114" spans="1:1">
      <c r="A114" s="9" t="str">
        <f t="shared" si="3"/>
        <v/>
      </c>
    </row>
    <row r="115" spans="1:1">
      <c r="A115" s="9" t="str">
        <f t="shared" si="3"/>
        <v/>
      </c>
    </row>
    <row r="116" spans="1:1">
      <c r="A116" s="9" t="str">
        <f t="shared" si="3"/>
        <v/>
      </c>
    </row>
    <row r="117" spans="1:1">
      <c r="A117" s="9" t="str">
        <f t="shared" si="3"/>
        <v/>
      </c>
    </row>
    <row r="118" spans="1:1">
      <c r="A118" s="9" t="str">
        <f t="shared" si="3"/>
        <v/>
      </c>
    </row>
    <row r="119" spans="1:1">
      <c r="A119" s="9" t="str">
        <f t="shared" si="3"/>
        <v/>
      </c>
    </row>
    <row r="120" spans="1:1">
      <c r="A120" s="9" t="str">
        <f t="shared" si="3"/>
        <v/>
      </c>
    </row>
    <row r="121" spans="1:1">
      <c r="A121" s="9" t="str">
        <f t="shared" si="3"/>
        <v/>
      </c>
    </row>
    <row r="122" spans="1:1">
      <c r="A122" s="9" t="str">
        <f t="shared" si="3"/>
        <v/>
      </c>
    </row>
    <row r="123" spans="1:1">
      <c r="A123" s="9" t="str">
        <f t="shared" si="3"/>
        <v/>
      </c>
    </row>
    <row r="124" spans="1:1">
      <c r="A124" s="9" t="str">
        <f t="shared" si="3"/>
        <v/>
      </c>
    </row>
    <row r="125" spans="1:1">
      <c r="A125" s="9" t="str">
        <f t="shared" si="3"/>
        <v/>
      </c>
    </row>
    <row r="126" spans="1:1">
      <c r="A126" s="9" t="str">
        <f t="shared" si="3"/>
        <v/>
      </c>
    </row>
    <row r="127" spans="1:1">
      <c r="A127" s="9" t="str">
        <f t="shared" si="3"/>
        <v/>
      </c>
    </row>
    <row r="128" spans="1:1">
      <c r="A128" s="9" t="str">
        <f t="shared" si="3"/>
        <v/>
      </c>
    </row>
    <row r="129" spans="1:1">
      <c r="A129" s="9" t="str">
        <f t="shared" si="3"/>
        <v/>
      </c>
    </row>
    <row r="130" spans="1:1">
      <c r="A130" s="9" t="str">
        <f t="shared" ref="A130:A161" si="4">IF(E130&lt;&gt;"",1,"")</f>
        <v/>
      </c>
    </row>
    <row r="131" spans="1:1">
      <c r="A131" s="9" t="str">
        <f t="shared" si="4"/>
        <v/>
      </c>
    </row>
    <row r="132" spans="1:1">
      <c r="A132" s="9" t="str">
        <f t="shared" si="4"/>
        <v/>
      </c>
    </row>
    <row r="133" spans="1:1">
      <c r="A133" s="9" t="str">
        <f t="shared" si="4"/>
        <v/>
      </c>
    </row>
    <row r="134" spans="1:1">
      <c r="A134" s="9" t="str">
        <f t="shared" si="4"/>
        <v/>
      </c>
    </row>
    <row r="135" spans="1:1">
      <c r="A135" s="9" t="str">
        <f t="shared" si="4"/>
        <v/>
      </c>
    </row>
    <row r="136" spans="1:1">
      <c r="A136" s="9" t="str">
        <f t="shared" si="4"/>
        <v/>
      </c>
    </row>
    <row r="137" spans="1:1">
      <c r="A137" s="9" t="str">
        <f t="shared" si="4"/>
        <v/>
      </c>
    </row>
    <row r="138" spans="1:1">
      <c r="A138" s="9" t="str">
        <f t="shared" si="4"/>
        <v/>
      </c>
    </row>
    <row r="139" spans="1:1">
      <c r="A139" s="9" t="str">
        <f t="shared" si="4"/>
        <v/>
      </c>
    </row>
    <row r="140" spans="1:1">
      <c r="A140" s="9" t="str">
        <f t="shared" si="4"/>
        <v/>
      </c>
    </row>
    <row r="141" spans="1:1">
      <c r="A141" s="9" t="str">
        <f t="shared" si="4"/>
        <v/>
      </c>
    </row>
    <row r="142" spans="1:1">
      <c r="A142" s="9" t="str">
        <f t="shared" si="4"/>
        <v/>
      </c>
    </row>
    <row r="143" spans="1:1">
      <c r="A143" s="9" t="str">
        <f t="shared" si="4"/>
        <v/>
      </c>
    </row>
    <row r="144" spans="1:1">
      <c r="A144" s="9" t="str">
        <f t="shared" si="4"/>
        <v/>
      </c>
    </row>
    <row r="145" spans="1:1">
      <c r="A145" s="9" t="str">
        <f t="shared" si="4"/>
        <v/>
      </c>
    </row>
    <row r="146" spans="1:1">
      <c r="A146" s="9" t="str">
        <f t="shared" si="4"/>
        <v/>
      </c>
    </row>
    <row r="147" spans="1:1">
      <c r="A147" s="9" t="str">
        <f t="shared" si="4"/>
        <v/>
      </c>
    </row>
    <row r="148" spans="1:1">
      <c r="A148" s="9" t="str">
        <f t="shared" si="4"/>
        <v/>
      </c>
    </row>
    <row r="149" spans="1:1">
      <c r="A149" s="9" t="str">
        <f t="shared" si="4"/>
        <v/>
      </c>
    </row>
    <row r="150" spans="1:1">
      <c r="A150" s="9" t="str">
        <f t="shared" si="4"/>
        <v/>
      </c>
    </row>
    <row r="151" spans="1:1">
      <c r="A151" s="9" t="str">
        <f t="shared" si="4"/>
        <v/>
      </c>
    </row>
    <row r="152" spans="1:1">
      <c r="A152" s="9" t="str">
        <f t="shared" si="4"/>
        <v/>
      </c>
    </row>
    <row r="153" spans="1:1">
      <c r="A153" s="9" t="str">
        <f t="shared" si="4"/>
        <v/>
      </c>
    </row>
    <row r="154" spans="1:1">
      <c r="A154" s="9" t="str">
        <f t="shared" si="4"/>
        <v/>
      </c>
    </row>
    <row r="155" spans="1:1">
      <c r="A155" s="9" t="str">
        <f t="shared" si="4"/>
        <v/>
      </c>
    </row>
    <row r="156" spans="1:1">
      <c r="A156" s="9" t="str">
        <f t="shared" si="4"/>
        <v/>
      </c>
    </row>
    <row r="157" spans="1:1">
      <c r="A157" s="9" t="str">
        <f t="shared" si="4"/>
        <v/>
      </c>
    </row>
    <row r="158" spans="1:1">
      <c r="A158" s="9" t="str">
        <f t="shared" si="4"/>
        <v/>
      </c>
    </row>
    <row r="159" spans="1:1">
      <c r="A159" s="9" t="str">
        <f t="shared" si="4"/>
        <v/>
      </c>
    </row>
    <row r="160" spans="1:1">
      <c r="A160" s="9" t="str">
        <f t="shared" si="4"/>
        <v/>
      </c>
    </row>
    <row r="161" spans="1:1">
      <c r="A161" s="9" t="str">
        <f t="shared" si="4"/>
        <v/>
      </c>
    </row>
    <row r="162" spans="1:1">
      <c r="A162" s="9" t="str">
        <f t="shared" ref="A162:A198" si="5">IF(E162&lt;&gt;"",1,"")</f>
        <v/>
      </c>
    </row>
    <row r="163" spans="1:1">
      <c r="A163" s="9" t="str">
        <f t="shared" si="5"/>
        <v/>
      </c>
    </row>
    <row r="164" spans="1:1">
      <c r="A164" s="9" t="str">
        <f t="shared" si="5"/>
        <v/>
      </c>
    </row>
    <row r="165" spans="1:1">
      <c r="A165" s="9" t="str">
        <f t="shared" si="5"/>
        <v/>
      </c>
    </row>
    <row r="166" spans="1:1">
      <c r="A166" s="9" t="str">
        <f t="shared" si="5"/>
        <v/>
      </c>
    </row>
    <row r="167" spans="1:1">
      <c r="A167" s="9" t="str">
        <f t="shared" si="5"/>
        <v/>
      </c>
    </row>
    <row r="168" spans="1:1">
      <c r="A168" s="9" t="str">
        <f t="shared" si="5"/>
        <v/>
      </c>
    </row>
    <row r="169" spans="1:1">
      <c r="A169" s="9" t="str">
        <f t="shared" si="5"/>
        <v/>
      </c>
    </row>
    <row r="170" spans="1:1">
      <c r="A170" s="9" t="str">
        <f t="shared" si="5"/>
        <v/>
      </c>
    </row>
    <row r="171" spans="1:1">
      <c r="A171" s="9" t="str">
        <f t="shared" si="5"/>
        <v/>
      </c>
    </row>
    <row r="172" spans="1:1">
      <c r="A172" s="9" t="str">
        <f t="shared" si="5"/>
        <v/>
      </c>
    </row>
    <row r="173" spans="1:1">
      <c r="A173" s="9" t="str">
        <f t="shared" si="5"/>
        <v/>
      </c>
    </row>
    <row r="174" spans="1:1">
      <c r="A174" s="9" t="str">
        <f t="shared" si="5"/>
        <v/>
      </c>
    </row>
    <row r="175" spans="1:1">
      <c r="A175" s="9" t="str">
        <f t="shared" si="5"/>
        <v/>
      </c>
    </row>
    <row r="176" spans="1:1">
      <c r="A176" s="9" t="str">
        <f t="shared" si="5"/>
        <v/>
      </c>
    </row>
    <row r="177" spans="1:1">
      <c r="A177" s="9" t="str">
        <f t="shared" si="5"/>
        <v/>
      </c>
    </row>
    <row r="178" spans="1:1">
      <c r="A178" s="9" t="str">
        <f t="shared" si="5"/>
        <v/>
      </c>
    </row>
    <row r="179" spans="1:1">
      <c r="A179" s="9" t="str">
        <f t="shared" si="5"/>
        <v/>
      </c>
    </row>
    <row r="180" spans="1:1">
      <c r="A180" s="9" t="str">
        <f t="shared" si="5"/>
        <v/>
      </c>
    </row>
    <row r="181" spans="1:1">
      <c r="A181" s="9" t="str">
        <f t="shared" si="5"/>
        <v/>
      </c>
    </row>
    <row r="182" spans="1:1">
      <c r="A182" s="9" t="str">
        <f t="shared" si="5"/>
        <v/>
      </c>
    </row>
    <row r="183" spans="1:1">
      <c r="A183" s="9" t="str">
        <f t="shared" si="5"/>
        <v/>
      </c>
    </row>
    <row r="184" spans="1:1">
      <c r="A184" s="9" t="str">
        <f t="shared" si="5"/>
        <v/>
      </c>
    </row>
    <row r="185" spans="1:1">
      <c r="A185" s="9" t="str">
        <f t="shared" si="5"/>
        <v/>
      </c>
    </row>
    <row r="186" spans="1:1">
      <c r="A186" s="9" t="str">
        <f t="shared" si="5"/>
        <v/>
      </c>
    </row>
    <row r="187" spans="1:1">
      <c r="A187" s="9" t="str">
        <f t="shared" si="5"/>
        <v/>
      </c>
    </row>
    <row r="188" spans="1:1">
      <c r="A188" s="9" t="str">
        <f t="shared" si="5"/>
        <v/>
      </c>
    </row>
    <row r="189" spans="1:1">
      <c r="A189" s="9" t="str">
        <f t="shared" si="5"/>
        <v/>
      </c>
    </row>
    <row r="190" spans="1:1">
      <c r="A190" s="9" t="str">
        <f t="shared" si="5"/>
        <v/>
      </c>
    </row>
    <row r="191" spans="1:1">
      <c r="A191" s="9" t="str">
        <f t="shared" si="5"/>
        <v/>
      </c>
    </row>
    <row r="192" spans="1:1">
      <c r="A192" s="9" t="str">
        <f t="shared" si="5"/>
        <v/>
      </c>
    </row>
    <row r="193" spans="1:1">
      <c r="A193" s="9" t="str">
        <f t="shared" si="5"/>
        <v/>
      </c>
    </row>
    <row r="194" spans="1:1">
      <c r="A194" s="9" t="str">
        <f t="shared" si="5"/>
        <v/>
      </c>
    </row>
    <row r="195" spans="1:1">
      <c r="A195" s="9" t="str">
        <f t="shared" si="5"/>
        <v/>
      </c>
    </row>
    <row r="196" spans="1:1">
      <c r="A196" s="9" t="str">
        <f t="shared" si="5"/>
        <v/>
      </c>
    </row>
    <row r="197" spans="1:1">
      <c r="A197" s="9" t="str">
        <f t="shared" si="5"/>
        <v/>
      </c>
    </row>
    <row r="198" spans="1:1">
      <c r="A198" s="9" t="str">
        <f t="shared" si="5"/>
        <v/>
      </c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</sheetData>
  <phoneticPr fontId="13" type="noConversion"/>
  <pageMargins left="0.75" right="0.75" top="1" bottom="1" header="0.5" footer="0.5"/>
  <pageSetup paperSize="9" orientation="portrait" horizontalDpi="4294967292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1"/>
  <sheetViews>
    <sheetView topLeftCell="A7" workbookViewId="0">
      <selection activeCell="F21" sqref="F21"/>
    </sheetView>
  </sheetViews>
  <sheetFormatPr defaultColWidth="9.109375" defaultRowHeight="14.4"/>
  <cols>
    <col min="1" max="1" width="9.88671875" style="301" bestFit="1" customWidth="1"/>
    <col min="2" max="2" width="9.109375" style="301"/>
    <col min="3" max="3" width="16.5546875" style="301" customWidth="1"/>
    <col min="4" max="4" width="7.44140625" style="301" customWidth="1"/>
    <col min="5" max="16384" width="9.109375" style="301"/>
  </cols>
  <sheetData>
    <row r="2" spans="3:9">
      <c r="C2" s="505" t="s">
        <v>372</v>
      </c>
      <c r="D2" s="505"/>
      <c r="F2" s="302" t="s">
        <v>391</v>
      </c>
      <c r="I2" s="302" t="s">
        <v>395</v>
      </c>
    </row>
    <row r="3" spans="3:9">
      <c r="C3" s="301" t="s">
        <v>373</v>
      </c>
      <c r="D3" s="301" t="s">
        <v>374</v>
      </c>
      <c r="I3" s="301" t="s">
        <v>396</v>
      </c>
    </row>
    <row r="4" spans="3:9">
      <c r="C4" s="301" t="s">
        <v>375</v>
      </c>
      <c r="D4" s="301" t="s">
        <v>374</v>
      </c>
      <c r="F4" s="301" t="s">
        <v>390</v>
      </c>
      <c r="I4" s="301" t="s">
        <v>396</v>
      </c>
    </row>
    <row r="5" spans="3:9">
      <c r="C5" s="301" t="s">
        <v>376</v>
      </c>
      <c r="D5" s="301" t="s">
        <v>374</v>
      </c>
    </row>
    <row r="6" spans="3:9">
      <c r="C6" s="301" t="s">
        <v>377</v>
      </c>
      <c r="D6" s="301" t="s">
        <v>374</v>
      </c>
    </row>
    <row r="7" spans="3:9">
      <c r="C7" s="301" t="s">
        <v>378</v>
      </c>
      <c r="D7" s="301" t="s">
        <v>374</v>
      </c>
      <c r="I7" s="301" t="s">
        <v>396</v>
      </c>
    </row>
    <row r="8" spans="3:9">
      <c r="C8" s="301" t="s">
        <v>379</v>
      </c>
      <c r="D8" s="301" t="s">
        <v>374</v>
      </c>
    </row>
    <row r="9" spans="3:9">
      <c r="C9" s="301" t="s">
        <v>380</v>
      </c>
      <c r="D9" s="301" t="s">
        <v>374</v>
      </c>
      <c r="I9" s="301" t="s">
        <v>396</v>
      </c>
    </row>
    <row r="10" spans="3:9">
      <c r="C10" s="301" t="s">
        <v>381</v>
      </c>
      <c r="D10" s="301" t="s">
        <v>374</v>
      </c>
      <c r="I10" s="301" t="s">
        <v>396</v>
      </c>
    </row>
    <row r="11" spans="3:9">
      <c r="C11" s="301" t="s">
        <v>382</v>
      </c>
      <c r="D11" s="301" t="s">
        <v>374</v>
      </c>
    </row>
    <row r="12" spans="3:9">
      <c r="C12" s="301" t="s">
        <v>383</v>
      </c>
      <c r="D12" s="301" t="s">
        <v>374</v>
      </c>
      <c r="F12" s="301" t="s">
        <v>393</v>
      </c>
    </row>
    <row r="13" spans="3:9">
      <c r="C13" s="301" t="s">
        <v>384</v>
      </c>
      <c r="D13" s="301" t="s">
        <v>374</v>
      </c>
    </row>
    <row r="14" spans="3:9">
      <c r="C14" s="301" t="s">
        <v>385</v>
      </c>
      <c r="D14" s="301" t="s">
        <v>374</v>
      </c>
    </row>
    <row r="15" spans="3:9">
      <c r="C15" s="301" t="s">
        <v>386</v>
      </c>
      <c r="D15" s="301" t="s">
        <v>374</v>
      </c>
      <c r="F15" s="301" t="s">
        <v>390</v>
      </c>
      <c r="I15" s="301" t="s">
        <v>396</v>
      </c>
    </row>
    <row r="16" spans="3:9">
      <c r="C16" s="301" t="s">
        <v>387</v>
      </c>
      <c r="D16" s="301" t="s">
        <v>374</v>
      </c>
    </row>
    <row r="17" spans="3:9">
      <c r="C17" s="301" t="s">
        <v>388</v>
      </c>
      <c r="D17" s="301" t="s">
        <v>374</v>
      </c>
      <c r="F17" s="301" t="s">
        <v>390</v>
      </c>
      <c r="I17" s="301" t="s">
        <v>396</v>
      </c>
    </row>
    <row r="18" spans="3:9">
      <c r="C18" s="301" t="s">
        <v>389</v>
      </c>
      <c r="D18" s="301" t="s">
        <v>374</v>
      </c>
      <c r="I18" s="301" t="s">
        <v>396</v>
      </c>
    </row>
    <row r="19" spans="3:9">
      <c r="C19" s="301" t="s">
        <v>392</v>
      </c>
      <c r="D19" s="301" t="s">
        <v>245</v>
      </c>
      <c r="I19" s="301" t="s">
        <v>396</v>
      </c>
    </row>
    <row r="20" spans="3:9">
      <c r="C20" s="301" t="s">
        <v>394</v>
      </c>
      <c r="D20" s="301" t="s">
        <v>374</v>
      </c>
      <c r="F20" s="301" t="s">
        <v>390</v>
      </c>
    </row>
    <row r="21" spans="3:9">
      <c r="C21" s="301" t="s">
        <v>397</v>
      </c>
      <c r="F21" s="301" t="s">
        <v>390</v>
      </c>
      <c r="I21" s="301" t="s">
        <v>396</v>
      </c>
    </row>
    <row r="22" spans="3:9">
      <c r="C22" s="301" t="s">
        <v>398</v>
      </c>
      <c r="I22" s="301" t="s">
        <v>396</v>
      </c>
    </row>
    <row r="23" spans="3:9">
      <c r="C23" s="301" t="s">
        <v>399</v>
      </c>
      <c r="I23" s="301" t="s">
        <v>396</v>
      </c>
    </row>
    <row r="24" spans="3:9">
      <c r="C24" s="301" t="s">
        <v>400</v>
      </c>
      <c r="I24" s="301" t="s">
        <v>396</v>
      </c>
    </row>
    <row r="25" spans="3:9">
      <c r="C25" s="301" t="s">
        <v>401</v>
      </c>
      <c r="I25" s="301" t="s">
        <v>396</v>
      </c>
    </row>
    <row r="26" spans="3:9">
      <c r="C26" s="301" t="s">
        <v>402</v>
      </c>
      <c r="I26" s="301" t="s">
        <v>396</v>
      </c>
    </row>
    <row r="27" spans="3:9">
      <c r="C27" s="301" t="s">
        <v>403</v>
      </c>
      <c r="I27" s="301" t="s">
        <v>396</v>
      </c>
    </row>
    <row r="28" spans="3:9">
      <c r="C28" s="301" t="s">
        <v>404</v>
      </c>
      <c r="I28" s="301" t="s">
        <v>396</v>
      </c>
    </row>
    <row r="29" spans="3:9">
      <c r="C29" s="301" t="s">
        <v>405</v>
      </c>
      <c r="I29" s="301" t="s">
        <v>396</v>
      </c>
    </row>
    <row r="30" spans="3:9">
      <c r="C30" s="301" t="s">
        <v>406</v>
      </c>
      <c r="I30" s="301" t="s">
        <v>396</v>
      </c>
    </row>
    <row r="31" spans="3:9">
      <c r="C31" s="301" t="s">
        <v>407</v>
      </c>
      <c r="I31" s="301" t="s">
        <v>396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A41" sqref="A41:C41"/>
    </sheetView>
  </sheetViews>
  <sheetFormatPr defaultRowHeight="12.6"/>
  <cols>
    <col min="1" max="1" width="11.109375" customWidth="1"/>
  </cols>
  <sheetData>
    <row r="1" spans="1:10" ht="14.4" thickTop="1">
      <c r="A1" s="169"/>
      <c r="B1" s="506" t="s">
        <v>319</v>
      </c>
      <c r="C1" s="507"/>
      <c r="D1" s="507"/>
      <c r="E1" s="507"/>
      <c r="F1" s="507"/>
      <c r="G1" s="507"/>
      <c r="H1" s="507"/>
      <c r="I1" s="507"/>
      <c r="J1" s="508"/>
    </row>
    <row r="2" spans="1:10" ht="13.8">
      <c r="A2" s="170"/>
      <c r="B2" s="171" t="s">
        <v>320</v>
      </c>
      <c r="C2" s="509" t="s">
        <v>12</v>
      </c>
      <c r="D2" s="509"/>
      <c r="E2" s="509" t="s">
        <v>321</v>
      </c>
      <c r="F2" s="509"/>
      <c r="G2" s="509"/>
      <c r="H2" s="509" t="s">
        <v>322</v>
      </c>
      <c r="I2" s="509"/>
      <c r="J2" s="172" t="s">
        <v>323</v>
      </c>
    </row>
    <row r="3" spans="1:10" ht="13.8">
      <c r="A3" s="510" t="s">
        <v>324</v>
      </c>
      <c r="B3" s="173">
        <v>1</v>
      </c>
      <c r="C3" s="512"/>
      <c r="D3" s="512"/>
      <c r="E3" s="512"/>
      <c r="F3" s="512"/>
      <c r="G3" s="512"/>
      <c r="H3" s="512"/>
      <c r="I3" s="512"/>
      <c r="J3" s="174"/>
    </row>
    <row r="4" spans="1:10" ht="14.4" thickBot="1">
      <c r="A4" s="511"/>
      <c r="B4" s="175">
        <v>2</v>
      </c>
      <c r="C4" s="513"/>
      <c r="D4" s="513"/>
      <c r="E4" s="513"/>
      <c r="F4" s="513"/>
      <c r="G4" s="513"/>
      <c r="H4" s="512"/>
      <c r="I4" s="512"/>
      <c r="J4" s="174"/>
    </row>
    <row r="5" spans="1:10" ht="13.8">
      <c r="A5" s="514" t="s">
        <v>325</v>
      </c>
      <c r="B5" s="176">
        <v>1</v>
      </c>
      <c r="C5" s="517"/>
      <c r="D5" s="517"/>
      <c r="E5" s="517"/>
      <c r="F5" s="517"/>
      <c r="G5" s="517"/>
      <c r="H5" s="518"/>
      <c r="I5" s="518"/>
      <c r="J5" s="177"/>
    </row>
    <row r="6" spans="1:10" ht="13.8">
      <c r="A6" s="515"/>
      <c r="B6" s="173">
        <v>2</v>
      </c>
      <c r="C6" s="512"/>
      <c r="D6" s="512"/>
      <c r="E6" s="512"/>
      <c r="F6" s="512"/>
      <c r="G6" s="512"/>
      <c r="H6" s="512"/>
      <c r="I6" s="512"/>
      <c r="J6" s="174"/>
    </row>
    <row r="7" spans="1:10" ht="13.8">
      <c r="A7" s="515"/>
      <c r="B7" s="173">
        <v>3</v>
      </c>
      <c r="C7" s="512"/>
      <c r="D7" s="512"/>
      <c r="E7" s="512"/>
      <c r="F7" s="512"/>
      <c r="G7" s="512"/>
      <c r="H7" s="512"/>
      <c r="I7" s="512"/>
      <c r="J7" s="174"/>
    </row>
    <row r="8" spans="1:10" ht="13.8">
      <c r="A8" s="515"/>
      <c r="B8" s="173">
        <v>4</v>
      </c>
      <c r="C8" s="512"/>
      <c r="D8" s="512"/>
      <c r="E8" s="512"/>
      <c r="F8" s="512"/>
      <c r="G8" s="512"/>
      <c r="H8" s="512"/>
      <c r="I8" s="512"/>
      <c r="J8" s="174"/>
    </row>
    <row r="9" spans="1:10" ht="13.8">
      <c r="A9" s="515"/>
      <c r="B9" s="173">
        <v>5</v>
      </c>
      <c r="C9" s="512"/>
      <c r="D9" s="512"/>
      <c r="E9" s="512"/>
      <c r="F9" s="512"/>
      <c r="G9" s="512"/>
      <c r="H9" s="512"/>
      <c r="I9" s="512"/>
      <c r="J9" s="174"/>
    </row>
    <row r="10" spans="1:10" ht="13.8">
      <c r="A10" s="515"/>
      <c r="B10" s="173">
        <v>6</v>
      </c>
      <c r="C10" s="512"/>
      <c r="D10" s="512"/>
      <c r="E10" s="512"/>
      <c r="F10" s="512"/>
      <c r="G10" s="512"/>
      <c r="H10" s="512"/>
      <c r="I10" s="512"/>
      <c r="J10" s="174"/>
    </row>
    <row r="11" spans="1:10" ht="13.8">
      <c r="A11" s="515"/>
      <c r="B11" s="173">
        <v>7</v>
      </c>
      <c r="C11" s="512"/>
      <c r="D11" s="512"/>
      <c r="E11" s="512"/>
      <c r="F11" s="512"/>
      <c r="G11" s="512"/>
      <c r="H11" s="512"/>
      <c r="I11" s="512"/>
      <c r="J11" s="174"/>
    </row>
    <row r="12" spans="1:10" ht="13.8">
      <c r="A12" s="515"/>
      <c r="B12" s="173">
        <v>8</v>
      </c>
      <c r="C12" s="512"/>
      <c r="D12" s="512"/>
      <c r="E12" s="512"/>
      <c r="F12" s="512"/>
      <c r="G12" s="512"/>
      <c r="H12" s="512"/>
      <c r="I12" s="512"/>
      <c r="J12" s="174"/>
    </row>
    <row r="13" spans="1:10" ht="13.8">
      <c r="A13" s="515"/>
      <c r="B13" s="173">
        <v>9</v>
      </c>
      <c r="C13" s="512"/>
      <c r="D13" s="512"/>
      <c r="E13" s="512"/>
      <c r="F13" s="512"/>
      <c r="G13" s="512"/>
      <c r="H13" s="512"/>
      <c r="I13" s="512"/>
      <c r="J13" s="174"/>
    </row>
    <row r="14" spans="1:10" ht="14.4" thickBot="1">
      <c r="A14" s="516"/>
      <c r="B14" s="178">
        <v>10</v>
      </c>
      <c r="C14" s="523"/>
      <c r="D14" s="523"/>
      <c r="E14" s="523"/>
      <c r="F14" s="523"/>
      <c r="G14" s="523"/>
      <c r="H14" s="523"/>
      <c r="I14" s="523"/>
      <c r="J14" s="179"/>
    </row>
    <row r="15" spans="1:10" ht="13.8">
      <c r="A15" s="514" t="s">
        <v>93</v>
      </c>
      <c r="B15" s="173">
        <v>1</v>
      </c>
      <c r="C15" s="524"/>
      <c r="D15" s="518"/>
      <c r="E15" s="518"/>
      <c r="F15" s="518"/>
      <c r="G15" s="518"/>
      <c r="H15" s="518"/>
      <c r="I15" s="518"/>
      <c r="J15" s="180"/>
    </row>
    <row r="16" spans="1:10" ht="13.8">
      <c r="A16" s="515"/>
      <c r="B16" s="173">
        <v>2</v>
      </c>
      <c r="C16" s="525"/>
      <c r="D16" s="526"/>
      <c r="E16" s="526"/>
      <c r="F16" s="526"/>
      <c r="G16" s="526"/>
      <c r="H16" s="526"/>
      <c r="I16" s="526"/>
      <c r="J16" s="181"/>
    </row>
    <row r="17" spans="1:10" ht="15">
      <c r="A17" s="515"/>
      <c r="B17" s="173">
        <v>3</v>
      </c>
      <c r="C17" s="519"/>
      <c r="D17" s="520"/>
      <c r="E17" s="521"/>
      <c r="F17" s="521"/>
      <c r="G17" s="521"/>
      <c r="H17" s="522"/>
      <c r="I17" s="522"/>
      <c r="J17" s="182"/>
    </row>
    <row r="18" spans="1:10" ht="13.8">
      <c r="A18" s="515"/>
      <c r="B18" s="173">
        <v>4</v>
      </c>
      <c r="C18" s="521"/>
      <c r="D18" s="521"/>
      <c r="E18" s="521"/>
      <c r="F18" s="521"/>
      <c r="G18" s="521"/>
      <c r="H18" s="521"/>
      <c r="I18" s="521"/>
      <c r="J18" s="174"/>
    </row>
    <row r="19" spans="1:10" ht="14.4" thickBot="1">
      <c r="A19" s="515"/>
      <c r="B19" s="178">
        <v>5</v>
      </c>
      <c r="C19" s="512"/>
      <c r="D19" s="512"/>
      <c r="E19" s="512"/>
      <c r="F19" s="512"/>
      <c r="G19" s="512"/>
      <c r="H19" s="512"/>
      <c r="I19" s="512"/>
      <c r="J19" s="174"/>
    </row>
    <row r="20" spans="1:10" ht="13.8">
      <c r="A20" s="527" t="s">
        <v>326</v>
      </c>
      <c r="B20" s="183">
        <v>1</v>
      </c>
      <c r="C20" s="518"/>
      <c r="D20" s="518"/>
      <c r="E20" s="518"/>
      <c r="F20" s="518"/>
      <c r="G20" s="518"/>
      <c r="H20" s="518"/>
      <c r="I20" s="518"/>
      <c r="J20" s="180"/>
    </row>
    <row r="21" spans="1:10" ht="13.8">
      <c r="A21" s="528"/>
      <c r="B21" s="173">
        <v>2</v>
      </c>
      <c r="C21" s="531"/>
      <c r="D21" s="532"/>
      <c r="E21" s="531"/>
      <c r="F21" s="533"/>
      <c r="G21" s="532"/>
      <c r="H21" s="534"/>
      <c r="I21" s="535"/>
      <c r="J21" s="181"/>
    </row>
    <row r="22" spans="1:10" ht="13.8">
      <c r="A22" s="528"/>
      <c r="B22" s="173">
        <v>3</v>
      </c>
      <c r="C22" s="526"/>
      <c r="D22" s="526"/>
      <c r="E22" s="526"/>
      <c r="F22" s="526"/>
      <c r="G22" s="526"/>
      <c r="H22" s="534"/>
      <c r="I22" s="535"/>
      <c r="J22" s="181"/>
    </row>
    <row r="23" spans="1:10" ht="13.8">
      <c r="A23" s="528"/>
      <c r="B23" s="173">
        <v>4</v>
      </c>
      <c r="C23" s="512"/>
      <c r="D23" s="512"/>
      <c r="E23" s="512"/>
      <c r="F23" s="512"/>
      <c r="G23" s="512"/>
      <c r="H23" s="537"/>
      <c r="I23" s="538"/>
      <c r="J23" s="174"/>
    </row>
    <row r="24" spans="1:10" ht="13.8">
      <c r="A24" s="528"/>
      <c r="B24" s="173">
        <v>5</v>
      </c>
      <c r="C24" s="512"/>
      <c r="D24" s="512"/>
      <c r="E24" s="536"/>
      <c r="F24" s="536"/>
      <c r="G24" s="536"/>
      <c r="H24" s="512"/>
      <c r="I24" s="512"/>
      <c r="J24" s="174"/>
    </row>
    <row r="25" spans="1:10" ht="13.8">
      <c r="A25" s="529"/>
      <c r="B25" s="173">
        <v>6</v>
      </c>
      <c r="C25" s="512"/>
      <c r="D25" s="512"/>
      <c r="E25" s="512"/>
      <c r="F25" s="512"/>
      <c r="G25" s="512"/>
      <c r="H25" s="512"/>
      <c r="I25" s="512"/>
      <c r="J25" s="174"/>
    </row>
    <row r="26" spans="1:10" ht="13.8">
      <c r="A26" s="529"/>
      <c r="B26" s="173">
        <v>7</v>
      </c>
      <c r="C26" s="512"/>
      <c r="D26" s="512"/>
      <c r="E26" s="539"/>
      <c r="F26" s="540"/>
      <c r="G26" s="541"/>
      <c r="H26" s="512"/>
      <c r="I26" s="512"/>
      <c r="J26" s="174"/>
    </row>
    <row r="27" spans="1:10" ht="13.8">
      <c r="A27" s="529"/>
      <c r="B27" s="173">
        <v>8</v>
      </c>
      <c r="C27" s="512"/>
      <c r="D27" s="512"/>
      <c r="E27" s="512"/>
      <c r="F27" s="512"/>
      <c r="G27" s="512"/>
      <c r="H27" s="512"/>
      <c r="I27" s="512"/>
      <c r="J27" s="174"/>
    </row>
    <row r="28" spans="1:10" ht="13.8">
      <c r="A28" s="529"/>
      <c r="B28" s="173">
        <v>9</v>
      </c>
      <c r="C28" s="512"/>
      <c r="D28" s="512"/>
      <c r="E28" s="512"/>
      <c r="F28" s="512"/>
      <c r="G28" s="512"/>
      <c r="H28" s="512"/>
      <c r="I28" s="512"/>
      <c r="J28" s="174"/>
    </row>
    <row r="29" spans="1:10" ht="14.4" thickBot="1">
      <c r="A29" s="530"/>
      <c r="B29" s="178">
        <v>10</v>
      </c>
      <c r="C29" s="512"/>
      <c r="D29" s="512"/>
      <c r="E29" s="512"/>
      <c r="F29" s="512"/>
      <c r="G29" s="512"/>
      <c r="H29" s="512"/>
      <c r="I29" s="512"/>
      <c r="J29" s="174"/>
    </row>
    <row r="30" spans="1:10" ht="13.8">
      <c r="A30" s="527" t="s">
        <v>103</v>
      </c>
      <c r="B30" s="183">
        <v>1</v>
      </c>
      <c r="C30" s="547"/>
      <c r="D30" s="547"/>
      <c r="E30" s="547"/>
      <c r="F30" s="547"/>
      <c r="G30" s="547"/>
      <c r="H30" s="518"/>
      <c r="I30" s="518"/>
      <c r="J30" s="180"/>
    </row>
    <row r="31" spans="1:10" ht="13.8">
      <c r="A31" s="528"/>
      <c r="B31" s="173">
        <v>2</v>
      </c>
      <c r="C31" s="512"/>
      <c r="D31" s="512"/>
      <c r="E31" s="512"/>
      <c r="F31" s="512"/>
      <c r="G31" s="512"/>
      <c r="H31" s="512"/>
      <c r="I31" s="512"/>
      <c r="J31" s="174"/>
    </row>
    <row r="32" spans="1:10" ht="13.8">
      <c r="A32" s="528"/>
      <c r="B32" s="173">
        <v>3</v>
      </c>
      <c r="C32" s="512"/>
      <c r="D32" s="512"/>
      <c r="E32" s="512"/>
      <c r="F32" s="512"/>
      <c r="G32" s="512"/>
      <c r="H32" s="512"/>
      <c r="I32" s="512"/>
      <c r="J32" s="174"/>
    </row>
    <row r="33" spans="1:10" ht="13.8">
      <c r="A33" s="528"/>
      <c r="B33" s="173">
        <v>4</v>
      </c>
      <c r="C33" s="512"/>
      <c r="D33" s="512"/>
      <c r="E33" s="512"/>
      <c r="F33" s="512"/>
      <c r="G33" s="512"/>
      <c r="H33" s="512"/>
      <c r="I33" s="512"/>
      <c r="J33" s="174"/>
    </row>
    <row r="34" spans="1:10" ht="13.8">
      <c r="A34" s="528"/>
      <c r="B34" s="173">
        <v>5</v>
      </c>
      <c r="C34" s="512"/>
      <c r="D34" s="512"/>
      <c r="E34" s="512"/>
      <c r="F34" s="512"/>
      <c r="G34" s="512"/>
      <c r="H34" s="512"/>
      <c r="I34" s="512"/>
      <c r="J34" s="174"/>
    </row>
    <row r="35" spans="1:10" ht="13.8">
      <c r="A35" s="529"/>
      <c r="B35" s="173">
        <v>6</v>
      </c>
      <c r="C35" s="512"/>
      <c r="D35" s="512"/>
      <c r="E35" s="512"/>
      <c r="F35" s="512"/>
      <c r="G35" s="512"/>
      <c r="H35" s="512"/>
      <c r="I35" s="512"/>
      <c r="J35" s="174"/>
    </row>
    <row r="36" spans="1:10" ht="13.8">
      <c r="A36" s="529"/>
      <c r="B36" s="173">
        <v>7</v>
      </c>
      <c r="C36" s="512"/>
      <c r="D36" s="512"/>
      <c r="E36" s="512"/>
      <c r="F36" s="512"/>
      <c r="G36" s="512"/>
      <c r="H36" s="512"/>
      <c r="I36" s="512"/>
      <c r="J36" s="174"/>
    </row>
    <row r="37" spans="1:10" ht="13.8">
      <c r="A37" s="529"/>
      <c r="B37" s="173">
        <v>8</v>
      </c>
      <c r="C37" s="512"/>
      <c r="D37" s="512"/>
      <c r="E37" s="512"/>
      <c r="F37" s="512"/>
      <c r="G37" s="512"/>
      <c r="H37" s="512"/>
      <c r="I37" s="512"/>
      <c r="J37" s="174"/>
    </row>
    <row r="38" spans="1:10" ht="13.8">
      <c r="A38" s="529"/>
      <c r="B38" s="173">
        <v>9</v>
      </c>
      <c r="C38" s="512"/>
      <c r="D38" s="512"/>
      <c r="E38" s="512"/>
      <c r="F38" s="512"/>
      <c r="G38" s="512"/>
      <c r="H38" s="512"/>
      <c r="I38" s="512"/>
      <c r="J38" s="174"/>
    </row>
    <row r="39" spans="1:10" ht="14.4" thickBot="1">
      <c r="A39" s="529"/>
      <c r="B39" s="175">
        <v>10</v>
      </c>
      <c r="C39" s="513"/>
      <c r="D39" s="513"/>
      <c r="E39" s="512"/>
      <c r="F39" s="512"/>
      <c r="G39" s="512"/>
      <c r="H39" s="512"/>
      <c r="I39" s="512"/>
      <c r="J39" s="174"/>
    </row>
    <row r="40" spans="1:10" ht="13.8">
      <c r="A40" s="544" t="s">
        <v>327</v>
      </c>
      <c r="B40" s="545"/>
      <c r="C40" s="545"/>
      <c r="D40" s="184" t="s">
        <v>328</v>
      </c>
      <c r="E40" s="185"/>
      <c r="F40" s="185"/>
      <c r="G40" s="185"/>
      <c r="H40" s="185"/>
      <c r="I40" s="185"/>
      <c r="J40" s="186"/>
    </row>
    <row r="41" spans="1:10" ht="14.4" thickBot="1">
      <c r="A41" s="546" t="s">
        <v>368</v>
      </c>
      <c r="B41" s="523"/>
      <c r="C41" s="523"/>
      <c r="D41" s="187" t="s">
        <v>369</v>
      </c>
      <c r="E41" s="185"/>
      <c r="F41" s="185"/>
      <c r="G41" s="185"/>
      <c r="H41" s="185"/>
      <c r="I41" s="185"/>
      <c r="J41" s="186"/>
    </row>
    <row r="42" spans="1:10" ht="13.8">
      <c r="A42" s="544" t="s">
        <v>329</v>
      </c>
      <c r="B42" s="545"/>
      <c r="C42" s="545"/>
      <c r="D42" s="184" t="s">
        <v>328</v>
      </c>
      <c r="E42" s="185"/>
      <c r="F42" s="185"/>
      <c r="G42" s="185"/>
      <c r="H42" s="185"/>
      <c r="I42" s="185"/>
      <c r="J42" s="186"/>
    </row>
    <row r="43" spans="1:10" ht="14.4" thickBot="1">
      <c r="A43" s="542" t="s">
        <v>370</v>
      </c>
      <c r="B43" s="543"/>
      <c r="C43" s="543"/>
      <c r="D43" s="188" t="s">
        <v>371</v>
      </c>
      <c r="E43" s="189"/>
      <c r="F43" s="189"/>
      <c r="G43" s="189"/>
      <c r="H43" s="189"/>
      <c r="I43" s="189"/>
      <c r="J43" s="190"/>
    </row>
    <row r="44" spans="1:10" ht="13.2" thickTop="1"/>
  </sheetData>
  <mergeCells count="124">
    <mergeCell ref="A43:C43"/>
    <mergeCell ref="C39:D39"/>
    <mergeCell ref="E39:G39"/>
    <mergeCell ref="H39:I39"/>
    <mergeCell ref="A40:C40"/>
    <mergeCell ref="A41:C41"/>
    <mergeCell ref="A42:C42"/>
    <mergeCell ref="C37:D37"/>
    <mergeCell ref="E37:G37"/>
    <mergeCell ref="H37:I37"/>
    <mergeCell ref="C38:D38"/>
    <mergeCell ref="E38:G38"/>
    <mergeCell ref="H38:I38"/>
    <mergeCell ref="A30:A39"/>
    <mergeCell ref="C30:D30"/>
    <mergeCell ref="E30:G30"/>
    <mergeCell ref="H30:I30"/>
    <mergeCell ref="C31:D31"/>
    <mergeCell ref="E31:G31"/>
    <mergeCell ref="H31:I31"/>
    <mergeCell ref="C32:D32"/>
    <mergeCell ref="E32:G32"/>
    <mergeCell ref="H32:I32"/>
    <mergeCell ref="C35:D35"/>
    <mergeCell ref="E35:G35"/>
    <mergeCell ref="H35:I35"/>
    <mergeCell ref="C36:D36"/>
    <mergeCell ref="E36:G36"/>
    <mergeCell ref="H36:I36"/>
    <mergeCell ref="C33:D33"/>
    <mergeCell ref="E33:G33"/>
    <mergeCell ref="H33:I33"/>
    <mergeCell ref="C34:D34"/>
    <mergeCell ref="E34:G34"/>
    <mergeCell ref="H34:I34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19:D19"/>
    <mergeCell ref="E19:G19"/>
    <mergeCell ref="H19:I19"/>
    <mergeCell ref="A20:A29"/>
    <mergeCell ref="C20:D20"/>
    <mergeCell ref="E20:G20"/>
    <mergeCell ref="H20:I20"/>
    <mergeCell ref="C21:D21"/>
    <mergeCell ref="E21:G21"/>
    <mergeCell ref="H21:I21"/>
    <mergeCell ref="A15:A19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8:D28"/>
    <mergeCell ref="E10:G10"/>
    <mergeCell ref="H10:I10"/>
    <mergeCell ref="C11:D11"/>
    <mergeCell ref="E11:G11"/>
    <mergeCell ref="H11:I11"/>
    <mergeCell ref="C17:D17"/>
    <mergeCell ref="E17:G17"/>
    <mergeCell ref="H17:I17"/>
    <mergeCell ref="C18:D18"/>
    <mergeCell ref="E18:G18"/>
    <mergeCell ref="H18:I18"/>
    <mergeCell ref="C14:D14"/>
    <mergeCell ref="E14:G14"/>
    <mergeCell ref="H14:I14"/>
    <mergeCell ref="C15:D15"/>
    <mergeCell ref="E15:G15"/>
    <mergeCell ref="H15:I15"/>
    <mergeCell ref="C16:D16"/>
    <mergeCell ref="E16:G16"/>
    <mergeCell ref="H16:I16"/>
    <mergeCell ref="H7:I7"/>
    <mergeCell ref="C8:D8"/>
    <mergeCell ref="E8:G8"/>
    <mergeCell ref="H8:I8"/>
    <mergeCell ref="C9:D9"/>
    <mergeCell ref="E9:G9"/>
    <mergeCell ref="H9:I9"/>
    <mergeCell ref="H4:I4"/>
    <mergeCell ref="A5:A14"/>
    <mergeCell ref="C5:D5"/>
    <mergeCell ref="E5:G5"/>
    <mergeCell ref="H5:I5"/>
    <mergeCell ref="C6:D6"/>
    <mergeCell ref="E6:G6"/>
    <mergeCell ref="H6:I6"/>
    <mergeCell ref="C7:D7"/>
    <mergeCell ref="E7:G7"/>
    <mergeCell ref="C12:D12"/>
    <mergeCell ref="E12:G12"/>
    <mergeCell ref="H12:I12"/>
    <mergeCell ref="C13:D13"/>
    <mergeCell ref="E13:G13"/>
    <mergeCell ref="H13:I13"/>
    <mergeCell ref="C10:D10"/>
    <mergeCell ref="B1:J1"/>
    <mergeCell ref="C2:D2"/>
    <mergeCell ref="E2:G2"/>
    <mergeCell ref="H2:I2"/>
    <mergeCell ref="A3:A4"/>
    <mergeCell ref="C3:D3"/>
    <mergeCell ref="E3:G3"/>
    <mergeCell ref="H3:I3"/>
    <mergeCell ref="C4:D4"/>
    <mergeCell ref="E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I21" sqref="I21:I22"/>
    </sheetView>
  </sheetViews>
  <sheetFormatPr defaultColWidth="9.109375" defaultRowHeight="14.4"/>
  <cols>
    <col min="1" max="2" width="9.109375" style="192"/>
    <col min="3" max="3" width="21.5546875" style="192" bestFit="1" customWidth="1"/>
    <col min="4" max="4" width="28.33203125" style="192" bestFit="1" customWidth="1"/>
    <col min="5" max="16384" width="9.109375" style="192"/>
  </cols>
  <sheetData>
    <row r="2" spans="2:4">
      <c r="B2" s="548" t="s">
        <v>330</v>
      </c>
      <c r="C2" s="550" t="s">
        <v>331</v>
      </c>
      <c r="D2" s="191" t="s">
        <v>332</v>
      </c>
    </row>
    <row r="3" spans="2:4">
      <c r="B3" s="548"/>
      <c r="C3" s="550"/>
      <c r="D3" s="191" t="s">
        <v>333</v>
      </c>
    </row>
    <row r="4" spans="2:4">
      <c r="B4" s="548" t="s">
        <v>334</v>
      </c>
      <c r="C4" s="550" t="s">
        <v>335</v>
      </c>
      <c r="D4" s="191">
        <v>1</v>
      </c>
    </row>
    <row r="5" spans="2:4">
      <c r="B5" s="548"/>
      <c r="C5" s="550"/>
      <c r="D5" s="191">
        <v>2</v>
      </c>
    </row>
    <row r="6" spans="2:4">
      <c r="B6" s="548"/>
      <c r="C6" s="550"/>
      <c r="D6" s="191">
        <v>3</v>
      </c>
    </row>
    <row r="7" spans="2:4">
      <c r="B7" s="548" t="s">
        <v>336</v>
      </c>
      <c r="C7" s="550" t="s">
        <v>337</v>
      </c>
      <c r="D7" s="191" t="s">
        <v>338</v>
      </c>
    </row>
    <row r="8" spans="2:4">
      <c r="B8" s="548"/>
      <c r="C8" s="550"/>
      <c r="D8" s="191" t="s">
        <v>339</v>
      </c>
    </row>
    <row r="9" spans="2:4">
      <c r="B9" s="548" t="s">
        <v>340</v>
      </c>
      <c r="C9" s="550" t="s">
        <v>341</v>
      </c>
      <c r="D9" s="191" t="s">
        <v>342</v>
      </c>
    </row>
    <row r="10" spans="2:4">
      <c r="B10" s="548"/>
      <c r="C10" s="550"/>
      <c r="D10" s="191" t="s">
        <v>343</v>
      </c>
    </row>
    <row r="11" spans="2:4">
      <c r="B11" s="548"/>
      <c r="C11" s="550"/>
      <c r="D11" s="191" t="s">
        <v>344</v>
      </c>
    </row>
    <row r="12" spans="2:4">
      <c r="B12" s="548" t="s">
        <v>345</v>
      </c>
      <c r="C12" s="549" t="s">
        <v>346</v>
      </c>
      <c r="D12" s="191" t="s">
        <v>347</v>
      </c>
    </row>
    <row r="13" spans="2:4">
      <c r="B13" s="548"/>
      <c r="C13" s="549"/>
      <c r="D13" s="191" t="s">
        <v>348</v>
      </c>
    </row>
    <row r="14" spans="2:4">
      <c r="B14" s="548" t="s">
        <v>349</v>
      </c>
      <c r="C14" s="549" t="s">
        <v>350</v>
      </c>
      <c r="D14" s="191" t="s">
        <v>351</v>
      </c>
    </row>
    <row r="15" spans="2:4">
      <c r="B15" s="548"/>
      <c r="C15" s="549"/>
      <c r="D15" s="191" t="s">
        <v>352</v>
      </c>
    </row>
    <row r="16" spans="2:4">
      <c r="B16" s="548" t="s">
        <v>353</v>
      </c>
      <c r="C16" s="549" t="s">
        <v>354</v>
      </c>
      <c r="D16" s="191" t="s">
        <v>355</v>
      </c>
    </row>
    <row r="17" spans="2:4">
      <c r="B17" s="548"/>
      <c r="C17" s="549"/>
      <c r="D17" s="191" t="s">
        <v>356</v>
      </c>
    </row>
    <row r="18" spans="2:4">
      <c r="B18" s="548" t="s">
        <v>357</v>
      </c>
      <c r="C18" s="550" t="s">
        <v>358</v>
      </c>
      <c r="D18" s="191" t="s">
        <v>359</v>
      </c>
    </row>
    <row r="19" spans="2:4">
      <c r="B19" s="548"/>
      <c r="C19" s="550"/>
      <c r="D19" s="191" t="s">
        <v>360</v>
      </c>
    </row>
    <row r="20" spans="2:4">
      <c r="B20" s="548"/>
      <c r="C20" s="550"/>
      <c r="D20" s="191" t="s">
        <v>361</v>
      </c>
    </row>
    <row r="21" spans="2:4">
      <c r="B21" s="548" t="s">
        <v>362</v>
      </c>
      <c r="C21" s="549" t="s">
        <v>363</v>
      </c>
      <c r="D21" s="191">
        <v>1</v>
      </c>
    </row>
    <row r="22" spans="2:4">
      <c r="B22" s="548"/>
      <c r="C22" s="549"/>
      <c r="D22" s="191">
        <v>2</v>
      </c>
    </row>
  </sheetData>
  <mergeCells count="18">
    <mergeCell ref="B2:B3"/>
    <mergeCell ref="C2:C3"/>
    <mergeCell ref="B4:B6"/>
    <mergeCell ref="C4:C6"/>
    <mergeCell ref="B7:B8"/>
    <mergeCell ref="C7:C8"/>
    <mergeCell ref="B9:B11"/>
    <mergeCell ref="C9:C11"/>
    <mergeCell ref="B12:B13"/>
    <mergeCell ref="C12:C13"/>
    <mergeCell ref="B14:B15"/>
    <mergeCell ref="C14:C15"/>
    <mergeCell ref="B16:B17"/>
    <mergeCell ref="C16:C17"/>
    <mergeCell ref="B18:B20"/>
    <mergeCell ref="C18:C20"/>
    <mergeCell ref="B21:B22"/>
    <mergeCell ref="C21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12</vt:i4>
      </vt:variant>
    </vt:vector>
  </HeadingPairs>
  <TitlesOfParts>
    <vt:vector size="19" baseType="lpstr">
      <vt:lpstr>ESG - Plan</vt:lpstr>
      <vt:lpstr>MARSZRUTA_WER 6</vt:lpstr>
      <vt:lpstr>MARSZRUTA_WER 5</vt:lpstr>
      <vt:lpstr>DANE CONTROLLINGU</vt:lpstr>
      <vt:lpstr>ETYKIETOWANIE</vt:lpstr>
      <vt:lpstr>Lista niestandard.mat.strateg.</vt:lpstr>
      <vt:lpstr>charakterystyki</vt:lpstr>
      <vt:lpstr>Antelio_Grün</vt:lpstr>
      <vt:lpstr>ETYKIETOWANIE</vt:lpstr>
      <vt:lpstr>iso_1</vt:lpstr>
      <vt:lpstr>iso_2</vt:lpstr>
      <vt:lpstr>iso_3</vt:lpstr>
      <vt:lpstr>lam</vt:lpstr>
      <vt:lpstr>mal</vt:lpstr>
      <vt:lpstr>'ESG - Plan'!Obszar_wydruku</vt:lpstr>
      <vt:lpstr>okl</vt:lpstr>
      <vt:lpstr>otwory</vt:lpstr>
      <vt:lpstr>pro</vt:lpstr>
      <vt:lpstr>wycięcia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Dziwusz, Katarzyna</dc:creator>
  <cp:lastModifiedBy>Wojcikowski, Andrzej</cp:lastModifiedBy>
  <cp:lastPrinted>2018-05-04T07:53:25Z</cp:lastPrinted>
  <dcterms:created xsi:type="dcterms:W3CDTF">1999-11-03T11:04:11Z</dcterms:created>
  <dcterms:modified xsi:type="dcterms:W3CDTF">2021-02-25T13:41:44Z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2020-12-22T09:21:00Z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86a88f62-0224-4bdc-8d55-b06966920836</vt:lpwstr>
  </property>
  <property fmtid="{D5CDD505-2E9C-101B-9397-08002B2CF9AE}" pid="8" name="MSIP_Label_ced06422-c515-4a4e-a1f2-e6a0c0200eae_ContentBits">
    <vt:lpwstr>0</vt:lpwstr>
  </property>
</Properties>
</file>