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5B8A2AA4-10C8-4C03-8E16-1CCC684A4C20}" xr6:coauthVersionLast="41" xr6:coauthVersionMax="41" xr10:uidLastSave="{00000000-0000-0000-0000-000000000000}"/>
  <bookViews>
    <workbookView xWindow="-120" yWindow="-120" windowWidth="29040" windowHeight="1599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Sheet1" sheetId="5" r:id="rId4"/>
  </sheets>
  <externalReferences>
    <externalReference r:id="rId5"/>
  </externalReferences>
  <definedNames>
    <definedName name="_xlnm._FilterDatabase" localSheetId="2" hidden="1">'Balance representation'!$A$1:$G$120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U2" i="5" s="1"/>
  <c r="H2" i="5"/>
  <c r="K2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L2" i="5"/>
  <c r="N2" i="5"/>
  <c r="O2" i="5"/>
  <c r="P2" i="5"/>
  <c r="S2" i="5"/>
  <c r="G3" i="5"/>
  <c r="I3" i="5" s="1"/>
  <c r="H3" i="5"/>
  <c r="K3" i="5"/>
  <c r="L3" i="5"/>
  <c r="N3" i="5"/>
  <c r="O3" i="5"/>
  <c r="P3" i="5"/>
  <c r="S3" i="5"/>
  <c r="T3" i="5"/>
  <c r="G4" i="5"/>
  <c r="I4" i="5" s="1"/>
  <c r="H4" i="5"/>
  <c r="K4" i="5"/>
  <c r="L4" i="5"/>
  <c r="N4" i="5"/>
  <c r="O4" i="5"/>
  <c r="P4" i="5"/>
  <c r="S4" i="5"/>
  <c r="T4" i="5"/>
  <c r="G5" i="5"/>
  <c r="I5" i="5" s="1"/>
  <c r="H5" i="5"/>
  <c r="K5" i="5"/>
  <c r="L5" i="5"/>
  <c r="N5" i="5"/>
  <c r="O5" i="5"/>
  <c r="P5" i="5"/>
  <c r="S5" i="5"/>
  <c r="T5" i="5"/>
  <c r="G6" i="5"/>
  <c r="I6" i="5" s="1"/>
  <c r="H6" i="5"/>
  <c r="K6" i="5"/>
  <c r="L6" i="5"/>
  <c r="N6" i="5"/>
  <c r="O6" i="5"/>
  <c r="P6" i="5"/>
  <c r="S6" i="5"/>
  <c r="T6" i="5"/>
  <c r="G7" i="5"/>
  <c r="I7" i="5" s="1"/>
  <c r="H7" i="5"/>
  <c r="K7" i="5"/>
  <c r="L7" i="5"/>
  <c r="N7" i="5"/>
  <c r="O7" i="5"/>
  <c r="P7" i="5"/>
  <c r="S7" i="5"/>
  <c r="T7" i="5"/>
  <c r="G8" i="5"/>
  <c r="I8" i="5" s="1"/>
  <c r="H8" i="5"/>
  <c r="K8" i="5"/>
  <c r="L8" i="5"/>
  <c r="N8" i="5"/>
  <c r="O8" i="5"/>
  <c r="P8" i="5"/>
  <c r="S8" i="5"/>
  <c r="T8" i="5"/>
  <c r="G9" i="5"/>
  <c r="I9" i="5" s="1"/>
  <c r="H9" i="5"/>
  <c r="K9" i="5"/>
  <c r="L9" i="5"/>
  <c r="N9" i="5"/>
  <c r="O9" i="5"/>
  <c r="P9" i="5"/>
  <c r="S9" i="5"/>
  <c r="T9" i="5"/>
  <c r="G10" i="5"/>
  <c r="I10" i="5" s="1"/>
  <c r="H10" i="5"/>
  <c r="K10" i="5"/>
  <c r="L10" i="5"/>
  <c r="N10" i="5"/>
  <c r="O10" i="5"/>
  <c r="P10" i="5"/>
  <c r="S10" i="5"/>
  <c r="T10" i="5"/>
  <c r="G11" i="5"/>
  <c r="I11" i="5" s="1"/>
  <c r="H11" i="5"/>
  <c r="K11" i="5"/>
  <c r="L11" i="5"/>
  <c r="N11" i="5"/>
  <c r="O11" i="5"/>
  <c r="P11" i="5"/>
  <c r="S11" i="5"/>
  <c r="T11" i="5"/>
  <c r="G12" i="5"/>
  <c r="I12" i="5" s="1"/>
  <c r="H12" i="5"/>
  <c r="K12" i="5"/>
  <c r="L12" i="5"/>
  <c r="N12" i="5"/>
  <c r="O12" i="5"/>
  <c r="P12" i="5"/>
  <c r="S12" i="5"/>
  <c r="T12" i="5"/>
  <c r="G13" i="5"/>
  <c r="I13" i="5" s="1"/>
  <c r="H13" i="5"/>
  <c r="K13" i="5"/>
  <c r="L13" i="5"/>
  <c r="N13" i="5"/>
  <c r="O13" i="5"/>
  <c r="P13" i="5"/>
  <c r="S13" i="5"/>
  <c r="T13" i="5"/>
  <c r="G14" i="5"/>
  <c r="I14" i="5" s="1"/>
  <c r="H14" i="5"/>
  <c r="K14" i="5"/>
  <c r="L14" i="5"/>
  <c r="N14" i="5"/>
  <c r="O14" i="5"/>
  <c r="P14" i="5"/>
  <c r="S14" i="5"/>
  <c r="T14" i="5"/>
  <c r="G15" i="5"/>
  <c r="I15" i="5" s="1"/>
  <c r="H15" i="5"/>
  <c r="K15" i="5"/>
  <c r="L15" i="5"/>
  <c r="N15" i="5"/>
  <c r="O15" i="5"/>
  <c r="P15" i="5"/>
  <c r="S15" i="5"/>
  <c r="T15" i="5"/>
  <c r="G16" i="5"/>
  <c r="I16" i="5" s="1"/>
  <c r="H16" i="5"/>
  <c r="K16" i="5"/>
  <c r="L16" i="5"/>
  <c r="N16" i="5"/>
  <c r="O16" i="5"/>
  <c r="P16" i="5"/>
  <c r="S16" i="5"/>
  <c r="T16" i="5"/>
  <c r="G17" i="5"/>
  <c r="I17" i="5" s="1"/>
  <c r="H17" i="5"/>
  <c r="K17" i="5"/>
  <c r="L17" i="5"/>
  <c r="N17" i="5"/>
  <c r="O17" i="5"/>
  <c r="P17" i="5"/>
  <c r="S17" i="5"/>
  <c r="T17" i="5"/>
  <c r="G18" i="5"/>
  <c r="I18" i="5" s="1"/>
  <c r="H18" i="5"/>
  <c r="K18" i="5"/>
  <c r="L18" i="5"/>
  <c r="N18" i="5"/>
  <c r="O18" i="5"/>
  <c r="P18" i="5"/>
  <c r="S18" i="5"/>
  <c r="T18" i="5"/>
  <c r="G19" i="5"/>
  <c r="I19" i="5" s="1"/>
  <c r="H19" i="5"/>
  <c r="K19" i="5"/>
  <c r="L19" i="5"/>
  <c r="N19" i="5"/>
  <c r="O19" i="5"/>
  <c r="P19" i="5"/>
  <c r="S19" i="5"/>
  <c r="T19" i="5"/>
  <c r="G20" i="5"/>
  <c r="I20" i="5" s="1"/>
  <c r="H20" i="5"/>
  <c r="K20" i="5"/>
  <c r="L20" i="5"/>
  <c r="N20" i="5"/>
  <c r="O20" i="5"/>
  <c r="P20" i="5"/>
  <c r="S20" i="5"/>
  <c r="T20" i="5"/>
  <c r="G21" i="5"/>
  <c r="I21" i="5" s="1"/>
  <c r="H21" i="5"/>
  <c r="K21" i="5"/>
  <c r="L21" i="5"/>
  <c r="N21" i="5"/>
  <c r="O21" i="5"/>
  <c r="P21" i="5"/>
  <c r="S21" i="5"/>
  <c r="T21" i="5"/>
  <c r="G22" i="5"/>
  <c r="I22" i="5" s="1"/>
  <c r="H22" i="5"/>
  <c r="K22" i="5"/>
  <c r="L22" i="5"/>
  <c r="N22" i="5"/>
  <c r="O22" i="5"/>
  <c r="P22" i="5"/>
  <c r="S22" i="5"/>
  <c r="T22" i="5"/>
  <c r="G23" i="5"/>
  <c r="I23" i="5" s="1"/>
  <c r="H23" i="5"/>
  <c r="K23" i="5"/>
  <c r="L23" i="5"/>
  <c r="N23" i="5"/>
  <c r="O23" i="5"/>
  <c r="P23" i="5"/>
  <c r="S23" i="5"/>
  <c r="T23" i="5"/>
  <c r="U50" i="5"/>
  <c r="I2" i="5" l="1"/>
  <c r="U23" i="5"/>
  <c r="U21" i="5"/>
  <c r="U19" i="5"/>
  <c r="U18" i="5"/>
  <c r="U14" i="5"/>
  <c r="U12" i="5"/>
  <c r="U11" i="5"/>
  <c r="U3" i="5"/>
  <c r="U22" i="5"/>
  <c r="U20" i="5"/>
  <c r="U17" i="5"/>
  <c r="U16" i="5"/>
  <c r="U15" i="5"/>
  <c r="U13" i="5"/>
  <c r="U10" i="5"/>
  <c r="U9" i="5"/>
  <c r="U8" i="5"/>
  <c r="U7" i="5"/>
  <c r="U6" i="5"/>
  <c r="U5" i="5"/>
  <c r="U4" i="5"/>
  <c r="P50" i="5" l="1"/>
  <c r="O50" i="5"/>
  <c r="N50" i="5"/>
  <c r="L50" i="5"/>
  <c r="K50" i="5"/>
  <c r="I50" i="5"/>
  <c r="H50" i="5"/>
  <c r="S50" i="5" s="1"/>
  <c r="S49" i="5"/>
  <c r="P49" i="5"/>
  <c r="O49" i="5"/>
  <c r="N49" i="5"/>
  <c r="L49" i="5"/>
  <c r="K49" i="5"/>
  <c r="H49" i="5"/>
  <c r="G49" i="5"/>
  <c r="S48" i="5"/>
  <c r="P48" i="5"/>
  <c r="O48" i="5"/>
  <c r="N48" i="5"/>
  <c r="L48" i="5"/>
  <c r="K48" i="5"/>
  <c r="H48" i="5"/>
  <c r="G48" i="5"/>
  <c r="S47" i="5"/>
  <c r="P47" i="5"/>
  <c r="O47" i="5"/>
  <c r="N47" i="5"/>
  <c r="L47" i="5"/>
  <c r="K47" i="5"/>
  <c r="H47" i="5"/>
  <c r="G47" i="5"/>
  <c r="S46" i="5"/>
  <c r="P46" i="5"/>
  <c r="O46" i="5"/>
  <c r="N46" i="5"/>
  <c r="L46" i="5"/>
  <c r="K46" i="5"/>
  <c r="H46" i="5"/>
  <c r="G46" i="5"/>
  <c r="S45" i="5"/>
  <c r="P45" i="5"/>
  <c r="O45" i="5"/>
  <c r="N45" i="5"/>
  <c r="L45" i="5"/>
  <c r="K45" i="5"/>
  <c r="H45" i="5"/>
  <c r="G45" i="5"/>
  <c r="S44" i="5"/>
  <c r="P44" i="5"/>
  <c r="O44" i="5"/>
  <c r="N44" i="5"/>
  <c r="L44" i="5"/>
  <c r="K44" i="5"/>
  <c r="H44" i="5"/>
  <c r="G44" i="5"/>
  <c r="S43" i="5"/>
  <c r="P43" i="5"/>
  <c r="O43" i="5"/>
  <c r="N43" i="5"/>
  <c r="L43" i="5"/>
  <c r="K43" i="5"/>
  <c r="H43" i="5"/>
  <c r="G43" i="5"/>
  <c r="S42" i="5"/>
  <c r="P42" i="5"/>
  <c r="O42" i="5"/>
  <c r="N42" i="5"/>
  <c r="L42" i="5"/>
  <c r="K42" i="5"/>
  <c r="H42" i="5"/>
  <c r="G42" i="5"/>
  <c r="S41" i="5"/>
  <c r="P41" i="5"/>
  <c r="O41" i="5"/>
  <c r="N41" i="5"/>
  <c r="L41" i="5"/>
  <c r="K41" i="5"/>
  <c r="H41" i="5"/>
  <c r="G41" i="5"/>
  <c r="S40" i="5"/>
  <c r="P40" i="5"/>
  <c r="O40" i="5"/>
  <c r="N40" i="5"/>
  <c r="L40" i="5"/>
  <c r="K40" i="5"/>
  <c r="H40" i="5"/>
  <c r="G40" i="5"/>
  <c r="S39" i="5"/>
  <c r="P39" i="5"/>
  <c r="O39" i="5"/>
  <c r="N39" i="5"/>
  <c r="L39" i="5"/>
  <c r="K39" i="5"/>
  <c r="H39" i="5"/>
  <c r="G39" i="5"/>
  <c r="S38" i="5"/>
  <c r="P38" i="5"/>
  <c r="O38" i="5"/>
  <c r="N38" i="5"/>
  <c r="L38" i="5"/>
  <c r="K38" i="5"/>
  <c r="H38" i="5"/>
  <c r="G38" i="5"/>
  <c r="S37" i="5"/>
  <c r="P37" i="5"/>
  <c r="O37" i="5"/>
  <c r="N37" i="5"/>
  <c r="L37" i="5"/>
  <c r="K37" i="5"/>
  <c r="H37" i="5"/>
  <c r="G37" i="5"/>
  <c r="S36" i="5"/>
  <c r="P36" i="5"/>
  <c r="O36" i="5"/>
  <c r="N36" i="5"/>
  <c r="L36" i="5"/>
  <c r="K36" i="5"/>
  <c r="H36" i="5"/>
  <c r="G36" i="5"/>
  <c r="S35" i="5"/>
  <c r="P35" i="5"/>
  <c r="O35" i="5"/>
  <c r="N35" i="5"/>
  <c r="L35" i="5"/>
  <c r="K35" i="5"/>
  <c r="H35" i="5"/>
  <c r="G35" i="5"/>
  <c r="S34" i="5"/>
  <c r="P34" i="5"/>
  <c r="O34" i="5"/>
  <c r="N34" i="5"/>
  <c r="L34" i="5"/>
  <c r="K34" i="5"/>
  <c r="H34" i="5"/>
  <c r="G34" i="5"/>
  <c r="S33" i="5"/>
  <c r="P33" i="5"/>
  <c r="O33" i="5"/>
  <c r="N33" i="5"/>
  <c r="L33" i="5"/>
  <c r="K33" i="5"/>
  <c r="H33" i="5"/>
  <c r="G33" i="5"/>
  <c r="S32" i="5"/>
  <c r="P32" i="5"/>
  <c r="O32" i="5"/>
  <c r="N32" i="5"/>
  <c r="L32" i="5"/>
  <c r="K32" i="5"/>
  <c r="H32" i="5"/>
  <c r="G32" i="5"/>
  <c r="S31" i="5"/>
  <c r="P31" i="5"/>
  <c r="O31" i="5"/>
  <c r="N31" i="5"/>
  <c r="L31" i="5"/>
  <c r="K31" i="5"/>
  <c r="H31" i="5"/>
  <c r="G31" i="5"/>
  <c r="S30" i="5"/>
  <c r="P30" i="5"/>
  <c r="O30" i="5"/>
  <c r="N30" i="5"/>
  <c r="L30" i="5"/>
  <c r="K30" i="5"/>
  <c r="H30" i="5"/>
  <c r="G30" i="5"/>
  <c r="S29" i="5"/>
  <c r="P29" i="5"/>
  <c r="O29" i="5"/>
  <c r="N29" i="5"/>
  <c r="L29" i="5"/>
  <c r="K29" i="5"/>
  <c r="H29" i="5"/>
  <c r="G29" i="5"/>
  <c r="S28" i="5"/>
  <c r="P28" i="5"/>
  <c r="O28" i="5"/>
  <c r="N28" i="5"/>
  <c r="L28" i="5"/>
  <c r="K28" i="5"/>
  <c r="H28" i="5"/>
  <c r="G28" i="5"/>
  <c r="S27" i="5"/>
  <c r="P27" i="5"/>
  <c r="O27" i="5"/>
  <c r="N27" i="5"/>
  <c r="L27" i="5"/>
  <c r="K27" i="5"/>
  <c r="H27" i="5"/>
  <c r="G27" i="5"/>
  <c r="S26" i="5"/>
  <c r="P26" i="5"/>
  <c r="O26" i="5"/>
  <c r="N26" i="5"/>
  <c r="L26" i="5"/>
  <c r="K26" i="5"/>
  <c r="H26" i="5"/>
  <c r="G26" i="5"/>
  <c r="S25" i="5"/>
  <c r="P25" i="5"/>
  <c r="O25" i="5"/>
  <c r="N25" i="5"/>
  <c r="L25" i="5"/>
  <c r="K25" i="5"/>
  <c r="H25" i="5"/>
  <c r="G25" i="5"/>
  <c r="S24" i="5"/>
  <c r="P24" i="5"/>
  <c r="O24" i="5"/>
  <c r="N24" i="5"/>
  <c r="L24" i="5"/>
  <c r="K24" i="5"/>
  <c r="H24" i="5"/>
  <c r="G24" i="5"/>
  <c r="T24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R24" i="5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I43" i="5" l="1"/>
  <c r="U43" i="5"/>
  <c r="I46" i="5"/>
  <c r="U46" i="5"/>
  <c r="I48" i="5"/>
  <c r="U48" i="5"/>
  <c r="I49" i="5"/>
  <c r="U49" i="5"/>
  <c r="I24" i="5"/>
  <c r="U24" i="5"/>
  <c r="I26" i="5"/>
  <c r="U26" i="5"/>
  <c r="I28" i="5"/>
  <c r="U28" i="5"/>
  <c r="I30" i="5"/>
  <c r="U30" i="5"/>
  <c r="I32" i="5"/>
  <c r="U32" i="5"/>
  <c r="I34" i="5"/>
  <c r="U34" i="5"/>
  <c r="I36" i="5"/>
  <c r="U36" i="5"/>
  <c r="I38" i="5"/>
  <c r="U38" i="5"/>
  <c r="I40" i="5"/>
  <c r="U40" i="5"/>
  <c r="I42" i="5"/>
  <c r="U42" i="5"/>
  <c r="I45" i="5"/>
  <c r="U45" i="5"/>
  <c r="I47" i="5"/>
  <c r="U47" i="5"/>
  <c r="I25" i="5"/>
  <c r="U25" i="5"/>
  <c r="I27" i="5"/>
  <c r="U27" i="5"/>
  <c r="I29" i="5"/>
  <c r="U29" i="5"/>
  <c r="I31" i="5"/>
  <c r="U31" i="5"/>
  <c r="I33" i="5"/>
  <c r="U33" i="5"/>
  <c r="I35" i="5"/>
  <c r="U35" i="5"/>
  <c r="I37" i="5"/>
  <c r="U37" i="5"/>
  <c r="I39" i="5"/>
  <c r="U39" i="5"/>
  <c r="I41" i="5"/>
  <c r="U41" i="5"/>
  <c r="I44" i="5"/>
  <c r="U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J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<sst xmlns="http://schemas.openxmlformats.org/spreadsheetml/2006/main" count="482" uniqueCount="77">
  <si>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</si>
  <si>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</si>
  <si>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</si>
  <si>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</si>
  <si>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</si>
  <si>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</si>
  <si>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</si>
  <si>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</si>
  <si>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</si>
  <si>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</si>
  <si>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</si>
  <si>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</si>
  <si>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</si>
  <si>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</si>
  <si>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</si>
  <si>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</si>
  <si>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</si>
  <si>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</si>
  <si>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</si>
  <si>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</si>
  <si>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</si>
  <si>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</si>
  <si>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</si>
  <si>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</si>
  <si>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</si>
  <si>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</si>
  <si>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</si>
  <si>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</si>
  <si>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</si>
  <si>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</si>
  <si>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</si>
  <si>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</si>
  <si>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</si>
  <si>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</si>
  <si>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</si>
  <si>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</si>
  <si>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</si>
  <si>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</si>
  <si>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</si>
  <si>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</si>
  <si>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</si>
  <si>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</si>
  <si>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</si>
  <si>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</si>
  <si>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</si>
  <si>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</si>
  <si>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</si>
  <si>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</si>
  <si>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</si>
  <si>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</si>
  <si>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</si>
  <si>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</si>
  <si>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</si>
  <si>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</si>
  <si>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</si>
  <si>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</si>
  <si>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</si>
  <si>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</si>
  <si>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</si>
  <si>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</si>
  <si>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</si>
  <si>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B1NORM</t>
  </si>
  <si>
    <t>Customer Payment Instruction</t>
  </si>
  <si>
    <t>HSBEL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</si>
  <si>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</si>
  <si>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</si>
  <si>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</si>
  <si>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</si>
  <si>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</si>
  <si>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</si>
  <si>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</si>
  <si>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</si>
  <si>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FX Deal</t>
  </si>
  <si>
    <t>-</t>
  </si>
  <si>
    <t>HOMESEND BELGIUM</t>
  </si>
  <si>
    <t>LEI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</si>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</sst>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0" fontId="0" fillId="0" borderId="0" xfId="0" applyNumberFormat="1"/>
    <xf numFmtId="166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dimension ref="A1:B12"/>
  <sheetViews>
    <sheetView zoomScale="130" zoomScaleNormal="130" workbookViewId="0">
      <selection activeCell="B13" sqref="B13"/>
    </sheetView>
  </sheetViews>
  <sheetFormatPr defaultRowHeight="15" x14ac:dyDescent="0.25"/>
  <cols>
    <col min="1" max="1" width="28.5703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dimension ref="A1:S46"/>
  <sheetViews>
    <sheetView zoomScale="98" workbookViewId="0">
      <selection activeCell="K1" sqref="K1:M1"/>
    </sheetView>
  </sheetViews>
  <sheetFormatPr defaultRowHeight="15" x14ac:dyDescent="0.25"/>
  <cols>
    <col min="1" max="1" width="27.42578125" style="1" customWidth="1"/>
    <col min="2" max="2" width="22.5703125" customWidth="1"/>
    <col min="3" max="3" width="19.42578125" customWidth="1"/>
    <col min="4" max="7" width="20.85546875" customWidth="1"/>
    <col min="8" max="8" width="18.5703125" customWidth="1"/>
    <col min="9" max="9" width="22.28515625" customWidth="1"/>
    <col min="10" max="10" width="20" customWidth="1"/>
    <col min="11" max="11" width="18.5703125" customWidth="1"/>
    <col min="12" max="12" width="22.28515625" customWidth="1"/>
    <col min="13" max="13" width="20" customWidth="1"/>
    <col min="14" max="14" width="18.85546875" customWidth="1"/>
    <col min="15" max="15" width="17.5703125" customWidth="1"/>
    <col min="18" max="18" width="11.5703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22" t="s">
        <v>0</v>
      </c>
      <c r="C1" s="123"/>
      <c r="D1" s="123"/>
      <c r="E1" s="124"/>
      <c r="F1" s="120" t="s">
        <v>2</v>
      </c>
      <c r="G1" s="121"/>
      <c r="H1" s="122" t="s">
        <v>3</v>
      </c>
      <c r="I1" s="123"/>
      <c r="J1" s="124"/>
      <c r="K1" s="125" t="s">
        <v>4</v>
      </c>
      <c r="L1" s="120"/>
      <c r="M1" s="121"/>
      <c r="N1" s="125" t="s">
        <v>5</v>
      </c>
      <c r="O1" s="121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dimension ref="A1:G120"/>
  <sheetViews>
    <sheetView zoomScale="85" workbookViewId="0">
      <pane ySplit="1" topLeftCell="A35" activePane="bottomLeft" state="frozen"/>
      <selection pane="bottomLeft" activeCell="B42" sqref="B42"/>
    </sheetView>
  </sheetViews>
  <sheetFormatPr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2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2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2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27"/>
      <c r="B5" s="75" t="s">
        <v>13</v>
      </c>
      <c r="C5" s="80"/>
      <c r="D5" s="80"/>
      <c r="E5" s="43"/>
      <c r="F5" s="6"/>
      <c r="G5" s="7"/>
    </row>
    <row r="6" spans="1:7" x14ac:dyDescent="0.25">
      <c r="A6" s="127"/>
      <c r="B6" s="74" t="s">
        <v>12</v>
      </c>
      <c r="C6" s="3"/>
      <c r="D6" s="3"/>
      <c r="E6" s="43"/>
      <c r="F6" s="6"/>
      <c r="G6" s="7"/>
    </row>
    <row r="7" spans="1:7" x14ac:dyDescent="0.25">
      <c r="A7" s="127"/>
      <c r="B7" s="75" t="s">
        <v>11</v>
      </c>
      <c r="C7" s="3"/>
      <c r="D7" s="3"/>
      <c r="E7" s="43"/>
      <c r="F7" s="6"/>
      <c r="G7" s="7"/>
    </row>
    <row r="8" spans="1:7" x14ac:dyDescent="0.25">
      <c r="A8" s="127"/>
      <c r="B8" s="75" t="s">
        <v>13</v>
      </c>
      <c r="C8" s="3"/>
      <c r="D8" s="3"/>
      <c r="E8" s="43"/>
      <c r="F8" s="6"/>
      <c r="G8" s="7"/>
    </row>
    <row r="9" spans="1:7" x14ac:dyDescent="0.25">
      <c r="A9" s="127"/>
      <c r="B9" s="74" t="s">
        <v>3</v>
      </c>
      <c r="C9" s="3"/>
      <c r="D9" s="3"/>
      <c r="E9" s="43"/>
      <c r="F9" s="6"/>
      <c r="G9" s="7"/>
    </row>
    <row r="10" spans="1:7" x14ac:dyDescent="0.25">
      <c r="A10" s="127"/>
      <c r="B10" s="75" t="s">
        <v>11</v>
      </c>
      <c r="C10" s="3"/>
      <c r="D10" s="3"/>
      <c r="E10" s="43"/>
      <c r="F10" s="6"/>
      <c r="G10" s="7"/>
    </row>
    <row r="11" spans="1:7" x14ac:dyDescent="0.25">
      <c r="A11" s="127"/>
      <c r="B11" s="75" t="s">
        <v>13</v>
      </c>
      <c r="C11" s="3"/>
      <c r="D11" s="3"/>
      <c r="E11" s="43"/>
      <c r="F11" s="6"/>
      <c r="G11" s="7"/>
    </row>
    <row r="12" spans="1:7" x14ac:dyDescent="0.25">
      <c r="A12" s="127"/>
      <c r="B12" s="74" t="s">
        <v>14</v>
      </c>
      <c r="C12" s="3"/>
      <c r="D12" s="3"/>
      <c r="E12" s="43"/>
      <c r="F12" s="6"/>
      <c r="G12" s="7"/>
    </row>
    <row r="13" spans="1:7" x14ac:dyDescent="0.25">
      <c r="A13" s="127"/>
      <c r="B13" s="75" t="s">
        <v>11</v>
      </c>
      <c r="C13" s="3"/>
      <c r="D13" s="3"/>
      <c r="E13" s="43"/>
      <c r="F13" s="6"/>
      <c r="G13" s="7"/>
    </row>
    <row r="14" spans="1:7" x14ac:dyDescent="0.25">
      <c r="A14" s="127"/>
      <c r="B14" s="75" t="s">
        <v>13</v>
      </c>
      <c r="C14" s="3"/>
      <c r="D14" s="3"/>
      <c r="E14" s="43"/>
      <c r="F14" s="6"/>
      <c r="G14" s="7"/>
    </row>
    <row r="15" spans="1:7" x14ac:dyDescent="0.25">
      <c r="A15" s="127"/>
      <c r="B15" s="74" t="s">
        <v>4</v>
      </c>
      <c r="C15" s="3"/>
      <c r="D15" s="3"/>
      <c r="E15" s="43"/>
      <c r="F15" s="6"/>
      <c r="G15" s="7"/>
    </row>
    <row r="16" spans="1:7" x14ac:dyDescent="0.25">
      <c r="A16" s="127"/>
      <c r="B16" s="75" t="s">
        <v>11</v>
      </c>
      <c r="C16" s="3"/>
      <c r="D16" s="3"/>
      <c r="E16" s="43"/>
      <c r="F16" s="6"/>
      <c r="G16" s="7"/>
    </row>
    <row r="17" spans="1:7" x14ac:dyDescent="0.25">
      <c r="A17" s="127"/>
      <c r="B17" s="75" t="s">
        <v>13</v>
      </c>
      <c r="C17" s="3"/>
      <c r="D17" s="3"/>
      <c r="E17" s="43"/>
      <c r="F17" s="6"/>
      <c r="G17" s="7"/>
    </row>
    <row r="18" spans="1:7" x14ac:dyDescent="0.25">
      <c r="A18" s="12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2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2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2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2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2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27"/>
      <c r="B24" s="75" t="s">
        <v>13</v>
      </c>
      <c r="C24" s="80"/>
      <c r="D24" s="80"/>
      <c r="E24" s="43"/>
      <c r="F24" s="6"/>
      <c r="G24" s="7"/>
    </row>
    <row r="25" spans="1:7" x14ac:dyDescent="0.25">
      <c r="A25" s="12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27"/>
      <c r="B26" s="75" t="s">
        <v>11</v>
      </c>
      <c r="C26" s="3"/>
      <c r="D26" s="6"/>
      <c r="E26" s="43"/>
      <c r="F26" s="6"/>
      <c r="G26" s="7"/>
    </row>
    <row r="27" spans="1:7" x14ac:dyDescent="0.25">
      <c r="A27" s="12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2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27"/>
      <c r="B29" s="74" t="s">
        <v>3</v>
      </c>
      <c r="C29" s="3"/>
      <c r="D29" s="6"/>
      <c r="E29" s="43"/>
      <c r="F29" s="6"/>
      <c r="G29" s="7"/>
    </row>
    <row r="30" spans="1:7" x14ac:dyDescent="0.25">
      <c r="A30" s="127"/>
      <c r="B30" s="75" t="s">
        <v>11</v>
      </c>
      <c r="C30" s="3"/>
      <c r="D30" s="6"/>
      <c r="E30" s="43"/>
      <c r="F30" s="6"/>
      <c r="G30" s="7"/>
    </row>
    <row r="31" spans="1:7" x14ac:dyDescent="0.25">
      <c r="A31" s="127"/>
      <c r="B31" s="75" t="s">
        <v>13</v>
      </c>
      <c r="C31" s="3"/>
      <c r="D31" s="6"/>
      <c r="E31" s="43"/>
      <c r="F31" s="6"/>
      <c r="G31" s="7"/>
    </row>
    <row r="32" spans="1:7" x14ac:dyDescent="0.25">
      <c r="A32" s="127"/>
      <c r="B32" s="74" t="s">
        <v>14</v>
      </c>
      <c r="C32" s="3"/>
      <c r="D32" s="6"/>
      <c r="E32" s="43"/>
      <c r="F32" s="6"/>
      <c r="G32" s="7"/>
    </row>
    <row r="33" spans="1:7" x14ac:dyDescent="0.25">
      <c r="A33" s="127"/>
      <c r="B33" s="75" t="s">
        <v>11</v>
      </c>
      <c r="C33" s="3"/>
      <c r="D33" s="6"/>
      <c r="E33" s="43"/>
      <c r="F33" s="6"/>
      <c r="G33" s="7"/>
    </row>
    <row r="34" spans="1:7" x14ac:dyDescent="0.25">
      <c r="A34" s="127"/>
      <c r="B34" s="75" t="s">
        <v>13</v>
      </c>
      <c r="C34" s="3"/>
      <c r="D34" s="6"/>
      <c r="E34" s="43"/>
      <c r="F34" s="6"/>
      <c r="G34" s="7"/>
    </row>
    <row r="35" spans="1:7" x14ac:dyDescent="0.25">
      <c r="A35" s="127"/>
      <c r="B35" s="74" t="s">
        <v>4</v>
      </c>
      <c r="C35" s="3"/>
      <c r="D35" s="6"/>
      <c r="E35" s="43"/>
      <c r="F35" s="6"/>
      <c r="G35" s="7"/>
    </row>
    <row r="36" spans="1:7" x14ac:dyDescent="0.25">
      <c r="A36" s="127"/>
      <c r="B36" s="75" t="s">
        <v>11</v>
      </c>
      <c r="C36" s="3"/>
      <c r="D36" s="6"/>
      <c r="E36" s="43"/>
      <c r="F36" s="6"/>
      <c r="G36" s="7"/>
    </row>
    <row r="37" spans="1:7" x14ac:dyDescent="0.25">
      <c r="A37" s="127"/>
      <c r="B37" s="75" t="s">
        <v>13</v>
      </c>
      <c r="C37" s="3"/>
      <c r="D37" s="6"/>
      <c r="E37" s="43"/>
      <c r="F37" s="6"/>
      <c r="G37" s="7"/>
    </row>
    <row r="38" spans="1:7" x14ac:dyDescent="0.25">
      <c r="A38" s="12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2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2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2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27"/>
      <c r="B42" s="74" t="s">
        <v>76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2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27"/>
      <c r="B44" s="75" t="s">
        <v>13</v>
      </c>
      <c r="C44" s="59"/>
      <c r="D44" s="59"/>
      <c r="E44" s="43"/>
      <c r="F44" s="6"/>
      <c r="G44" s="7"/>
    </row>
    <row r="45" spans="1:7" x14ac:dyDescent="0.25">
      <c r="A45" s="12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27"/>
      <c r="B46" s="75" t="s">
        <v>11</v>
      </c>
      <c r="C46" s="3"/>
      <c r="D46" s="3"/>
      <c r="E46" s="43"/>
      <c r="F46" s="6"/>
      <c r="G46" s="7"/>
    </row>
    <row r="47" spans="1:7" x14ac:dyDescent="0.25">
      <c r="A47" s="12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2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2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2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2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27"/>
      <c r="B52" s="74" t="s">
        <v>14</v>
      </c>
      <c r="C52" s="3"/>
      <c r="D52" s="3"/>
      <c r="E52" s="43"/>
      <c r="F52" s="6"/>
      <c r="G52" s="7"/>
    </row>
    <row r="53" spans="1:7" x14ac:dyDescent="0.25">
      <c r="A53" s="127"/>
      <c r="B53" s="75" t="s">
        <v>11</v>
      </c>
      <c r="C53" s="3"/>
      <c r="D53" s="3"/>
      <c r="E53" s="43"/>
      <c r="F53" s="6"/>
      <c r="G53" s="7"/>
    </row>
    <row r="54" spans="1:7" x14ac:dyDescent="0.25">
      <c r="A54" s="127"/>
      <c r="B54" s="75" t="s">
        <v>13</v>
      </c>
      <c r="C54" s="3"/>
      <c r="D54" s="3"/>
      <c r="E54" s="43"/>
      <c r="F54" s="6"/>
      <c r="G54" s="7"/>
    </row>
    <row r="55" spans="1:7" x14ac:dyDescent="0.25">
      <c r="A55" s="127"/>
      <c r="B55" s="74" t="s">
        <v>4</v>
      </c>
      <c r="C55" s="3"/>
      <c r="D55" s="3"/>
      <c r="E55" s="43"/>
      <c r="F55" s="6"/>
      <c r="G55" s="7"/>
    </row>
    <row r="56" spans="1:7" x14ac:dyDescent="0.25">
      <c r="A56" s="127"/>
      <c r="B56" s="75" t="s">
        <v>11</v>
      </c>
      <c r="C56" s="3"/>
      <c r="D56" s="3"/>
      <c r="E56" s="43"/>
      <c r="F56" s="6"/>
      <c r="G56" s="7"/>
    </row>
    <row r="57" spans="1:7" x14ac:dyDescent="0.25">
      <c r="A57" s="127"/>
      <c r="B57" s="75" t="s">
        <v>13</v>
      </c>
      <c r="C57" s="3"/>
      <c r="D57" s="3"/>
      <c r="E57" s="43"/>
      <c r="F57" s="6"/>
      <c r="G57" s="7"/>
    </row>
    <row r="58" spans="1:7" x14ac:dyDescent="0.25">
      <c r="A58" s="12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2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2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2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2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2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27"/>
      <c r="B64" s="75" t="s">
        <v>13</v>
      </c>
      <c r="C64" s="59"/>
      <c r="D64" s="59"/>
      <c r="E64" s="43"/>
      <c r="F64" s="6"/>
      <c r="G64" s="7"/>
    </row>
    <row r="65" spans="1:7" x14ac:dyDescent="0.25">
      <c r="A65" s="12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27"/>
      <c r="B66" s="75" t="s">
        <v>11</v>
      </c>
      <c r="C66" s="3"/>
      <c r="D66" s="3"/>
      <c r="E66" s="43"/>
    </row>
    <row r="67" spans="1:7" x14ac:dyDescent="0.25">
      <c r="A67" s="12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27"/>
      <c r="B68" s="79" t="s">
        <v>18</v>
      </c>
      <c r="C68" s="3"/>
      <c r="D68" s="3"/>
      <c r="E68" s="43"/>
      <c r="F68" s="62"/>
      <c r="G68" s="7"/>
    </row>
    <row r="69" spans="1:7" x14ac:dyDescent="0.25">
      <c r="A69" s="12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2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2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27"/>
      <c r="B72" s="74" t="s">
        <v>14</v>
      </c>
      <c r="C72" s="3"/>
      <c r="D72" s="3"/>
      <c r="E72" s="43"/>
      <c r="F72" s="6"/>
      <c r="G72" s="7"/>
    </row>
    <row r="73" spans="1:7" x14ac:dyDescent="0.25">
      <c r="A73" s="127"/>
      <c r="B73" s="75" t="s">
        <v>11</v>
      </c>
      <c r="C73" s="3"/>
      <c r="D73" s="3"/>
      <c r="E73" s="43"/>
      <c r="F73" s="6"/>
      <c r="G73" s="7"/>
    </row>
    <row r="74" spans="1:7" x14ac:dyDescent="0.25">
      <c r="A74" s="127"/>
      <c r="B74" s="75" t="s">
        <v>13</v>
      </c>
      <c r="C74" s="3"/>
      <c r="D74" s="3"/>
      <c r="E74" s="43"/>
      <c r="F74" s="6"/>
      <c r="G74" s="7"/>
    </row>
    <row r="75" spans="1:7" x14ac:dyDescent="0.25">
      <c r="A75" s="127"/>
      <c r="B75" s="74" t="s">
        <v>4</v>
      </c>
      <c r="C75" s="3"/>
      <c r="D75" s="3"/>
      <c r="E75" s="43"/>
      <c r="F75" s="6"/>
      <c r="G75" s="7"/>
    </row>
    <row r="76" spans="1:7" x14ac:dyDescent="0.25">
      <c r="A76" s="127"/>
      <c r="B76" s="75" t="s">
        <v>11</v>
      </c>
      <c r="C76" s="3"/>
      <c r="D76" s="3"/>
      <c r="E76" s="43"/>
      <c r="F76" s="6"/>
      <c r="G76" s="7"/>
    </row>
    <row r="77" spans="1:7" x14ac:dyDescent="0.25">
      <c r="A77" s="127"/>
      <c r="B77" s="75" t="s">
        <v>13</v>
      </c>
      <c r="C77" s="3"/>
      <c r="D77" s="3"/>
      <c r="E77" s="43"/>
      <c r="F77" s="6"/>
      <c r="G77" s="7"/>
    </row>
    <row r="78" spans="1:7" x14ac:dyDescent="0.25">
      <c r="A78" s="12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2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2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2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2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2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27"/>
      <c r="B84" s="75" t="s">
        <v>13</v>
      </c>
      <c r="C84" s="59"/>
      <c r="D84" s="59"/>
      <c r="E84" s="43"/>
      <c r="F84" s="6"/>
      <c r="G84" s="7"/>
    </row>
    <row r="85" spans="1:7" x14ac:dyDescent="0.25">
      <c r="A85" s="12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27"/>
      <c r="B86" s="75" t="s">
        <v>11</v>
      </c>
      <c r="C86" s="3"/>
      <c r="D86" s="3"/>
      <c r="E86" s="43"/>
      <c r="F86" s="6"/>
      <c r="G86" s="7"/>
    </row>
    <row r="87" spans="1:7" x14ac:dyDescent="0.25">
      <c r="A87" s="12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2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2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2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2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27"/>
      <c r="B92" s="74" t="s">
        <v>14</v>
      </c>
      <c r="C92" s="3"/>
      <c r="D92" s="3"/>
      <c r="E92" s="43"/>
      <c r="F92" s="6"/>
      <c r="G92" s="7"/>
    </row>
    <row r="93" spans="1:7" x14ac:dyDescent="0.25">
      <c r="A93" s="127"/>
      <c r="B93" s="75" t="s">
        <v>11</v>
      </c>
      <c r="C93" s="3"/>
      <c r="D93" s="3"/>
      <c r="E93" s="43"/>
      <c r="F93" s="6"/>
      <c r="G93" s="7"/>
    </row>
    <row r="94" spans="1:7" x14ac:dyDescent="0.25">
      <c r="A94" s="127"/>
      <c r="B94" s="75" t="s">
        <v>13</v>
      </c>
      <c r="C94" s="3"/>
      <c r="D94" s="3"/>
      <c r="E94" s="43"/>
      <c r="F94" s="6"/>
      <c r="G94" s="7"/>
    </row>
    <row r="95" spans="1:7" x14ac:dyDescent="0.25">
      <c r="A95" s="127"/>
      <c r="B95" s="74" t="s">
        <v>4</v>
      </c>
      <c r="C95" s="3"/>
      <c r="D95" s="3"/>
      <c r="E95" s="43"/>
      <c r="F95" s="6"/>
      <c r="G95" s="7"/>
    </row>
    <row r="96" spans="1:7" x14ac:dyDescent="0.25">
      <c r="A96" s="127"/>
      <c r="B96" s="75" t="s">
        <v>11</v>
      </c>
      <c r="C96" s="3"/>
      <c r="D96" s="3"/>
      <c r="E96" s="43"/>
      <c r="F96" s="6"/>
      <c r="G96" s="7"/>
    </row>
    <row r="97" spans="1:7" x14ac:dyDescent="0.25">
      <c r="A97" s="127"/>
      <c r="B97" s="75" t="s">
        <v>13</v>
      </c>
      <c r="C97" s="3"/>
      <c r="D97" s="3"/>
      <c r="E97" s="43"/>
      <c r="F97" s="6"/>
      <c r="G97" s="7"/>
    </row>
    <row r="98" spans="1:7" x14ac:dyDescent="0.25">
      <c r="A98" s="12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2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2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2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2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2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27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2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27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2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2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2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2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2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27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27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27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27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27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27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2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2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2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dimension ref="A1:U50"/>
  <sheetViews>
    <sheetView tabSelected="1" workbookViewId="0">
      <selection activeCell="Q25" sqref="Q25"/>
    </sheetView>
  </sheetViews>
  <sheetFormatPr defaultRowHeight="15" x14ac:dyDescent="0.25"/>
  <cols>
    <col min="2" max="2" width="12.85546875" bestFit="1" customWidth="1"/>
    <col min="3" max="3" width="10.28515625" style="1" bestFit="1" customWidth="1"/>
    <col min="4" max="4" width="10.5703125" bestFit="1" customWidth="1"/>
    <col min="7" max="7" width="21.85546875" bestFit="1" customWidth="1"/>
    <col min="8" max="8" width="28.42578125" bestFit="1" customWidth="1"/>
    <col min="9" max="9" width="19.7109375" bestFit="1" customWidth="1"/>
    <col min="10" max="10" width="9.28515625" bestFit="1" customWidth="1"/>
    <col min="11" max="11" width="10.42578125" bestFit="1" customWidth="1"/>
    <col min="12" max="12" width="19.85546875" style="116" bestFit="1" customWidth="1"/>
    <col min="16" max="16" width="10.5703125" bestFit="1" customWidth="1"/>
    <col min="18" max="18" width="10.42578125" bestFit="1" customWidth="1"/>
    <col min="19" max="19" width="58.85546875" bestFit="1" customWidth="1"/>
    <col min="20" max="20" width="19.7109375" bestFit="1" customWidth="1"/>
    <col min="21" max="21" width="23.7109375" bestFit="1" customWidth="1"/>
  </cols>
  <sheetData>
    <row r="1" spans="1:21" s="116" customFormat="1" ht="15.75" thickBot="1" x14ac:dyDescent="0.3">
      <c r="A1" s="116" t="s">
        <v>66</v>
      </c>
      <c r="B1" s="116" t="s">
        <v>65</v>
      </c>
      <c r="C1" s="129" t="s">
        <v>67</v>
      </c>
      <c r="D1" s="116" t="s">
        <v>68</v>
      </c>
      <c r="E1" s="116" t="s">
        <v>69</v>
      </c>
      <c r="G1" s="114" t="s">
        <v>47</v>
      </c>
      <c r="H1" s="114" t="s">
        <v>48</v>
      </c>
      <c r="I1" s="114" t="s">
        <v>49</v>
      </c>
      <c r="J1" s="114" t="s">
        <v>50</v>
      </c>
      <c r="K1" s="114" t="s">
        <v>51</v>
      </c>
      <c r="L1" s="114" t="s">
        <v>52</v>
      </c>
      <c r="M1" s="114" t="s">
        <v>53</v>
      </c>
      <c r="N1" s="114" t="s">
        <v>54</v>
      </c>
      <c r="O1" s="114" t="s">
        <v>55</v>
      </c>
      <c r="P1" s="114" t="s">
        <v>56</v>
      </c>
      <c r="Q1" s="114" t="s">
        <v>57</v>
      </c>
      <c r="R1" s="114" t="s">
        <v>58</v>
      </c>
      <c r="S1" s="114" t="s">
        <v>59</v>
      </c>
      <c r="T1" s="115" t="s">
        <v>60</v>
      </c>
      <c r="U1" s="115" t="s">
        <v>75</v>
      </c>
    </row>
    <row r="2" spans="1:21" s="116" customFormat="1" x14ac:dyDescent="0.25">
      <c r="A2" s="119">
        <f>Instructions!A3</f>
        <v>0.33333333333333331</v>
      </c>
      <c r="B2" s="116" t="s">
        <v>70</v>
      </c>
      <c r="C2" s="130" t="s">
        <v>9</v>
      </c>
      <c r="D2" s="108">
        <v>40000</v>
      </c>
      <c r="E2" s="116" t="s">
        <v>71</v>
      </c>
      <c r="G2" s="118" t="str">
        <f ca="1">TEXT(NOW(),"YYYMMDD-HMS")&amp;"-"&amp;TEXT(ROW(),"000")</f>
        <v>20190912-142249-002</v>
      </c>
      <c r="H2" t="str">
        <f>B2</f>
        <v>Cash Transfer</v>
      </c>
      <c r="I2" s="118" t="str">
        <f ca="1">G2</f>
        <v>20190912-142249-002</v>
      </c>
      <c r="J2">
        <v>1</v>
      </c>
      <c r="K2" s="117">
        <f ca="1">TODAY()</f>
        <v>43720</v>
      </c>
      <c r="L2" s="119" t="str">
        <f ca="1">"ext."&amp;TEXT(TODAY(),"YmMD.")&amp;TEXT(A2,"HHMM.")&amp;TEXT(ROW(),"0000")</f>
        <v>ext.190912.0800.0002</v>
      </c>
      <c r="M2" t="s">
        <v>63</v>
      </c>
      <c r="N2" t="str">
        <f>E2</f>
        <v>RECEIVE</v>
      </c>
      <c r="O2" t="str">
        <f>C2</f>
        <v>USD</v>
      </c>
      <c r="P2" s="14">
        <f>D2</f>
        <v>40000</v>
      </c>
      <c r="Q2" t="s">
        <v>61</v>
      </c>
      <c r="R2" s="117">
        <f ca="1">K2</f>
        <v>43720</v>
      </c>
      <c r="S2" t="str">
        <f ca="1">H2&amp;" Imported @ "&amp;TEXT(A2,"HH:MM")&amp;" on "&amp;TEXT(NOW(),"DD MMM YYYY")</f>
        <v>Cash Transfer Imported @ 08:00 on 12 Sep 2019</v>
      </c>
      <c r="T2" s="116" t="s">
        <v>74</v>
      </c>
      <c r="U2" s="118" t="str">
        <f ca="1">M2&amp;SUBSTITUTE(G2,"-","")</f>
        <v>HSBEL20190912142249002</v>
      </c>
    </row>
    <row r="3" spans="1:21" x14ac:dyDescent="0.25">
      <c r="A3" s="84">
        <v>0.375</v>
      </c>
      <c r="B3" s="116" t="s">
        <v>70</v>
      </c>
      <c r="C3" s="24" t="s">
        <v>9</v>
      </c>
      <c r="D3" s="109">
        <v>25000</v>
      </c>
      <c r="E3" s="116" t="s">
        <v>71</v>
      </c>
      <c r="G3" s="118" t="str">
        <f t="shared" ref="G3:G49" ca="1" si="0">TEXT(NOW(),"YYYMMDD-HMS")&amp;"-"&amp;TEXT(ROW(),"000")</f>
        <v>20190912-142249-003</v>
      </c>
      <c r="H3" t="str">
        <f t="shared" ref="H3:H50" si="1">B3</f>
        <v>Cash Transfer</v>
      </c>
      <c r="I3" s="118" t="str">
        <f t="shared" ref="I3:I50" ca="1" si="2">G3</f>
        <v>20190912-142249-003</v>
      </c>
      <c r="J3">
        <v>1</v>
      </c>
      <c r="K3" s="117">
        <f t="shared" ref="K3:K50" ca="1" si="3">TODAY()</f>
        <v>43720</v>
      </c>
      <c r="L3" s="119" t="str">
        <f t="shared" ref="L3:L50" ca="1" si="4">"ext."&amp;TEXT(TODAY(),"YmMD.")&amp;TEXT(A3,"HHMM.")&amp;TEXT(ROW(),"0000")</f>
        <v>ext.190912.0900.0003</v>
      </c>
      <c r="M3" t="s">
        <v>63</v>
      </c>
      <c r="N3" t="str">
        <f t="shared" ref="N3:N14" si="5">E3</f>
        <v>RECEIVE</v>
      </c>
      <c r="O3" t="str">
        <f>C3</f>
        <v>USD</v>
      </c>
      <c r="P3" s="14">
        <f>D3</f>
        <v>25000</v>
      </c>
      <c r="Q3" t="s">
        <v>61</v>
      </c>
      <c r="R3" s="117">
        <f ca="1">R2</f>
        <v>43720</v>
      </c>
      <c r="S3" t="str">
        <f ca="1">H3&amp;" Imported @ "&amp;TEXT(A3,"HH:MM")&amp;" on "&amp;TEXT(NOW(),"DD MMM YYYY")</f>
        <v>Cash Transfer Imported @ 09:00 on 12 Sep 2019</v>
      </c>
      <c r="T3" s="116" t="str">
        <f>T2</f>
        <v>HOMESEND BELGIUM</v>
      </c>
      <c r="U3" s="118" t="str">
        <f t="shared" ref="U3:U50" ca="1" si="6">M3&amp;SUBSTITUTE(G3,"-","")</f>
        <v>HSBEL20190912142249003</v>
      </c>
    </row>
    <row r="4" spans="1:21" x14ac:dyDescent="0.25">
      <c r="A4" s="85">
        <v>0.41666666666666669</v>
      </c>
      <c r="B4" s="116" t="s">
        <v>70</v>
      </c>
      <c r="C4" s="131" t="s">
        <v>9</v>
      </c>
      <c r="D4" s="28">
        <v>75000</v>
      </c>
      <c r="E4" s="116" t="s">
        <v>71</v>
      </c>
      <c r="G4" s="118" t="str">
        <f t="shared" ca="1" si="0"/>
        <v>20190912-142249-004</v>
      </c>
      <c r="H4" t="str">
        <f t="shared" si="1"/>
        <v>Cash Transfer</v>
      </c>
      <c r="I4" s="118" t="str">
        <f t="shared" ca="1" si="2"/>
        <v>20190912-142249-004</v>
      </c>
      <c r="J4">
        <v>1</v>
      </c>
      <c r="K4" s="117">
        <f t="shared" ca="1" si="3"/>
        <v>43720</v>
      </c>
      <c r="L4" s="119" t="str">
        <f t="shared" ca="1" si="4"/>
        <v>ext.190912.1000.0004</v>
      </c>
      <c r="M4" t="s">
        <v>63</v>
      </c>
      <c r="N4" t="str">
        <f t="shared" si="5"/>
        <v>RECEIVE</v>
      </c>
      <c r="O4" t="str">
        <f>C4</f>
        <v>USD</v>
      </c>
      <c r="P4" s="14">
        <f>D4</f>
        <v>75000</v>
      </c>
      <c r="Q4" t="s">
        <v>61</v>
      </c>
      <c r="R4" s="117">
        <f t="shared" ref="R4:R50" ca="1" si="7">R3</f>
        <v>43720</v>
      </c>
      <c r="S4" t="str">
        <f ca="1">H4&amp;" Imported @ "&amp;TEXT(A4,"HH:MM")&amp;" on "&amp;TEXT(NOW(),"DD MMM YYYY")</f>
        <v>Cash Transfer Imported @ 10:00 on 12 Sep 2019</v>
      </c>
      <c r="T4" s="116" t="str">
        <f t="shared" ref="T4:T50" si="8">T3</f>
        <v>HOMESEND BELGIUM</v>
      </c>
      <c r="U4" s="118" t="str">
        <f t="shared" ca="1" si="6"/>
        <v>HSBEL20190912142249004</v>
      </c>
    </row>
    <row r="5" spans="1:21" x14ac:dyDescent="0.25">
      <c r="A5" s="85">
        <v>0.41666666666666669</v>
      </c>
      <c r="B5" s="116" t="s">
        <v>70</v>
      </c>
      <c r="C5" s="131" t="s">
        <v>9</v>
      </c>
      <c r="D5" s="28">
        <v>40000</v>
      </c>
      <c r="E5" s="116" t="s">
        <v>71</v>
      </c>
      <c r="G5" s="118" t="str">
        <f t="shared" ca="1" si="0"/>
        <v>20190912-142249-005</v>
      </c>
      <c r="H5" t="str">
        <f t="shared" si="1"/>
        <v>Cash Transfer</v>
      </c>
      <c r="I5" s="118" t="str">
        <f t="shared" ca="1" si="2"/>
        <v>20190912-142249-005</v>
      </c>
      <c r="J5">
        <v>1</v>
      </c>
      <c r="K5" s="117">
        <f t="shared" ca="1" si="3"/>
        <v>43720</v>
      </c>
      <c r="L5" s="119" t="str">
        <f t="shared" ca="1" si="4"/>
        <v>ext.190912.1000.0005</v>
      </c>
      <c r="M5" t="s">
        <v>63</v>
      </c>
      <c r="N5" t="str">
        <f t="shared" si="5"/>
        <v>RECEIVE</v>
      </c>
      <c r="O5" t="str">
        <f>C5</f>
        <v>USD</v>
      </c>
      <c r="P5" s="14">
        <f>D5</f>
        <v>40000</v>
      </c>
      <c r="Q5" t="s">
        <v>61</v>
      </c>
      <c r="R5" s="117">
        <f t="shared" ca="1" si="7"/>
        <v>43720</v>
      </c>
      <c r="S5" t="str">
        <f ca="1">H5&amp;" Imported @ "&amp;TEXT(A5,"HH:MM")&amp;" on "&amp;TEXT(NOW(),"DD MMM YYYY")</f>
        <v>Cash Transfer Imported @ 10:00 on 12 Sep 2019</v>
      </c>
      <c r="T5" s="116" t="str">
        <f t="shared" si="8"/>
        <v>HOMESEND BELGIUM</v>
      </c>
      <c r="U5" s="118" t="str">
        <f t="shared" ca="1" si="6"/>
        <v>HSBEL20190912142249005</v>
      </c>
    </row>
    <row r="6" spans="1:21" x14ac:dyDescent="0.25">
      <c r="A6" s="85">
        <v>0.41666666666666669</v>
      </c>
      <c r="B6" s="116" t="s">
        <v>70</v>
      </c>
      <c r="C6" s="131" t="s">
        <v>9</v>
      </c>
      <c r="D6" s="28">
        <v>10000</v>
      </c>
      <c r="E6" s="116" t="s">
        <v>71</v>
      </c>
      <c r="G6" s="118" t="str">
        <f t="shared" ca="1" si="0"/>
        <v>20190912-142249-006</v>
      </c>
      <c r="H6" t="str">
        <f t="shared" si="1"/>
        <v>Cash Transfer</v>
      </c>
      <c r="I6" s="118" t="str">
        <f t="shared" ca="1" si="2"/>
        <v>20190912-142249-006</v>
      </c>
      <c r="J6">
        <v>1</v>
      </c>
      <c r="K6" s="117">
        <f t="shared" ca="1" si="3"/>
        <v>43720</v>
      </c>
      <c r="L6" s="119" t="str">
        <f t="shared" ca="1" si="4"/>
        <v>ext.190912.1000.0006</v>
      </c>
      <c r="M6" t="s">
        <v>63</v>
      </c>
      <c r="N6" t="str">
        <f t="shared" si="5"/>
        <v>RECEIVE</v>
      </c>
      <c r="O6" t="str">
        <f>C6</f>
        <v>USD</v>
      </c>
      <c r="P6" s="14">
        <f>D6</f>
        <v>10000</v>
      </c>
      <c r="Q6" t="s">
        <v>61</v>
      </c>
      <c r="R6" s="117">
        <f t="shared" ca="1" si="7"/>
        <v>43720</v>
      </c>
      <c r="S6" t="str">
        <f ca="1">H6&amp;" Imported @ "&amp;TEXT(A6,"HH:MM")&amp;" on "&amp;TEXT(NOW(),"DD MMM YYYY")</f>
        <v>Cash Transfer Imported @ 10:00 on 12 Sep 2019</v>
      </c>
      <c r="T6" s="116" t="str">
        <f t="shared" si="8"/>
        <v>HOMESEND BELGIUM</v>
      </c>
      <c r="U6" s="118" t="str">
        <f t="shared" ca="1" si="6"/>
        <v>HSBEL20190912142249006</v>
      </c>
    </row>
    <row r="7" spans="1:21" x14ac:dyDescent="0.25">
      <c r="A7" s="85">
        <v>0.41666666666666669</v>
      </c>
      <c r="B7" s="116" t="s">
        <v>62</v>
      </c>
      <c r="C7" s="27" t="s">
        <v>10</v>
      </c>
      <c r="D7" s="28">
        <v>152</v>
      </c>
      <c r="E7" s="116" t="s">
        <v>64</v>
      </c>
      <c r="G7" s="118" t="str">
        <f t="shared" ca="1" si="0"/>
        <v>20190912-142249-007</v>
      </c>
      <c r="H7" t="str">
        <f t="shared" si="1"/>
        <v>Customer Payment Instruction</v>
      </c>
      <c r="I7" s="118" t="str">
        <f t="shared" ca="1" si="2"/>
        <v>20190912-142249-007</v>
      </c>
      <c r="J7">
        <v>1</v>
      </c>
      <c r="K7" s="117">
        <f t="shared" ca="1" si="3"/>
        <v>43720</v>
      </c>
      <c r="L7" s="119" t="str">
        <f t="shared" ca="1" si="4"/>
        <v>ext.190912.1000.0007</v>
      </c>
      <c r="M7" t="s">
        <v>63</v>
      </c>
      <c r="N7" t="str">
        <f t="shared" si="5"/>
        <v>PAY</v>
      </c>
      <c r="O7" t="str">
        <f>C7</f>
        <v>BRL</v>
      </c>
      <c r="P7" s="14">
        <f>D7</f>
        <v>152</v>
      </c>
      <c r="Q7" t="s">
        <v>61</v>
      </c>
      <c r="R7" s="117">
        <f t="shared" ca="1" si="7"/>
        <v>43720</v>
      </c>
      <c r="S7" t="str">
        <f ca="1">H7&amp;" Imported @ "&amp;TEXT(A7,"HH:MM")&amp;" on "&amp;TEXT(NOW(),"DD MMM YYYY")</f>
        <v>Customer Payment Instruction Imported @ 10:00 on 12 Sep 2019</v>
      </c>
      <c r="T7" s="116" t="str">
        <f t="shared" si="8"/>
        <v>HOMESEND BELGIUM</v>
      </c>
      <c r="U7" s="118" t="str">
        <f t="shared" ca="1" si="6"/>
        <v>HSBEL20190912142249007</v>
      </c>
    </row>
    <row r="8" spans="1:21" x14ac:dyDescent="0.25">
      <c r="A8" s="85">
        <v>0.41666666666666669</v>
      </c>
      <c r="B8" s="116" t="s">
        <v>62</v>
      </c>
      <c r="C8" s="27" t="s">
        <v>10</v>
      </c>
      <c r="D8" s="28">
        <v>278</v>
      </c>
      <c r="E8" s="116" t="s">
        <v>64</v>
      </c>
      <c r="G8" s="118" t="str">
        <f t="shared" ca="1" si="0"/>
        <v>20190912-142249-008</v>
      </c>
      <c r="H8" t="str">
        <f t="shared" si="1"/>
        <v>Customer Payment Instruction</v>
      </c>
      <c r="I8" s="118" t="str">
        <f t="shared" ca="1" si="2"/>
        <v>20190912-142249-008</v>
      </c>
      <c r="J8">
        <v>1</v>
      </c>
      <c r="K8" s="117">
        <f t="shared" ca="1" si="3"/>
        <v>43720</v>
      </c>
      <c r="L8" s="119" t="str">
        <f t="shared" ca="1" si="4"/>
        <v>ext.190912.1000.0008</v>
      </c>
      <c r="M8" t="s">
        <v>63</v>
      </c>
      <c r="N8" t="str">
        <f t="shared" si="5"/>
        <v>PAY</v>
      </c>
      <c r="O8" t="str">
        <f>C8</f>
        <v>BRL</v>
      </c>
      <c r="P8" s="14">
        <f>D8</f>
        <v>278</v>
      </c>
      <c r="Q8" t="s">
        <v>61</v>
      </c>
      <c r="R8" s="117">
        <f t="shared" ca="1" si="7"/>
        <v>43720</v>
      </c>
      <c r="S8" t="str">
        <f ca="1">H8&amp;" Imported @ "&amp;TEXT(A8,"HH:MM")&amp;" on "&amp;TEXT(NOW(),"DD MMM YYYY")</f>
        <v>Customer Payment Instruction Imported @ 10:00 on 12 Sep 2019</v>
      </c>
      <c r="T8" s="116" t="str">
        <f t="shared" si="8"/>
        <v>HOMESEND BELGIUM</v>
      </c>
      <c r="U8" s="118" t="str">
        <f t="shared" ca="1" si="6"/>
        <v>HSBEL20190912142249008</v>
      </c>
    </row>
    <row r="9" spans="1:21" x14ac:dyDescent="0.25">
      <c r="A9" s="85">
        <v>0.41666666666666669</v>
      </c>
      <c r="B9" s="116" t="s">
        <v>62</v>
      </c>
      <c r="C9" s="27" t="s">
        <v>10</v>
      </c>
      <c r="D9" s="28">
        <v>7996</v>
      </c>
      <c r="E9" s="116" t="s">
        <v>64</v>
      </c>
      <c r="G9" s="118" t="str">
        <f t="shared" ca="1" si="0"/>
        <v>20190912-142249-009</v>
      </c>
      <c r="H9" t="str">
        <f t="shared" si="1"/>
        <v>Customer Payment Instruction</v>
      </c>
      <c r="I9" s="118" t="str">
        <f t="shared" ca="1" si="2"/>
        <v>20190912-142249-009</v>
      </c>
      <c r="J9">
        <v>1</v>
      </c>
      <c r="K9" s="117">
        <f t="shared" ca="1" si="3"/>
        <v>43720</v>
      </c>
      <c r="L9" s="119" t="str">
        <f t="shared" ca="1" si="4"/>
        <v>ext.190912.1000.0009</v>
      </c>
      <c r="M9" t="s">
        <v>63</v>
      </c>
      <c r="N9" t="str">
        <f t="shared" si="5"/>
        <v>PAY</v>
      </c>
      <c r="O9" t="str">
        <f>C9</f>
        <v>BRL</v>
      </c>
      <c r="P9" s="14">
        <f>D9</f>
        <v>7996</v>
      </c>
      <c r="Q9" t="s">
        <v>61</v>
      </c>
      <c r="R9" s="117">
        <f t="shared" ca="1" si="7"/>
        <v>43720</v>
      </c>
      <c r="S9" t="str">
        <f ca="1">H9&amp;" Imported @ "&amp;TEXT(A9,"HH:MM")&amp;" on "&amp;TEXT(NOW(),"DD MMM YYYY")</f>
        <v>Customer Payment Instruction Imported @ 10:00 on 12 Sep 2019</v>
      </c>
      <c r="T9" s="116" t="str">
        <f t="shared" si="8"/>
        <v>HOMESEND BELGIUM</v>
      </c>
      <c r="U9" s="118" t="str">
        <f t="shared" ca="1" si="6"/>
        <v>HSBEL20190912142249009</v>
      </c>
    </row>
    <row r="10" spans="1:21" x14ac:dyDescent="0.25">
      <c r="A10" s="86">
        <v>0.4375</v>
      </c>
      <c r="B10" s="116" t="s">
        <v>70</v>
      </c>
      <c r="C10" s="132" t="s">
        <v>9</v>
      </c>
      <c r="D10" s="31">
        <v>15000</v>
      </c>
      <c r="E10" s="116" t="s">
        <v>71</v>
      </c>
      <c r="G10" s="118" t="str">
        <f t="shared" ca="1" si="0"/>
        <v>20190912-142249-010</v>
      </c>
      <c r="H10" t="str">
        <f t="shared" si="1"/>
        <v>Cash Transfer</v>
      </c>
      <c r="I10" s="118" t="str">
        <f t="shared" ca="1" si="2"/>
        <v>20190912-142249-010</v>
      </c>
      <c r="J10">
        <v>1</v>
      </c>
      <c r="K10" s="117">
        <f t="shared" ca="1" si="3"/>
        <v>43720</v>
      </c>
      <c r="L10" s="119" t="str">
        <f t="shared" ca="1" si="4"/>
        <v>ext.190912.1030.0010</v>
      </c>
      <c r="M10" t="s">
        <v>63</v>
      </c>
      <c r="N10" t="str">
        <f t="shared" si="5"/>
        <v>RECEIVE</v>
      </c>
      <c r="O10" t="str">
        <f>C10</f>
        <v>USD</v>
      </c>
      <c r="P10" s="14">
        <f>D10</f>
        <v>15000</v>
      </c>
      <c r="Q10" t="s">
        <v>61</v>
      </c>
      <c r="R10" s="117">
        <f t="shared" ca="1" si="7"/>
        <v>43720</v>
      </c>
      <c r="S10" t="str">
        <f ca="1">H10&amp;" Imported @ "&amp;TEXT(A10,"HH:MM")&amp;" on "&amp;TEXT(NOW(),"DD MMM YYYY")</f>
        <v>Cash Transfer Imported @ 10:30 on 12 Sep 2019</v>
      </c>
      <c r="T10" s="116" t="str">
        <f t="shared" si="8"/>
        <v>HOMESEND BELGIUM</v>
      </c>
      <c r="U10" s="118" t="str">
        <f t="shared" ca="1" si="6"/>
        <v>HSBEL20190912142249010</v>
      </c>
    </row>
    <row r="11" spans="1:21" x14ac:dyDescent="0.25">
      <c r="A11" s="86">
        <v>0.4375</v>
      </c>
      <c r="B11" s="116" t="s">
        <v>62</v>
      </c>
      <c r="C11" s="30" t="s">
        <v>10</v>
      </c>
      <c r="D11" s="31">
        <v>2000</v>
      </c>
      <c r="E11" s="116" t="s">
        <v>64</v>
      </c>
      <c r="G11" s="118" t="str">
        <f t="shared" ca="1" si="0"/>
        <v>20190912-142249-011</v>
      </c>
      <c r="H11" t="str">
        <f t="shared" si="1"/>
        <v>Customer Payment Instruction</v>
      </c>
      <c r="I11" s="118" t="str">
        <f t="shared" ca="1" si="2"/>
        <v>20190912-142249-011</v>
      </c>
      <c r="J11">
        <v>1</v>
      </c>
      <c r="K11" s="117">
        <f t="shared" ca="1" si="3"/>
        <v>43720</v>
      </c>
      <c r="L11" s="119" t="str">
        <f t="shared" ca="1" si="4"/>
        <v>ext.190912.1030.0011</v>
      </c>
      <c r="M11" t="s">
        <v>63</v>
      </c>
      <c r="N11" t="str">
        <f t="shared" si="5"/>
        <v>PAY</v>
      </c>
      <c r="O11" t="str">
        <f>C11</f>
        <v>BRL</v>
      </c>
      <c r="P11" s="14">
        <f>D11</f>
        <v>2000</v>
      </c>
      <c r="Q11" t="s">
        <v>61</v>
      </c>
      <c r="R11" s="117">
        <f t="shared" ca="1" si="7"/>
        <v>43720</v>
      </c>
      <c r="S11" t="str">
        <f ca="1">H11&amp;" Imported @ "&amp;TEXT(A11,"HH:MM")&amp;" on "&amp;TEXT(NOW(),"DD MMM YYYY")</f>
        <v>Customer Payment Instruction Imported @ 10:30 on 12 Sep 2019</v>
      </c>
      <c r="T11" s="116" t="str">
        <f t="shared" si="8"/>
        <v>HOMESEND BELGIUM</v>
      </c>
      <c r="U11" s="118" t="str">
        <f t="shared" ca="1" si="6"/>
        <v>HSBEL20190912142249011</v>
      </c>
    </row>
    <row r="12" spans="1:21" x14ac:dyDescent="0.25">
      <c r="A12" s="87">
        <v>0.4381944444444445</v>
      </c>
      <c r="B12" s="116" t="s">
        <v>70</v>
      </c>
      <c r="C12" s="133" t="s">
        <v>9</v>
      </c>
      <c r="D12" s="34">
        <v>20000</v>
      </c>
      <c r="E12" s="116" t="s">
        <v>71</v>
      </c>
      <c r="G12" s="118" t="str">
        <f t="shared" ca="1" si="0"/>
        <v>20190912-142249-012</v>
      </c>
      <c r="H12" t="str">
        <f t="shared" si="1"/>
        <v>Cash Transfer</v>
      </c>
      <c r="I12" s="118" t="str">
        <f t="shared" ca="1" si="2"/>
        <v>20190912-142249-012</v>
      </c>
      <c r="J12">
        <v>1</v>
      </c>
      <c r="K12" s="117">
        <f t="shared" ca="1" si="3"/>
        <v>43720</v>
      </c>
      <c r="L12" s="119" t="str">
        <f t="shared" ca="1" si="4"/>
        <v>ext.190912.1031.0012</v>
      </c>
      <c r="M12" t="s">
        <v>63</v>
      </c>
      <c r="N12" t="str">
        <f t="shared" si="5"/>
        <v>RECEIVE</v>
      </c>
      <c r="O12" t="str">
        <f>C12</f>
        <v>USD</v>
      </c>
      <c r="P12" s="14">
        <f>D12</f>
        <v>20000</v>
      </c>
      <c r="Q12" t="s">
        <v>61</v>
      </c>
      <c r="R12" s="117">
        <f t="shared" ca="1" si="7"/>
        <v>43720</v>
      </c>
      <c r="S12" t="str">
        <f ca="1">H12&amp;" Imported @ "&amp;TEXT(A12,"HH:MM")&amp;" on "&amp;TEXT(NOW(),"DD MMM YYYY")</f>
        <v>Cash Transfer Imported @ 10:31 on 12 Sep 2019</v>
      </c>
      <c r="T12" s="116" t="str">
        <f t="shared" si="8"/>
        <v>HOMESEND BELGIUM</v>
      </c>
      <c r="U12" s="118" t="str">
        <f t="shared" ca="1" si="6"/>
        <v>HSBEL20190912142249012</v>
      </c>
    </row>
    <row r="13" spans="1:21" x14ac:dyDescent="0.25">
      <c r="A13" s="87">
        <v>0.4381944444444445</v>
      </c>
      <c r="B13" s="116" t="s">
        <v>70</v>
      </c>
      <c r="C13" s="133" t="s">
        <v>9</v>
      </c>
      <c r="D13" s="34">
        <v>15000</v>
      </c>
      <c r="E13" s="116" t="s">
        <v>71</v>
      </c>
      <c r="G13" s="118" t="str">
        <f t="shared" ca="1" si="0"/>
        <v>20190912-142249-013</v>
      </c>
      <c r="H13" t="str">
        <f t="shared" si="1"/>
        <v>Cash Transfer</v>
      </c>
      <c r="I13" s="118" t="str">
        <f t="shared" ca="1" si="2"/>
        <v>20190912-142249-013</v>
      </c>
      <c r="J13">
        <v>1</v>
      </c>
      <c r="K13" s="117">
        <f t="shared" ca="1" si="3"/>
        <v>43720</v>
      </c>
      <c r="L13" s="119" t="str">
        <f t="shared" ca="1" si="4"/>
        <v>ext.190912.1031.0013</v>
      </c>
      <c r="M13" t="s">
        <v>63</v>
      </c>
      <c r="N13" t="str">
        <f t="shared" si="5"/>
        <v>RECEIVE</v>
      </c>
      <c r="O13" t="str">
        <f>C13</f>
        <v>USD</v>
      </c>
      <c r="P13" s="14">
        <f>D13</f>
        <v>15000</v>
      </c>
      <c r="Q13" t="s">
        <v>61</v>
      </c>
      <c r="R13" s="117">
        <f t="shared" ca="1" si="7"/>
        <v>43720</v>
      </c>
      <c r="S13" t="str">
        <f ca="1">H13&amp;" Imported @ "&amp;TEXT(A13,"HH:MM")&amp;" on "&amp;TEXT(NOW(),"DD MMM YYYY")</f>
        <v>Cash Transfer Imported @ 10:31 on 12 Sep 2019</v>
      </c>
      <c r="T13" s="116" t="str">
        <f t="shared" si="8"/>
        <v>HOMESEND BELGIUM</v>
      </c>
      <c r="U13" s="118" t="str">
        <f t="shared" ca="1" si="6"/>
        <v>HSBEL20190912142249013</v>
      </c>
    </row>
    <row r="14" spans="1:21" x14ac:dyDescent="0.25">
      <c r="A14" s="87">
        <v>0.4381944444444445</v>
      </c>
      <c r="B14" s="116" t="s">
        <v>62</v>
      </c>
      <c r="C14" s="33" t="s">
        <v>10</v>
      </c>
      <c r="D14" s="34">
        <v>1542</v>
      </c>
      <c r="E14" s="116" t="s">
        <v>64</v>
      </c>
      <c r="G14" s="118" t="str">
        <f t="shared" ca="1" si="0"/>
        <v>20190912-142249-014</v>
      </c>
      <c r="H14" t="str">
        <f t="shared" si="1"/>
        <v>Customer Payment Instruction</v>
      </c>
      <c r="I14" s="118" t="str">
        <f t="shared" ca="1" si="2"/>
        <v>20190912-142249-014</v>
      </c>
      <c r="J14">
        <v>1</v>
      </c>
      <c r="K14" s="117">
        <f t="shared" ca="1" si="3"/>
        <v>43720</v>
      </c>
      <c r="L14" s="119" t="str">
        <f t="shared" ca="1" si="4"/>
        <v>ext.190912.1031.0014</v>
      </c>
      <c r="M14" t="s">
        <v>63</v>
      </c>
      <c r="N14" t="str">
        <f t="shared" si="5"/>
        <v>PAY</v>
      </c>
      <c r="O14" t="str">
        <f>C14</f>
        <v>BRL</v>
      </c>
      <c r="P14" s="14">
        <f>D14</f>
        <v>1542</v>
      </c>
      <c r="Q14" t="s">
        <v>61</v>
      </c>
      <c r="R14" s="117">
        <f t="shared" ca="1" si="7"/>
        <v>43720</v>
      </c>
      <c r="S14" t="str">
        <f ca="1">H14&amp;" Imported @ "&amp;TEXT(A14,"HH:MM")&amp;" on "&amp;TEXT(NOW(),"DD MMM YYYY")</f>
        <v>Customer Payment Instruction Imported @ 10:31 on 12 Sep 2019</v>
      </c>
      <c r="T14" s="116" t="str">
        <f t="shared" si="8"/>
        <v>HOMESEND BELGIUM</v>
      </c>
      <c r="U14" s="118" t="str">
        <f t="shared" ca="1" si="6"/>
        <v>HSBEL20190912142249014</v>
      </c>
    </row>
    <row r="15" spans="1:21" x14ac:dyDescent="0.25">
      <c r="A15" s="87">
        <v>0.4381944444444445</v>
      </c>
      <c r="B15" s="116" t="s">
        <v>62</v>
      </c>
      <c r="C15" s="33" t="s">
        <v>10</v>
      </c>
      <c r="D15" s="34">
        <v>3744.2</v>
      </c>
      <c r="E15" s="116" t="s">
        <v>64</v>
      </c>
      <c r="G15" s="118" t="str">
        <f t="shared" ca="1" si="0"/>
        <v>20190912-142249-015</v>
      </c>
      <c r="H15" t="str">
        <f t="shared" si="1"/>
        <v>Customer Payment Instruction</v>
      </c>
      <c r="I15" s="118" t="str">
        <f t="shared" ca="1" si="2"/>
        <v>20190912-142249-015</v>
      </c>
      <c r="J15">
        <v>1</v>
      </c>
      <c r="K15" s="117">
        <f t="shared" ca="1" si="3"/>
        <v>43720</v>
      </c>
      <c r="L15" s="119" t="str">
        <f t="shared" ca="1" si="4"/>
        <v>ext.190912.1031.0015</v>
      </c>
      <c r="M15" t="s">
        <v>63</v>
      </c>
      <c r="N15" t="str">
        <f t="shared" ref="N15:N50" si="9">E15</f>
        <v>PAY</v>
      </c>
      <c r="O15" t="str">
        <f t="shared" ref="O15:O50" si="10">C15</f>
        <v>BRL</v>
      </c>
      <c r="P15" s="14">
        <f t="shared" ref="P15:P50" si="11">D15</f>
        <v>3744.2</v>
      </c>
      <c r="Q15" t="s">
        <v>61</v>
      </c>
      <c r="R15" s="117">
        <f t="shared" ca="1" si="7"/>
        <v>43720</v>
      </c>
      <c r="S15" t="str">
        <f t="shared" ref="S15:S50" ca="1" si="12">H15&amp;" Imported @ "&amp;TEXT(A15,"HH:MM")&amp;" on "&amp;TEXT(NOW(),"DD MMM YYYY")</f>
        <v>Customer Payment Instruction Imported @ 10:31 on 12 Sep 2019</v>
      </c>
      <c r="T15" s="116" t="str">
        <f t="shared" si="8"/>
        <v>HOMESEND BELGIUM</v>
      </c>
      <c r="U15" s="118" t="str">
        <f t="shared" ca="1" si="6"/>
        <v>HSBEL20190912142249015</v>
      </c>
    </row>
    <row r="16" spans="1:21" x14ac:dyDescent="0.25">
      <c r="A16" s="87">
        <v>0.4381944444444445</v>
      </c>
      <c r="B16" s="116" t="s">
        <v>62</v>
      </c>
      <c r="C16" s="33" t="s">
        <v>10</v>
      </c>
      <c r="D16" s="34">
        <v>4194.3999999999996</v>
      </c>
      <c r="E16" s="116" t="s">
        <v>64</v>
      </c>
      <c r="G16" s="118" t="str">
        <f t="shared" ca="1" si="0"/>
        <v>20190912-142249-016</v>
      </c>
      <c r="H16" t="str">
        <f t="shared" si="1"/>
        <v>Customer Payment Instruction</v>
      </c>
      <c r="I16" s="118" t="str">
        <f t="shared" ca="1" si="2"/>
        <v>20190912-142249-016</v>
      </c>
      <c r="J16">
        <v>1</v>
      </c>
      <c r="K16" s="117">
        <f t="shared" ca="1" si="3"/>
        <v>43720</v>
      </c>
      <c r="L16" s="119" t="str">
        <f t="shared" ca="1" si="4"/>
        <v>ext.190912.1031.0016</v>
      </c>
      <c r="M16" t="s">
        <v>63</v>
      </c>
      <c r="N16" t="str">
        <f t="shared" si="9"/>
        <v>PAY</v>
      </c>
      <c r="O16" t="str">
        <f t="shared" si="10"/>
        <v>BRL</v>
      </c>
      <c r="P16" s="14">
        <f t="shared" si="11"/>
        <v>4194.3999999999996</v>
      </c>
      <c r="Q16" t="s">
        <v>61</v>
      </c>
      <c r="R16" s="117">
        <f t="shared" ca="1" si="7"/>
        <v>43720</v>
      </c>
      <c r="S16" t="str">
        <f t="shared" ca="1" si="12"/>
        <v>Customer Payment Instruction Imported @ 10:31 on 12 Sep 2019</v>
      </c>
      <c r="T16" s="116" t="str">
        <f t="shared" si="8"/>
        <v>HOMESEND BELGIUM</v>
      </c>
      <c r="U16" s="118" t="str">
        <f t="shared" ca="1" si="6"/>
        <v>HSBEL20190912142249016</v>
      </c>
    </row>
    <row r="17" spans="1:21" x14ac:dyDescent="0.25">
      <c r="A17" s="87">
        <v>0.4381944444444445</v>
      </c>
      <c r="B17" s="116" t="s">
        <v>62</v>
      </c>
      <c r="C17" s="33" t="s">
        <v>10</v>
      </c>
      <c r="D17" s="34">
        <v>4644.6000000000004</v>
      </c>
      <c r="E17" s="116" t="s">
        <v>64</v>
      </c>
      <c r="G17" s="118" t="str">
        <f t="shared" ca="1" si="0"/>
        <v>20190912-142249-017</v>
      </c>
      <c r="H17" t="str">
        <f t="shared" si="1"/>
        <v>Customer Payment Instruction</v>
      </c>
      <c r="I17" s="118" t="str">
        <f t="shared" ca="1" si="2"/>
        <v>20190912-142249-017</v>
      </c>
      <c r="J17">
        <v>1</v>
      </c>
      <c r="K17" s="117">
        <f t="shared" ca="1" si="3"/>
        <v>43720</v>
      </c>
      <c r="L17" s="119" t="str">
        <f t="shared" ca="1" si="4"/>
        <v>ext.190912.1031.0017</v>
      </c>
      <c r="M17" t="s">
        <v>63</v>
      </c>
      <c r="N17" t="str">
        <f t="shared" si="9"/>
        <v>PAY</v>
      </c>
      <c r="O17" t="str">
        <f t="shared" si="10"/>
        <v>BRL</v>
      </c>
      <c r="P17" s="14">
        <f t="shared" si="11"/>
        <v>4644.6000000000004</v>
      </c>
      <c r="Q17" t="s">
        <v>61</v>
      </c>
      <c r="R17" s="117">
        <f t="shared" ca="1" si="7"/>
        <v>43720</v>
      </c>
      <c r="S17" t="str">
        <f t="shared" ca="1" si="12"/>
        <v>Customer Payment Instruction Imported @ 10:31 on 12 Sep 2019</v>
      </c>
      <c r="T17" s="116" t="str">
        <f t="shared" si="8"/>
        <v>HOMESEND BELGIUM</v>
      </c>
      <c r="U17" s="118" t="str">
        <f t="shared" ca="1" si="6"/>
        <v>HSBEL20190912142249017</v>
      </c>
    </row>
    <row r="18" spans="1:21" x14ac:dyDescent="0.25">
      <c r="A18" s="87">
        <v>0.4381944444444445</v>
      </c>
      <c r="B18" s="116" t="s">
        <v>62</v>
      </c>
      <c r="C18" s="33" t="s">
        <v>10</v>
      </c>
      <c r="D18" s="34">
        <v>5094.8</v>
      </c>
      <c r="E18" s="116" t="s">
        <v>64</v>
      </c>
      <c r="G18" s="118" t="str">
        <f t="shared" ca="1" si="0"/>
        <v>20190912-142249-018</v>
      </c>
      <c r="H18" t="str">
        <f t="shared" si="1"/>
        <v>Customer Payment Instruction</v>
      </c>
      <c r="I18" s="118" t="str">
        <f t="shared" ca="1" si="2"/>
        <v>20190912-142249-018</v>
      </c>
      <c r="J18">
        <v>1</v>
      </c>
      <c r="K18" s="117">
        <f t="shared" ca="1" si="3"/>
        <v>43720</v>
      </c>
      <c r="L18" s="119" t="str">
        <f t="shared" ca="1" si="4"/>
        <v>ext.190912.1031.0018</v>
      </c>
      <c r="M18" t="s">
        <v>63</v>
      </c>
      <c r="N18" t="str">
        <f t="shared" si="9"/>
        <v>PAY</v>
      </c>
      <c r="O18" t="str">
        <f t="shared" si="10"/>
        <v>BRL</v>
      </c>
      <c r="P18" s="14">
        <f t="shared" si="11"/>
        <v>5094.8</v>
      </c>
      <c r="Q18" t="s">
        <v>61</v>
      </c>
      <c r="R18" s="117">
        <f t="shared" ca="1" si="7"/>
        <v>43720</v>
      </c>
      <c r="S18" t="str">
        <f t="shared" ca="1" si="12"/>
        <v>Customer Payment Instruction Imported @ 10:31 on 12 Sep 2019</v>
      </c>
      <c r="T18" s="116" t="str">
        <f t="shared" si="8"/>
        <v>HOMESEND BELGIUM</v>
      </c>
      <c r="U18" s="118" t="str">
        <f t="shared" ca="1" si="6"/>
        <v>HSBEL20190912142249018</v>
      </c>
    </row>
    <row r="19" spans="1:21" x14ac:dyDescent="0.25">
      <c r="A19" s="87">
        <v>0.4381944444444445</v>
      </c>
      <c r="B19" s="116" t="s">
        <v>62</v>
      </c>
      <c r="C19" s="33" t="s">
        <v>10</v>
      </c>
      <c r="D19" s="34">
        <v>5545</v>
      </c>
      <c r="E19" s="116" t="s">
        <v>64</v>
      </c>
      <c r="G19" s="118" t="str">
        <f t="shared" ca="1" si="0"/>
        <v>20190912-142249-019</v>
      </c>
      <c r="H19" t="str">
        <f t="shared" si="1"/>
        <v>Customer Payment Instruction</v>
      </c>
      <c r="I19" s="118" t="str">
        <f t="shared" ca="1" si="2"/>
        <v>20190912-142249-019</v>
      </c>
      <c r="J19">
        <v>1</v>
      </c>
      <c r="K19" s="117">
        <f t="shared" ca="1" si="3"/>
        <v>43720</v>
      </c>
      <c r="L19" s="119" t="str">
        <f t="shared" ca="1" si="4"/>
        <v>ext.190912.1031.0019</v>
      </c>
      <c r="M19" t="s">
        <v>63</v>
      </c>
      <c r="N19" t="str">
        <f t="shared" si="9"/>
        <v>PAY</v>
      </c>
      <c r="O19" t="str">
        <f t="shared" si="10"/>
        <v>BRL</v>
      </c>
      <c r="P19" s="14">
        <f t="shared" si="11"/>
        <v>5545</v>
      </c>
      <c r="Q19" t="s">
        <v>61</v>
      </c>
      <c r="R19" s="117">
        <f t="shared" ca="1" si="7"/>
        <v>43720</v>
      </c>
      <c r="S19" t="str">
        <f t="shared" ca="1" si="12"/>
        <v>Customer Payment Instruction Imported @ 10:31 on 12 Sep 2019</v>
      </c>
      <c r="T19" s="116" t="str">
        <f t="shared" si="8"/>
        <v>HOMESEND BELGIUM</v>
      </c>
      <c r="U19" s="118" t="str">
        <f t="shared" ca="1" si="6"/>
        <v>HSBEL20190912142249019</v>
      </c>
    </row>
    <row r="20" spans="1:21" x14ac:dyDescent="0.25">
      <c r="A20" s="87">
        <v>0.4381944444444445</v>
      </c>
      <c r="B20" s="116" t="s">
        <v>62</v>
      </c>
      <c r="C20" s="33" t="s">
        <v>10</v>
      </c>
      <c r="D20" s="34">
        <v>5995.2</v>
      </c>
      <c r="E20" s="116" t="s">
        <v>64</v>
      </c>
      <c r="G20" s="118" t="str">
        <f t="shared" ca="1" si="0"/>
        <v>20190912-142249-020</v>
      </c>
      <c r="H20" t="str">
        <f t="shared" si="1"/>
        <v>Customer Payment Instruction</v>
      </c>
      <c r="I20" s="118" t="str">
        <f t="shared" ca="1" si="2"/>
        <v>20190912-142249-020</v>
      </c>
      <c r="J20">
        <v>1</v>
      </c>
      <c r="K20" s="117">
        <f t="shared" ca="1" si="3"/>
        <v>43720</v>
      </c>
      <c r="L20" s="119" t="str">
        <f t="shared" ca="1" si="4"/>
        <v>ext.190912.1031.0020</v>
      </c>
      <c r="M20" t="s">
        <v>63</v>
      </c>
      <c r="N20" t="str">
        <f t="shared" si="9"/>
        <v>PAY</v>
      </c>
      <c r="O20" t="str">
        <f t="shared" si="10"/>
        <v>BRL</v>
      </c>
      <c r="P20" s="14">
        <f t="shared" si="11"/>
        <v>5995.2</v>
      </c>
      <c r="Q20" t="s">
        <v>61</v>
      </c>
      <c r="R20" s="117">
        <f t="shared" ca="1" si="7"/>
        <v>43720</v>
      </c>
      <c r="S20" t="str">
        <f t="shared" ca="1" si="12"/>
        <v>Customer Payment Instruction Imported @ 10:31 on 12 Sep 2019</v>
      </c>
      <c r="T20" s="116" t="str">
        <f t="shared" si="8"/>
        <v>HOMESEND BELGIUM</v>
      </c>
      <c r="U20" s="118" t="str">
        <f t="shared" ca="1" si="6"/>
        <v>HSBEL20190912142249020</v>
      </c>
    </row>
    <row r="21" spans="1:21" x14ac:dyDescent="0.25">
      <c r="A21" s="87">
        <v>0.4381944444444445</v>
      </c>
      <c r="B21" s="116" t="s">
        <v>62</v>
      </c>
      <c r="C21" s="33" t="s">
        <v>10</v>
      </c>
      <c r="D21" s="34">
        <v>6445.4</v>
      </c>
      <c r="E21" s="116" t="s">
        <v>64</v>
      </c>
      <c r="G21" s="118" t="str">
        <f t="shared" ca="1" si="0"/>
        <v>20190912-142249-021</v>
      </c>
      <c r="H21" t="str">
        <f t="shared" si="1"/>
        <v>Customer Payment Instruction</v>
      </c>
      <c r="I21" s="118" t="str">
        <f t="shared" ca="1" si="2"/>
        <v>20190912-142249-021</v>
      </c>
      <c r="J21">
        <v>1</v>
      </c>
      <c r="K21" s="117">
        <f t="shared" ca="1" si="3"/>
        <v>43720</v>
      </c>
      <c r="L21" s="119" t="str">
        <f t="shared" ca="1" si="4"/>
        <v>ext.190912.1031.0021</v>
      </c>
      <c r="M21" t="s">
        <v>63</v>
      </c>
      <c r="N21" t="str">
        <f t="shared" si="9"/>
        <v>PAY</v>
      </c>
      <c r="O21" t="str">
        <f t="shared" si="10"/>
        <v>BRL</v>
      </c>
      <c r="P21" s="14">
        <f t="shared" si="11"/>
        <v>6445.4</v>
      </c>
      <c r="Q21" t="s">
        <v>61</v>
      </c>
      <c r="R21" s="117">
        <f t="shared" ca="1" si="7"/>
        <v>43720</v>
      </c>
      <c r="S21" t="str">
        <f t="shared" ca="1" si="12"/>
        <v>Customer Payment Instruction Imported @ 10:31 on 12 Sep 2019</v>
      </c>
      <c r="T21" s="116" t="str">
        <f t="shared" si="8"/>
        <v>HOMESEND BELGIUM</v>
      </c>
      <c r="U21" s="118" t="str">
        <f t="shared" ca="1" si="6"/>
        <v>HSBEL20190912142249021</v>
      </c>
    </row>
    <row r="22" spans="1:21" x14ac:dyDescent="0.25">
      <c r="A22" s="87">
        <v>0.4381944444444445</v>
      </c>
      <c r="B22" s="116" t="s">
        <v>62</v>
      </c>
      <c r="C22" s="33" t="s">
        <v>10</v>
      </c>
      <c r="D22" s="34">
        <v>6895.6</v>
      </c>
      <c r="E22" s="116" t="s">
        <v>64</v>
      </c>
      <c r="G22" s="118" t="str">
        <f t="shared" ca="1" si="0"/>
        <v>20190912-142249-022</v>
      </c>
      <c r="H22" t="str">
        <f t="shared" si="1"/>
        <v>Customer Payment Instruction</v>
      </c>
      <c r="I22" s="118" t="str">
        <f t="shared" ca="1" si="2"/>
        <v>20190912-142249-022</v>
      </c>
      <c r="J22">
        <v>1</v>
      </c>
      <c r="K22" s="117">
        <f t="shared" ca="1" si="3"/>
        <v>43720</v>
      </c>
      <c r="L22" s="119" t="str">
        <f t="shared" ca="1" si="4"/>
        <v>ext.190912.1031.0022</v>
      </c>
      <c r="M22" t="s">
        <v>63</v>
      </c>
      <c r="N22" t="str">
        <f t="shared" si="9"/>
        <v>PAY</v>
      </c>
      <c r="O22" t="str">
        <f t="shared" si="10"/>
        <v>BRL</v>
      </c>
      <c r="P22" s="14">
        <f t="shared" si="11"/>
        <v>6895.6</v>
      </c>
      <c r="Q22" t="s">
        <v>61</v>
      </c>
      <c r="R22" s="117">
        <f t="shared" ca="1" si="7"/>
        <v>43720</v>
      </c>
      <c r="S22" t="str">
        <f t="shared" ca="1" si="12"/>
        <v>Customer Payment Instruction Imported @ 10:31 on 12 Sep 2019</v>
      </c>
      <c r="T22" s="116" t="str">
        <f t="shared" si="8"/>
        <v>HOMESEND BELGIUM</v>
      </c>
      <c r="U22" s="118" t="str">
        <f t="shared" ca="1" si="6"/>
        <v>HSBEL20190912142249022</v>
      </c>
    </row>
    <row r="23" spans="1:21" x14ac:dyDescent="0.25">
      <c r="A23" s="87">
        <v>0.4381944444444445</v>
      </c>
      <c r="B23" s="116" t="s">
        <v>62</v>
      </c>
      <c r="C23" s="33" t="s">
        <v>10</v>
      </c>
      <c r="D23" s="34">
        <v>7345.8</v>
      </c>
      <c r="E23" s="116" t="s">
        <v>64</v>
      </c>
      <c r="G23" s="118" t="str">
        <f t="shared" ca="1" si="0"/>
        <v>20190912-142249-023</v>
      </c>
      <c r="H23" t="str">
        <f t="shared" si="1"/>
        <v>Customer Payment Instruction</v>
      </c>
      <c r="I23" s="118" t="str">
        <f t="shared" ca="1" si="2"/>
        <v>20190912-142249-023</v>
      </c>
      <c r="J23">
        <v>1</v>
      </c>
      <c r="K23" s="117">
        <f t="shared" ca="1" si="3"/>
        <v>43720</v>
      </c>
      <c r="L23" s="119" t="str">
        <f t="shared" ca="1" si="4"/>
        <v>ext.190912.1031.0023</v>
      </c>
      <c r="M23" t="s">
        <v>63</v>
      </c>
      <c r="N23" t="str">
        <f t="shared" si="9"/>
        <v>PAY</v>
      </c>
      <c r="O23" t="str">
        <f t="shared" si="10"/>
        <v>BRL</v>
      </c>
      <c r="P23" s="14">
        <f t="shared" si="11"/>
        <v>7345.8</v>
      </c>
      <c r="Q23" t="s">
        <v>61</v>
      </c>
      <c r="R23" s="117">
        <f t="shared" ca="1" si="7"/>
        <v>43720</v>
      </c>
      <c r="S23" t="str">
        <f t="shared" ca="1" si="12"/>
        <v>Customer Payment Instruction Imported @ 10:31 on 12 Sep 2019</v>
      </c>
      <c r="T23" s="116" t="str">
        <f t="shared" si="8"/>
        <v>HOMESEND BELGIUM</v>
      </c>
      <c r="U23" s="118" t="str">
        <f t="shared" ca="1" si="6"/>
        <v>HSBEL20190912142249023</v>
      </c>
    </row>
    <row r="24" spans="1:21" x14ac:dyDescent="0.25">
      <c r="A24" s="87">
        <v>0.4381944444444445</v>
      </c>
      <c r="B24" s="116" t="s">
        <v>72</v>
      </c>
      <c r="C24" s="33" t="s">
        <v>73</v>
      </c>
      <c r="D24" s="34">
        <v>0</v>
      </c>
      <c r="E24" s="116" t="s">
        <v>73</v>
      </c>
      <c r="G24" s="118" t="str">
        <f t="shared" ca="1" si="0"/>
        <v>20190912-142249-024</v>
      </c>
      <c r="H24" t="str">
        <f t="shared" si="1"/>
        <v>FX Deal</v>
      </c>
      <c r="I24" s="118" t="str">
        <f t="shared" ca="1" si="2"/>
        <v>20190912-142249-024</v>
      </c>
      <c r="J24">
        <v>1</v>
      </c>
      <c r="K24" s="117">
        <f t="shared" ca="1" si="3"/>
        <v>43720</v>
      </c>
      <c r="L24" s="119" t="str">
        <f t="shared" ca="1" si="4"/>
        <v>ext.190912.1031.0024</v>
      </c>
      <c r="M24" t="s">
        <v>63</v>
      </c>
      <c r="N24" t="str">
        <f t="shared" si="9"/>
        <v>-</v>
      </c>
      <c r="O24" t="str">
        <f t="shared" si="10"/>
        <v>-</v>
      </c>
      <c r="P24" s="14">
        <f t="shared" si="11"/>
        <v>0</v>
      </c>
      <c r="Q24" t="s">
        <v>61</v>
      </c>
      <c r="R24" s="117">
        <f t="shared" ca="1" si="7"/>
        <v>43720</v>
      </c>
      <c r="S24" t="str">
        <f t="shared" ca="1" si="12"/>
        <v>FX Deal Imported @ 10:31 on 12 Sep 2019</v>
      </c>
      <c r="T24" s="116" t="str">
        <f t="shared" si="8"/>
        <v>HOMESEND BELGIUM</v>
      </c>
      <c r="U24" s="118" t="str">
        <f t="shared" ca="1" si="6"/>
        <v>HSBEL20190912142249024</v>
      </c>
    </row>
    <row r="25" spans="1:21" x14ac:dyDescent="0.25">
      <c r="A25" s="89">
        <v>0.54166666666666663</v>
      </c>
      <c r="B25" s="116" t="s">
        <v>62</v>
      </c>
      <c r="C25" s="44" t="s">
        <v>10</v>
      </c>
      <c r="D25" s="45">
        <v>8246.2000000000007</v>
      </c>
      <c r="E25" s="116" t="s">
        <v>64</v>
      </c>
      <c r="G25" s="118" t="str">
        <f t="shared" ca="1" si="0"/>
        <v>20190912-142249-025</v>
      </c>
      <c r="H25" t="str">
        <f t="shared" si="1"/>
        <v>Customer Payment Instruction</v>
      </c>
      <c r="I25" s="118" t="str">
        <f t="shared" ca="1" si="2"/>
        <v>20190912-142249-025</v>
      </c>
      <c r="J25">
        <v>1</v>
      </c>
      <c r="K25" s="117">
        <f t="shared" ca="1" si="3"/>
        <v>43720</v>
      </c>
      <c r="L25" s="119" t="str">
        <f t="shared" ca="1" si="4"/>
        <v>ext.190912.1300.0025</v>
      </c>
      <c r="M25" t="s">
        <v>63</v>
      </c>
      <c r="N25" t="str">
        <f t="shared" si="9"/>
        <v>PAY</v>
      </c>
      <c r="O25" t="str">
        <f t="shared" si="10"/>
        <v>BRL</v>
      </c>
      <c r="P25" s="14">
        <f t="shared" si="11"/>
        <v>8246.2000000000007</v>
      </c>
      <c r="Q25" t="s">
        <v>61</v>
      </c>
      <c r="R25" s="117">
        <f t="shared" ca="1" si="7"/>
        <v>43720</v>
      </c>
      <c r="S25" t="str">
        <f t="shared" ca="1" si="12"/>
        <v>Customer Payment Instruction Imported @ 13:00 on 12 Sep 2019</v>
      </c>
      <c r="T25" s="116" t="str">
        <f t="shared" si="8"/>
        <v>HOMESEND BELGIUM</v>
      </c>
      <c r="U25" s="118" t="str">
        <f t="shared" ca="1" si="6"/>
        <v>HSBEL20190912142249025</v>
      </c>
    </row>
    <row r="26" spans="1:21" x14ac:dyDescent="0.25">
      <c r="A26" s="89">
        <v>0.54166666666666663</v>
      </c>
      <c r="B26" s="116" t="s">
        <v>62</v>
      </c>
      <c r="C26" s="44" t="s">
        <v>10</v>
      </c>
      <c r="D26" s="45">
        <v>8696.4</v>
      </c>
      <c r="E26" s="116" t="s">
        <v>64</v>
      </c>
      <c r="G26" s="118" t="str">
        <f t="shared" ca="1" si="0"/>
        <v>20190912-142249-026</v>
      </c>
      <c r="H26" t="str">
        <f t="shared" si="1"/>
        <v>Customer Payment Instruction</v>
      </c>
      <c r="I26" s="118" t="str">
        <f t="shared" ca="1" si="2"/>
        <v>20190912-142249-026</v>
      </c>
      <c r="J26">
        <v>1</v>
      </c>
      <c r="K26" s="117">
        <f t="shared" ca="1" si="3"/>
        <v>43720</v>
      </c>
      <c r="L26" s="119" t="str">
        <f t="shared" ca="1" si="4"/>
        <v>ext.190912.1300.0026</v>
      </c>
      <c r="M26" t="s">
        <v>63</v>
      </c>
      <c r="N26" t="str">
        <f t="shared" si="9"/>
        <v>PAY</v>
      </c>
      <c r="O26" t="str">
        <f t="shared" si="10"/>
        <v>BRL</v>
      </c>
      <c r="P26" s="14">
        <f t="shared" si="11"/>
        <v>8696.4</v>
      </c>
      <c r="Q26" t="s">
        <v>61</v>
      </c>
      <c r="R26" s="117">
        <f t="shared" ca="1" si="7"/>
        <v>43720</v>
      </c>
      <c r="S26" t="str">
        <f t="shared" ca="1" si="12"/>
        <v>Customer Payment Instruction Imported @ 13:00 on 12 Sep 2019</v>
      </c>
      <c r="T26" s="116" t="str">
        <f t="shared" si="8"/>
        <v>HOMESEND BELGIUM</v>
      </c>
      <c r="U26" s="118" t="str">
        <f t="shared" ca="1" si="6"/>
        <v>HSBEL20190912142249026</v>
      </c>
    </row>
    <row r="27" spans="1:21" x14ac:dyDescent="0.25">
      <c r="A27" s="89">
        <v>0.54166666666666663</v>
      </c>
      <c r="B27" s="116" t="s">
        <v>62</v>
      </c>
      <c r="C27" s="44" t="s">
        <v>10</v>
      </c>
      <c r="D27" s="45">
        <v>946.6</v>
      </c>
      <c r="E27" s="116" t="s">
        <v>64</v>
      </c>
      <c r="G27" s="118" t="str">
        <f t="shared" ca="1" si="0"/>
        <v>20190912-142249-027</v>
      </c>
      <c r="H27" t="str">
        <f t="shared" si="1"/>
        <v>Customer Payment Instruction</v>
      </c>
      <c r="I27" s="118" t="str">
        <f t="shared" ca="1" si="2"/>
        <v>20190912-142249-027</v>
      </c>
      <c r="J27">
        <v>1</v>
      </c>
      <c r="K27" s="117">
        <f t="shared" ca="1" si="3"/>
        <v>43720</v>
      </c>
      <c r="L27" s="119" t="str">
        <f t="shared" ca="1" si="4"/>
        <v>ext.190912.1300.0027</v>
      </c>
      <c r="M27" t="s">
        <v>63</v>
      </c>
      <c r="N27" t="str">
        <f t="shared" si="9"/>
        <v>PAY</v>
      </c>
      <c r="O27" t="str">
        <f t="shared" si="10"/>
        <v>BRL</v>
      </c>
      <c r="P27" s="14">
        <f t="shared" si="11"/>
        <v>946.6</v>
      </c>
      <c r="Q27" t="s">
        <v>61</v>
      </c>
      <c r="R27" s="117">
        <f t="shared" ca="1" si="7"/>
        <v>43720</v>
      </c>
      <c r="S27" t="str">
        <f t="shared" ca="1" si="12"/>
        <v>Customer Payment Instruction Imported @ 13:00 on 12 Sep 2019</v>
      </c>
      <c r="T27" s="116" t="str">
        <f t="shared" si="8"/>
        <v>HOMESEND BELGIUM</v>
      </c>
      <c r="U27" s="118" t="str">
        <f t="shared" ca="1" si="6"/>
        <v>HSBEL20190912142249027</v>
      </c>
    </row>
    <row r="28" spans="1:21" x14ac:dyDescent="0.25">
      <c r="A28" s="89">
        <v>0.54166666666666663</v>
      </c>
      <c r="B28" s="116" t="s">
        <v>62</v>
      </c>
      <c r="C28" s="44" t="s">
        <v>10</v>
      </c>
      <c r="D28" s="45">
        <v>596.79999999999995</v>
      </c>
      <c r="E28" s="116" t="s">
        <v>64</v>
      </c>
      <c r="G28" s="118" t="str">
        <f t="shared" ca="1" si="0"/>
        <v>20190912-142249-028</v>
      </c>
      <c r="H28" t="str">
        <f t="shared" si="1"/>
        <v>Customer Payment Instruction</v>
      </c>
      <c r="I28" s="118" t="str">
        <f t="shared" ca="1" si="2"/>
        <v>20190912-142249-028</v>
      </c>
      <c r="J28">
        <v>1</v>
      </c>
      <c r="K28" s="117">
        <f t="shared" ca="1" si="3"/>
        <v>43720</v>
      </c>
      <c r="L28" s="119" t="str">
        <f t="shared" ca="1" si="4"/>
        <v>ext.190912.1300.0028</v>
      </c>
      <c r="M28" t="s">
        <v>63</v>
      </c>
      <c r="N28" t="str">
        <f t="shared" si="9"/>
        <v>PAY</v>
      </c>
      <c r="O28" t="str">
        <f t="shared" si="10"/>
        <v>BRL</v>
      </c>
      <c r="P28" s="14">
        <f t="shared" si="11"/>
        <v>596.79999999999995</v>
      </c>
      <c r="Q28" t="s">
        <v>61</v>
      </c>
      <c r="R28" s="117">
        <f t="shared" ca="1" si="7"/>
        <v>43720</v>
      </c>
      <c r="S28" t="str">
        <f t="shared" ca="1" si="12"/>
        <v>Customer Payment Instruction Imported @ 13:00 on 12 Sep 2019</v>
      </c>
      <c r="T28" s="116" t="str">
        <f t="shared" si="8"/>
        <v>HOMESEND BELGIUM</v>
      </c>
      <c r="U28" s="118" t="str">
        <f t="shared" ca="1" si="6"/>
        <v>HSBEL20190912142249028</v>
      </c>
    </row>
    <row r="29" spans="1:21" x14ac:dyDescent="0.25">
      <c r="A29" s="89">
        <v>0.54166666666666663</v>
      </c>
      <c r="B29" s="116" t="s">
        <v>62</v>
      </c>
      <c r="C29" s="44" t="s">
        <v>10</v>
      </c>
      <c r="D29" s="45">
        <v>147</v>
      </c>
      <c r="E29" s="116" t="s">
        <v>64</v>
      </c>
      <c r="G29" s="118" t="str">
        <f t="shared" ca="1" si="0"/>
        <v>20190912-142249-029</v>
      </c>
      <c r="H29" t="str">
        <f t="shared" si="1"/>
        <v>Customer Payment Instruction</v>
      </c>
      <c r="I29" s="118" t="str">
        <f t="shared" ca="1" si="2"/>
        <v>20190912-142249-029</v>
      </c>
      <c r="J29">
        <v>1</v>
      </c>
      <c r="K29" s="117">
        <f t="shared" ca="1" si="3"/>
        <v>43720</v>
      </c>
      <c r="L29" s="119" t="str">
        <f t="shared" ca="1" si="4"/>
        <v>ext.190912.1300.0029</v>
      </c>
      <c r="M29" t="s">
        <v>63</v>
      </c>
      <c r="N29" t="str">
        <f t="shared" si="9"/>
        <v>PAY</v>
      </c>
      <c r="O29" t="str">
        <f t="shared" si="10"/>
        <v>BRL</v>
      </c>
      <c r="P29" s="14">
        <f t="shared" si="11"/>
        <v>147</v>
      </c>
      <c r="Q29" t="s">
        <v>61</v>
      </c>
      <c r="R29" s="117">
        <f t="shared" ca="1" si="7"/>
        <v>43720</v>
      </c>
      <c r="S29" t="str">
        <f t="shared" ca="1" si="12"/>
        <v>Customer Payment Instruction Imported @ 13:00 on 12 Sep 2019</v>
      </c>
      <c r="T29" s="116" t="str">
        <f t="shared" si="8"/>
        <v>HOMESEND BELGIUM</v>
      </c>
      <c r="U29" s="118" t="str">
        <f t="shared" ca="1" si="6"/>
        <v>HSBEL20190912142249029</v>
      </c>
    </row>
    <row r="30" spans="1:21" x14ac:dyDescent="0.25">
      <c r="A30" s="89">
        <v>0.54166666666666663</v>
      </c>
      <c r="B30" s="116" t="s">
        <v>62</v>
      </c>
      <c r="C30" s="44" t="s">
        <v>10</v>
      </c>
      <c r="D30" s="45">
        <v>10497.2</v>
      </c>
      <c r="E30" s="116" t="s">
        <v>64</v>
      </c>
      <c r="G30" s="118" t="str">
        <f t="shared" ca="1" si="0"/>
        <v>20190912-142249-030</v>
      </c>
      <c r="H30" t="str">
        <f t="shared" si="1"/>
        <v>Customer Payment Instruction</v>
      </c>
      <c r="I30" s="118" t="str">
        <f t="shared" ca="1" si="2"/>
        <v>20190912-142249-030</v>
      </c>
      <c r="J30">
        <v>1</v>
      </c>
      <c r="K30" s="117">
        <f t="shared" ca="1" si="3"/>
        <v>43720</v>
      </c>
      <c r="L30" s="119" t="str">
        <f t="shared" ca="1" si="4"/>
        <v>ext.190912.1300.0030</v>
      </c>
      <c r="M30" t="s">
        <v>63</v>
      </c>
      <c r="N30" t="str">
        <f t="shared" si="9"/>
        <v>PAY</v>
      </c>
      <c r="O30" t="str">
        <f t="shared" si="10"/>
        <v>BRL</v>
      </c>
      <c r="P30" s="14">
        <f t="shared" si="11"/>
        <v>10497.2</v>
      </c>
      <c r="Q30" t="s">
        <v>61</v>
      </c>
      <c r="R30" s="117">
        <f t="shared" ca="1" si="7"/>
        <v>43720</v>
      </c>
      <c r="S30" t="str">
        <f t="shared" ca="1" si="12"/>
        <v>Customer Payment Instruction Imported @ 13:00 on 12 Sep 2019</v>
      </c>
      <c r="T30" s="116" t="str">
        <f t="shared" si="8"/>
        <v>HOMESEND BELGIUM</v>
      </c>
      <c r="U30" s="118" t="str">
        <f t="shared" ca="1" si="6"/>
        <v>HSBEL20190912142249030</v>
      </c>
    </row>
    <row r="31" spans="1:21" x14ac:dyDescent="0.25">
      <c r="A31" s="89">
        <v>0.54166666666666663</v>
      </c>
      <c r="B31" s="116" t="s">
        <v>62</v>
      </c>
      <c r="C31" s="44" t="s">
        <v>10</v>
      </c>
      <c r="D31" s="45">
        <v>5017.3999999999996</v>
      </c>
      <c r="E31" s="116" t="s">
        <v>64</v>
      </c>
      <c r="G31" s="118" t="str">
        <f t="shared" ca="1" si="0"/>
        <v>20190912-142249-031</v>
      </c>
      <c r="H31" t="str">
        <f t="shared" si="1"/>
        <v>Customer Payment Instruction</v>
      </c>
      <c r="I31" s="118" t="str">
        <f t="shared" ca="1" si="2"/>
        <v>20190912-142249-031</v>
      </c>
      <c r="J31">
        <v>1</v>
      </c>
      <c r="K31" s="117">
        <f t="shared" ca="1" si="3"/>
        <v>43720</v>
      </c>
      <c r="L31" s="119" t="str">
        <f t="shared" ca="1" si="4"/>
        <v>ext.190912.1300.0031</v>
      </c>
      <c r="M31" t="s">
        <v>63</v>
      </c>
      <c r="N31" t="str">
        <f t="shared" si="9"/>
        <v>PAY</v>
      </c>
      <c r="O31" t="str">
        <f t="shared" si="10"/>
        <v>BRL</v>
      </c>
      <c r="P31" s="14">
        <f t="shared" si="11"/>
        <v>5017.3999999999996</v>
      </c>
      <c r="Q31" t="s">
        <v>61</v>
      </c>
      <c r="R31" s="117">
        <f t="shared" ca="1" si="7"/>
        <v>43720</v>
      </c>
      <c r="S31" t="str">
        <f t="shared" ca="1" si="12"/>
        <v>Customer Payment Instruction Imported @ 13:00 on 12 Sep 2019</v>
      </c>
      <c r="T31" s="116" t="str">
        <f t="shared" si="8"/>
        <v>HOMESEND BELGIUM</v>
      </c>
      <c r="U31" s="118" t="str">
        <f t="shared" ca="1" si="6"/>
        <v>HSBEL20190912142249031</v>
      </c>
    </row>
    <row r="32" spans="1:21" x14ac:dyDescent="0.25">
      <c r="A32" s="89">
        <v>0.54166666666666663</v>
      </c>
      <c r="B32" s="116" t="s">
        <v>62</v>
      </c>
      <c r="C32" s="44" t="s">
        <v>10</v>
      </c>
      <c r="D32" s="45">
        <v>5297.6</v>
      </c>
      <c r="E32" s="116" t="s">
        <v>64</v>
      </c>
      <c r="G32" s="118" t="str">
        <f t="shared" ca="1" si="0"/>
        <v>20190912-142249-032</v>
      </c>
      <c r="H32" t="str">
        <f t="shared" si="1"/>
        <v>Customer Payment Instruction</v>
      </c>
      <c r="I32" s="118" t="str">
        <f t="shared" ca="1" si="2"/>
        <v>20190912-142249-032</v>
      </c>
      <c r="J32">
        <v>1</v>
      </c>
      <c r="K32" s="117">
        <f t="shared" ca="1" si="3"/>
        <v>43720</v>
      </c>
      <c r="L32" s="119" t="str">
        <f t="shared" ca="1" si="4"/>
        <v>ext.190912.1300.0032</v>
      </c>
      <c r="M32" t="s">
        <v>63</v>
      </c>
      <c r="N32" t="str">
        <f t="shared" si="9"/>
        <v>PAY</v>
      </c>
      <c r="O32" t="str">
        <f t="shared" si="10"/>
        <v>BRL</v>
      </c>
      <c r="P32" s="14">
        <f t="shared" si="11"/>
        <v>5297.6</v>
      </c>
      <c r="Q32" t="s">
        <v>61</v>
      </c>
      <c r="R32" s="117">
        <f t="shared" ca="1" si="7"/>
        <v>43720</v>
      </c>
      <c r="S32" t="str">
        <f t="shared" ca="1" si="12"/>
        <v>Customer Payment Instruction Imported @ 13:00 on 12 Sep 2019</v>
      </c>
      <c r="T32" s="116" t="str">
        <f t="shared" si="8"/>
        <v>HOMESEND BELGIUM</v>
      </c>
      <c r="U32" s="118" t="str">
        <f t="shared" ca="1" si="6"/>
        <v>HSBEL20190912142249032</v>
      </c>
    </row>
    <row r="33" spans="1:21" x14ac:dyDescent="0.25">
      <c r="A33" s="89">
        <v>0.54166666666666663</v>
      </c>
      <c r="B33" s="116" t="s">
        <v>62</v>
      </c>
      <c r="C33" s="44" t="s">
        <v>10</v>
      </c>
      <c r="D33" s="45">
        <v>5577.8</v>
      </c>
      <c r="E33" s="116" t="s">
        <v>64</v>
      </c>
      <c r="G33" s="118" t="str">
        <f t="shared" ca="1" si="0"/>
        <v>20190912-142249-033</v>
      </c>
      <c r="H33" t="str">
        <f t="shared" si="1"/>
        <v>Customer Payment Instruction</v>
      </c>
      <c r="I33" s="118" t="str">
        <f t="shared" ca="1" si="2"/>
        <v>20190912-142249-033</v>
      </c>
      <c r="J33">
        <v>1</v>
      </c>
      <c r="K33" s="117">
        <f t="shared" ca="1" si="3"/>
        <v>43720</v>
      </c>
      <c r="L33" s="119" t="str">
        <f t="shared" ca="1" si="4"/>
        <v>ext.190912.1300.0033</v>
      </c>
      <c r="M33" t="s">
        <v>63</v>
      </c>
      <c r="N33" t="str">
        <f t="shared" si="9"/>
        <v>PAY</v>
      </c>
      <c r="O33" t="str">
        <f t="shared" si="10"/>
        <v>BRL</v>
      </c>
      <c r="P33" s="14">
        <f t="shared" si="11"/>
        <v>5577.8</v>
      </c>
      <c r="Q33" t="s">
        <v>61</v>
      </c>
      <c r="R33" s="117">
        <f t="shared" ca="1" si="7"/>
        <v>43720</v>
      </c>
      <c r="S33" t="str">
        <f t="shared" ca="1" si="12"/>
        <v>Customer Payment Instruction Imported @ 13:00 on 12 Sep 2019</v>
      </c>
      <c r="T33" s="116" t="str">
        <f t="shared" si="8"/>
        <v>HOMESEND BELGIUM</v>
      </c>
      <c r="U33" s="118" t="str">
        <f t="shared" ca="1" si="6"/>
        <v>HSBEL20190912142249033</v>
      </c>
    </row>
    <row r="34" spans="1:21" x14ac:dyDescent="0.25">
      <c r="A34" s="89">
        <v>0.54166666666666663</v>
      </c>
      <c r="B34" s="116" t="s">
        <v>62</v>
      </c>
      <c r="C34" s="44" t="s">
        <v>10</v>
      </c>
      <c r="D34" s="45">
        <v>5858</v>
      </c>
      <c r="E34" s="116" t="s">
        <v>64</v>
      </c>
      <c r="G34" s="118" t="str">
        <f t="shared" ca="1" si="0"/>
        <v>20190912-142249-034</v>
      </c>
      <c r="H34" t="str">
        <f t="shared" si="1"/>
        <v>Customer Payment Instruction</v>
      </c>
      <c r="I34" s="118" t="str">
        <f t="shared" ca="1" si="2"/>
        <v>20190912-142249-034</v>
      </c>
      <c r="J34">
        <v>1</v>
      </c>
      <c r="K34" s="117">
        <f t="shared" ca="1" si="3"/>
        <v>43720</v>
      </c>
      <c r="L34" s="119" t="str">
        <f t="shared" ca="1" si="4"/>
        <v>ext.190912.1300.0034</v>
      </c>
      <c r="M34" t="s">
        <v>63</v>
      </c>
      <c r="N34" t="str">
        <f t="shared" si="9"/>
        <v>PAY</v>
      </c>
      <c r="O34" t="str">
        <f t="shared" si="10"/>
        <v>BRL</v>
      </c>
      <c r="P34" s="14">
        <f t="shared" si="11"/>
        <v>5858</v>
      </c>
      <c r="Q34" t="s">
        <v>61</v>
      </c>
      <c r="R34" s="117">
        <f t="shared" ca="1" si="7"/>
        <v>43720</v>
      </c>
      <c r="S34" t="str">
        <f t="shared" ca="1" si="12"/>
        <v>Customer Payment Instruction Imported @ 13:00 on 12 Sep 2019</v>
      </c>
      <c r="T34" s="116" t="str">
        <f t="shared" si="8"/>
        <v>HOMESEND BELGIUM</v>
      </c>
      <c r="U34" s="118" t="str">
        <f t="shared" ca="1" si="6"/>
        <v>HSBEL20190912142249034</v>
      </c>
    </row>
    <row r="35" spans="1:21" x14ac:dyDescent="0.25">
      <c r="A35" s="89">
        <v>0.54166666666666663</v>
      </c>
      <c r="B35" s="116" t="s">
        <v>62</v>
      </c>
      <c r="C35" s="44" t="s">
        <v>10</v>
      </c>
      <c r="D35" s="45">
        <v>6138.2</v>
      </c>
      <c r="E35" s="116" t="s">
        <v>64</v>
      </c>
      <c r="G35" s="118" t="str">
        <f t="shared" ca="1" si="0"/>
        <v>20190912-142249-035</v>
      </c>
      <c r="H35" t="str">
        <f t="shared" si="1"/>
        <v>Customer Payment Instruction</v>
      </c>
      <c r="I35" s="118" t="str">
        <f t="shared" ca="1" si="2"/>
        <v>20190912-142249-035</v>
      </c>
      <c r="J35">
        <v>1</v>
      </c>
      <c r="K35" s="117">
        <f t="shared" ca="1" si="3"/>
        <v>43720</v>
      </c>
      <c r="L35" s="119" t="str">
        <f t="shared" ca="1" si="4"/>
        <v>ext.190912.1300.0035</v>
      </c>
      <c r="M35" t="s">
        <v>63</v>
      </c>
      <c r="N35" t="str">
        <f t="shared" si="9"/>
        <v>PAY</v>
      </c>
      <c r="O35" t="str">
        <f t="shared" si="10"/>
        <v>BRL</v>
      </c>
      <c r="P35" s="14">
        <f t="shared" si="11"/>
        <v>6138.2</v>
      </c>
      <c r="Q35" t="s">
        <v>61</v>
      </c>
      <c r="R35" s="117">
        <f t="shared" ca="1" si="7"/>
        <v>43720</v>
      </c>
      <c r="S35" t="str">
        <f t="shared" ca="1" si="12"/>
        <v>Customer Payment Instruction Imported @ 13:00 on 12 Sep 2019</v>
      </c>
      <c r="T35" s="116" t="str">
        <f t="shared" si="8"/>
        <v>HOMESEND BELGIUM</v>
      </c>
      <c r="U35" s="118" t="str">
        <f t="shared" ca="1" si="6"/>
        <v>HSBEL20190912142249035</v>
      </c>
    </row>
    <row r="36" spans="1:21" x14ac:dyDescent="0.25">
      <c r="A36" s="89">
        <v>0.54166666666666663</v>
      </c>
      <c r="B36" s="116" t="s">
        <v>62</v>
      </c>
      <c r="C36" s="44" t="s">
        <v>10</v>
      </c>
      <c r="D36" s="45">
        <v>6418.4</v>
      </c>
      <c r="E36" s="116" t="s">
        <v>64</v>
      </c>
      <c r="G36" s="118" t="str">
        <f t="shared" ca="1" si="0"/>
        <v>20190912-142249-036</v>
      </c>
      <c r="H36" t="str">
        <f t="shared" si="1"/>
        <v>Customer Payment Instruction</v>
      </c>
      <c r="I36" s="118" t="str">
        <f t="shared" ca="1" si="2"/>
        <v>20190912-142249-036</v>
      </c>
      <c r="J36">
        <v>1</v>
      </c>
      <c r="K36" s="117">
        <f t="shared" ca="1" si="3"/>
        <v>43720</v>
      </c>
      <c r="L36" s="119" t="str">
        <f t="shared" ca="1" si="4"/>
        <v>ext.190912.1300.0036</v>
      </c>
      <c r="M36" t="s">
        <v>63</v>
      </c>
      <c r="N36" t="str">
        <f t="shared" si="9"/>
        <v>PAY</v>
      </c>
      <c r="O36" t="str">
        <f t="shared" si="10"/>
        <v>BRL</v>
      </c>
      <c r="P36" s="14">
        <f t="shared" si="11"/>
        <v>6418.4</v>
      </c>
      <c r="Q36" t="s">
        <v>61</v>
      </c>
      <c r="R36" s="117">
        <f t="shared" ca="1" si="7"/>
        <v>43720</v>
      </c>
      <c r="S36" t="str">
        <f t="shared" ca="1" si="12"/>
        <v>Customer Payment Instruction Imported @ 13:00 on 12 Sep 2019</v>
      </c>
      <c r="T36" s="116" t="str">
        <f t="shared" si="8"/>
        <v>HOMESEND BELGIUM</v>
      </c>
      <c r="U36" s="118" t="str">
        <f t="shared" ca="1" si="6"/>
        <v>HSBEL20190912142249036</v>
      </c>
    </row>
    <row r="37" spans="1:21" x14ac:dyDescent="0.25">
      <c r="A37" s="89">
        <v>0.54166666666666663</v>
      </c>
      <c r="B37" s="116" t="s">
        <v>62</v>
      </c>
      <c r="C37" s="44" t="s">
        <v>10</v>
      </c>
      <c r="D37" s="45">
        <v>6698.6</v>
      </c>
      <c r="E37" s="116" t="s">
        <v>64</v>
      </c>
      <c r="G37" s="118" t="str">
        <f t="shared" ca="1" si="0"/>
        <v>20190912-142249-037</v>
      </c>
      <c r="H37" t="str">
        <f t="shared" si="1"/>
        <v>Customer Payment Instruction</v>
      </c>
      <c r="I37" s="118" t="str">
        <f t="shared" ca="1" si="2"/>
        <v>20190912-142249-037</v>
      </c>
      <c r="J37">
        <v>1</v>
      </c>
      <c r="K37" s="117">
        <f t="shared" ca="1" si="3"/>
        <v>43720</v>
      </c>
      <c r="L37" s="119" t="str">
        <f t="shared" ca="1" si="4"/>
        <v>ext.190912.1300.0037</v>
      </c>
      <c r="M37" t="s">
        <v>63</v>
      </c>
      <c r="N37" t="str">
        <f t="shared" si="9"/>
        <v>PAY</v>
      </c>
      <c r="O37" t="str">
        <f t="shared" si="10"/>
        <v>BRL</v>
      </c>
      <c r="P37" s="14">
        <f t="shared" si="11"/>
        <v>6698.6</v>
      </c>
      <c r="Q37" t="s">
        <v>61</v>
      </c>
      <c r="R37" s="117">
        <f t="shared" ca="1" si="7"/>
        <v>43720</v>
      </c>
      <c r="S37" t="str">
        <f t="shared" ca="1" si="12"/>
        <v>Customer Payment Instruction Imported @ 13:00 on 12 Sep 2019</v>
      </c>
      <c r="T37" s="116" t="str">
        <f t="shared" si="8"/>
        <v>HOMESEND BELGIUM</v>
      </c>
      <c r="U37" s="118" t="str">
        <f t="shared" ca="1" si="6"/>
        <v>HSBEL20190912142249037</v>
      </c>
    </row>
    <row r="38" spans="1:21" x14ac:dyDescent="0.25">
      <c r="A38" s="89">
        <v>0.54166666666666663</v>
      </c>
      <c r="B38" s="116" t="s">
        <v>62</v>
      </c>
      <c r="C38" s="44" t="s">
        <v>10</v>
      </c>
      <c r="D38" s="45">
        <v>6978.8</v>
      </c>
      <c r="E38" s="116" t="s">
        <v>64</v>
      </c>
      <c r="G38" s="118" t="str">
        <f t="shared" ca="1" si="0"/>
        <v>20190912-142249-038</v>
      </c>
      <c r="H38" t="str">
        <f t="shared" si="1"/>
        <v>Customer Payment Instruction</v>
      </c>
      <c r="I38" s="118" t="str">
        <f t="shared" ca="1" si="2"/>
        <v>20190912-142249-038</v>
      </c>
      <c r="J38">
        <v>1</v>
      </c>
      <c r="K38" s="117">
        <f t="shared" ca="1" si="3"/>
        <v>43720</v>
      </c>
      <c r="L38" s="119" t="str">
        <f t="shared" ca="1" si="4"/>
        <v>ext.190912.1300.0038</v>
      </c>
      <c r="M38" t="s">
        <v>63</v>
      </c>
      <c r="N38" t="str">
        <f t="shared" si="9"/>
        <v>PAY</v>
      </c>
      <c r="O38" t="str">
        <f t="shared" si="10"/>
        <v>BRL</v>
      </c>
      <c r="P38" s="14">
        <f t="shared" si="11"/>
        <v>6978.8</v>
      </c>
      <c r="Q38" t="s">
        <v>61</v>
      </c>
      <c r="R38" s="117">
        <f t="shared" ca="1" si="7"/>
        <v>43720</v>
      </c>
      <c r="S38" t="str">
        <f t="shared" ca="1" si="12"/>
        <v>Customer Payment Instruction Imported @ 13:00 on 12 Sep 2019</v>
      </c>
      <c r="T38" s="116" t="str">
        <f t="shared" si="8"/>
        <v>HOMESEND BELGIUM</v>
      </c>
      <c r="U38" s="118" t="str">
        <f t="shared" ca="1" si="6"/>
        <v>HSBEL20190912142249038</v>
      </c>
    </row>
    <row r="39" spans="1:21" x14ac:dyDescent="0.25">
      <c r="A39" s="89">
        <v>0.54166666666666663</v>
      </c>
      <c r="B39" s="116" t="s">
        <v>62</v>
      </c>
      <c r="C39" s="44" t="s">
        <v>10</v>
      </c>
      <c r="D39" s="45">
        <v>7259</v>
      </c>
      <c r="E39" s="116" t="s">
        <v>64</v>
      </c>
      <c r="G39" s="118" t="str">
        <f t="shared" ca="1" si="0"/>
        <v>20190912-142249-039</v>
      </c>
      <c r="H39" t="str">
        <f t="shared" si="1"/>
        <v>Customer Payment Instruction</v>
      </c>
      <c r="I39" s="118" t="str">
        <f t="shared" ca="1" si="2"/>
        <v>20190912-142249-039</v>
      </c>
      <c r="J39">
        <v>1</v>
      </c>
      <c r="K39" s="117">
        <f t="shared" ca="1" si="3"/>
        <v>43720</v>
      </c>
      <c r="L39" s="119" t="str">
        <f t="shared" ca="1" si="4"/>
        <v>ext.190912.1300.0039</v>
      </c>
      <c r="M39" t="s">
        <v>63</v>
      </c>
      <c r="N39" t="str">
        <f t="shared" si="9"/>
        <v>PAY</v>
      </c>
      <c r="O39" t="str">
        <f t="shared" si="10"/>
        <v>BRL</v>
      </c>
      <c r="P39" s="14">
        <f t="shared" si="11"/>
        <v>7259</v>
      </c>
      <c r="Q39" t="s">
        <v>61</v>
      </c>
      <c r="R39" s="117">
        <f t="shared" ca="1" si="7"/>
        <v>43720</v>
      </c>
      <c r="S39" t="str">
        <f t="shared" ca="1" si="12"/>
        <v>Customer Payment Instruction Imported @ 13:00 on 12 Sep 2019</v>
      </c>
      <c r="T39" s="116" t="str">
        <f t="shared" si="8"/>
        <v>HOMESEND BELGIUM</v>
      </c>
      <c r="U39" s="118" t="str">
        <f t="shared" ca="1" si="6"/>
        <v>HSBEL20190912142249039</v>
      </c>
    </row>
    <row r="40" spans="1:21" x14ac:dyDescent="0.25">
      <c r="A40" s="89">
        <v>0.54166666666666663</v>
      </c>
      <c r="B40" s="116" t="s">
        <v>62</v>
      </c>
      <c r="C40" s="44" t="s">
        <v>10</v>
      </c>
      <c r="D40" s="45">
        <v>7539.2</v>
      </c>
      <c r="E40" s="116" t="s">
        <v>64</v>
      </c>
      <c r="G40" s="118" t="str">
        <f t="shared" ca="1" si="0"/>
        <v>20190912-142249-040</v>
      </c>
      <c r="H40" t="str">
        <f t="shared" si="1"/>
        <v>Customer Payment Instruction</v>
      </c>
      <c r="I40" s="118" t="str">
        <f t="shared" ca="1" si="2"/>
        <v>20190912-142249-040</v>
      </c>
      <c r="J40">
        <v>1</v>
      </c>
      <c r="K40" s="117">
        <f t="shared" ca="1" si="3"/>
        <v>43720</v>
      </c>
      <c r="L40" s="119" t="str">
        <f t="shared" ca="1" si="4"/>
        <v>ext.190912.1300.0040</v>
      </c>
      <c r="M40" t="s">
        <v>63</v>
      </c>
      <c r="N40" t="str">
        <f t="shared" si="9"/>
        <v>PAY</v>
      </c>
      <c r="O40" t="str">
        <f t="shared" si="10"/>
        <v>BRL</v>
      </c>
      <c r="P40" s="14">
        <f t="shared" si="11"/>
        <v>7539.2</v>
      </c>
      <c r="Q40" t="s">
        <v>61</v>
      </c>
      <c r="R40" s="117">
        <f t="shared" ca="1" si="7"/>
        <v>43720</v>
      </c>
      <c r="S40" t="str">
        <f t="shared" ca="1" si="12"/>
        <v>Customer Payment Instruction Imported @ 13:00 on 12 Sep 2019</v>
      </c>
      <c r="T40" s="116" t="str">
        <f t="shared" si="8"/>
        <v>HOMESEND BELGIUM</v>
      </c>
      <c r="U40" s="118" t="str">
        <f t="shared" ca="1" si="6"/>
        <v>HSBEL20190912142249040</v>
      </c>
    </row>
    <row r="41" spans="1:21" x14ac:dyDescent="0.25">
      <c r="A41" s="89">
        <v>0.54166666666666663</v>
      </c>
      <c r="B41" s="116" t="s">
        <v>62</v>
      </c>
      <c r="C41" s="44" t="s">
        <v>10</v>
      </c>
      <c r="D41" s="45">
        <v>7819.4</v>
      </c>
      <c r="E41" s="116" t="s">
        <v>64</v>
      </c>
      <c r="G41" s="118" t="str">
        <f t="shared" ca="1" si="0"/>
        <v>20190912-142249-041</v>
      </c>
      <c r="H41" t="str">
        <f t="shared" si="1"/>
        <v>Customer Payment Instruction</v>
      </c>
      <c r="I41" s="118" t="str">
        <f t="shared" ca="1" si="2"/>
        <v>20190912-142249-041</v>
      </c>
      <c r="J41">
        <v>1</v>
      </c>
      <c r="K41" s="117">
        <f t="shared" ca="1" si="3"/>
        <v>43720</v>
      </c>
      <c r="L41" s="119" t="str">
        <f t="shared" ca="1" si="4"/>
        <v>ext.190912.1300.0041</v>
      </c>
      <c r="M41" t="s">
        <v>63</v>
      </c>
      <c r="N41" t="str">
        <f t="shared" si="9"/>
        <v>PAY</v>
      </c>
      <c r="O41" t="str">
        <f t="shared" si="10"/>
        <v>BRL</v>
      </c>
      <c r="P41" s="14">
        <f t="shared" si="11"/>
        <v>7819.4</v>
      </c>
      <c r="Q41" t="s">
        <v>61</v>
      </c>
      <c r="R41" s="117">
        <f t="shared" ca="1" si="7"/>
        <v>43720</v>
      </c>
      <c r="S41" t="str">
        <f t="shared" ca="1" si="12"/>
        <v>Customer Payment Instruction Imported @ 13:00 on 12 Sep 2019</v>
      </c>
      <c r="T41" s="116" t="str">
        <f t="shared" si="8"/>
        <v>HOMESEND BELGIUM</v>
      </c>
      <c r="U41" s="118" t="str">
        <f t="shared" ca="1" si="6"/>
        <v>HSBEL20190912142249041</v>
      </c>
    </row>
    <row r="42" spans="1:21" x14ac:dyDescent="0.25">
      <c r="A42" s="89">
        <v>0.54166666666666663</v>
      </c>
      <c r="B42" s="116" t="s">
        <v>62</v>
      </c>
      <c r="C42" s="44" t="s">
        <v>10</v>
      </c>
      <c r="D42" s="45">
        <v>8099.6</v>
      </c>
      <c r="E42" s="116" t="s">
        <v>64</v>
      </c>
      <c r="G42" s="118" t="str">
        <f t="shared" ca="1" si="0"/>
        <v>20190912-142249-042</v>
      </c>
      <c r="H42" t="str">
        <f t="shared" si="1"/>
        <v>Customer Payment Instruction</v>
      </c>
      <c r="I42" s="118" t="str">
        <f t="shared" ca="1" si="2"/>
        <v>20190912-142249-042</v>
      </c>
      <c r="J42">
        <v>1</v>
      </c>
      <c r="K42" s="117">
        <f t="shared" ca="1" si="3"/>
        <v>43720</v>
      </c>
      <c r="L42" s="119" t="str">
        <f t="shared" ca="1" si="4"/>
        <v>ext.190912.1300.0042</v>
      </c>
      <c r="M42" t="s">
        <v>63</v>
      </c>
      <c r="N42" t="str">
        <f t="shared" si="9"/>
        <v>PAY</v>
      </c>
      <c r="O42" t="str">
        <f t="shared" si="10"/>
        <v>BRL</v>
      </c>
      <c r="P42" s="14">
        <f t="shared" si="11"/>
        <v>8099.6</v>
      </c>
      <c r="Q42" t="s">
        <v>61</v>
      </c>
      <c r="R42" s="117">
        <f t="shared" ca="1" si="7"/>
        <v>43720</v>
      </c>
      <c r="S42" t="str">
        <f t="shared" ca="1" si="12"/>
        <v>Customer Payment Instruction Imported @ 13:00 on 12 Sep 2019</v>
      </c>
      <c r="T42" s="116" t="str">
        <f t="shared" si="8"/>
        <v>HOMESEND BELGIUM</v>
      </c>
      <c r="U42" s="118" t="str">
        <f t="shared" ca="1" si="6"/>
        <v>HSBEL20190912142249042</v>
      </c>
    </row>
    <row r="43" spans="1:21" x14ac:dyDescent="0.25">
      <c r="A43" s="89">
        <v>0.54166666666666663</v>
      </c>
      <c r="B43" s="116" t="s">
        <v>62</v>
      </c>
      <c r="C43" s="44" t="s">
        <v>10</v>
      </c>
      <c r="D43" s="45">
        <v>8379.7999999999993</v>
      </c>
      <c r="E43" s="116" t="s">
        <v>64</v>
      </c>
      <c r="G43" s="118" t="str">
        <f t="shared" ca="1" si="0"/>
        <v>20190912-142249-043</v>
      </c>
      <c r="H43" t="str">
        <f t="shared" si="1"/>
        <v>Customer Payment Instruction</v>
      </c>
      <c r="I43" s="118" t="str">
        <f t="shared" ca="1" si="2"/>
        <v>20190912-142249-043</v>
      </c>
      <c r="J43">
        <v>1</v>
      </c>
      <c r="K43" s="117">
        <f t="shared" ca="1" si="3"/>
        <v>43720</v>
      </c>
      <c r="L43" s="119" t="str">
        <f t="shared" ca="1" si="4"/>
        <v>ext.190912.1300.0043</v>
      </c>
      <c r="M43" t="s">
        <v>63</v>
      </c>
      <c r="N43" t="str">
        <f t="shared" si="9"/>
        <v>PAY</v>
      </c>
      <c r="O43" t="str">
        <f t="shared" si="10"/>
        <v>BRL</v>
      </c>
      <c r="P43" s="14">
        <f t="shared" si="11"/>
        <v>8379.7999999999993</v>
      </c>
      <c r="Q43" t="s">
        <v>61</v>
      </c>
      <c r="R43" s="117">
        <f t="shared" ca="1" si="7"/>
        <v>43720</v>
      </c>
      <c r="S43" t="str">
        <f t="shared" ca="1" si="12"/>
        <v>Customer Payment Instruction Imported @ 13:00 on 12 Sep 2019</v>
      </c>
      <c r="T43" s="116" t="str">
        <f t="shared" si="8"/>
        <v>HOMESEND BELGIUM</v>
      </c>
      <c r="U43" s="118" t="str">
        <f t="shared" ca="1" si="6"/>
        <v>HSBEL20190912142249043</v>
      </c>
    </row>
    <row r="44" spans="1:21" x14ac:dyDescent="0.25">
      <c r="A44" s="89">
        <v>0.54166666666666663</v>
      </c>
      <c r="B44" s="116" t="s">
        <v>62</v>
      </c>
      <c r="C44" s="44" t="s">
        <v>10</v>
      </c>
      <c r="D44" s="45">
        <v>8660</v>
      </c>
      <c r="E44" s="116" t="s">
        <v>64</v>
      </c>
      <c r="G44" s="118" t="str">
        <f t="shared" ca="1" si="0"/>
        <v>20190912-142249-044</v>
      </c>
      <c r="H44" t="str">
        <f t="shared" si="1"/>
        <v>Customer Payment Instruction</v>
      </c>
      <c r="I44" s="118" t="str">
        <f t="shared" ca="1" si="2"/>
        <v>20190912-142249-044</v>
      </c>
      <c r="J44">
        <v>1</v>
      </c>
      <c r="K44" s="117">
        <f t="shared" ca="1" si="3"/>
        <v>43720</v>
      </c>
      <c r="L44" s="119" t="str">
        <f t="shared" ca="1" si="4"/>
        <v>ext.190912.1300.0044</v>
      </c>
      <c r="M44" t="s">
        <v>63</v>
      </c>
      <c r="N44" t="str">
        <f t="shared" si="9"/>
        <v>PAY</v>
      </c>
      <c r="O44" t="str">
        <f t="shared" si="10"/>
        <v>BRL</v>
      </c>
      <c r="P44" s="14">
        <f t="shared" si="11"/>
        <v>8660</v>
      </c>
      <c r="Q44" t="s">
        <v>61</v>
      </c>
      <c r="R44" s="117">
        <f t="shared" ca="1" si="7"/>
        <v>43720</v>
      </c>
      <c r="S44" t="str">
        <f t="shared" ca="1" si="12"/>
        <v>Customer Payment Instruction Imported @ 13:00 on 12 Sep 2019</v>
      </c>
      <c r="T44" s="116" t="str">
        <f t="shared" si="8"/>
        <v>HOMESEND BELGIUM</v>
      </c>
      <c r="U44" s="118" t="str">
        <f t="shared" ca="1" si="6"/>
        <v>HSBEL20190912142249044</v>
      </c>
    </row>
    <row r="45" spans="1:21" x14ac:dyDescent="0.25">
      <c r="A45" s="89">
        <v>0.54166666666666663</v>
      </c>
      <c r="B45" s="116" t="s">
        <v>62</v>
      </c>
      <c r="C45" s="44" t="s">
        <v>10</v>
      </c>
      <c r="D45" s="45">
        <v>8940.2000000000007</v>
      </c>
      <c r="E45" s="116" t="s">
        <v>64</v>
      </c>
      <c r="G45" s="118" t="str">
        <f t="shared" ca="1" si="0"/>
        <v>20190912-142249-045</v>
      </c>
      <c r="H45" t="str">
        <f t="shared" si="1"/>
        <v>Customer Payment Instruction</v>
      </c>
      <c r="I45" s="118" t="str">
        <f t="shared" ca="1" si="2"/>
        <v>20190912-142249-045</v>
      </c>
      <c r="J45">
        <v>1</v>
      </c>
      <c r="K45" s="117">
        <f t="shared" ca="1" si="3"/>
        <v>43720</v>
      </c>
      <c r="L45" s="119" t="str">
        <f t="shared" ca="1" si="4"/>
        <v>ext.190912.1300.0045</v>
      </c>
      <c r="M45" t="s">
        <v>63</v>
      </c>
      <c r="N45" t="str">
        <f t="shared" si="9"/>
        <v>PAY</v>
      </c>
      <c r="O45" t="str">
        <f t="shared" si="10"/>
        <v>BRL</v>
      </c>
      <c r="P45" s="14">
        <f t="shared" si="11"/>
        <v>8940.2000000000007</v>
      </c>
      <c r="Q45" t="s">
        <v>61</v>
      </c>
      <c r="R45" s="117">
        <f t="shared" ca="1" si="7"/>
        <v>43720</v>
      </c>
      <c r="S45" t="str">
        <f t="shared" ca="1" si="12"/>
        <v>Customer Payment Instruction Imported @ 13:00 on 12 Sep 2019</v>
      </c>
      <c r="T45" s="116" t="str">
        <f t="shared" si="8"/>
        <v>HOMESEND BELGIUM</v>
      </c>
      <c r="U45" s="118" t="str">
        <f t="shared" ca="1" si="6"/>
        <v>HSBEL20190912142249045</v>
      </c>
    </row>
    <row r="46" spans="1:21" x14ac:dyDescent="0.25">
      <c r="A46" s="89">
        <v>0.54166666666666663</v>
      </c>
      <c r="B46" s="116" t="s">
        <v>62</v>
      </c>
      <c r="C46" s="44" t="s">
        <v>10</v>
      </c>
      <c r="D46" s="45">
        <v>9220.4</v>
      </c>
      <c r="E46" s="116" t="s">
        <v>64</v>
      </c>
      <c r="G46" s="118" t="str">
        <f t="shared" ca="1" si="0"/>
        <v>20190912-142249-046</v>
      </c>
      <c r="H46" t="str">
        <f t="shared" si="1"/>
        <v>Customer Payment Instruction</v>
      </c>
      <c r="I46" s="118" t="str">
        <f t="shared" ca="1" si="2"/>
        <v>20190912-142249-046</v>
      </c>
      <c r="J46">
        <v>1</v>
      </c>
      <c r="K46" s="117">
        <f t="shared" ca="1" si="3"/>
        <v>43720</v>
      </c>
      <c r="L46" s="119" t="str">
        <f t="shared" ca="1" si="4"/>
        <v>ext.190912.1300.0046</v>
      </c>
      <c r="M46" t="s">
        <v>63</v>
      </c>
      <c r="N46" t="str">
        <f t="shared" si="9"/>
        <v>PAY</v>
      </c>
      <c r="O46" t="str">
        <f t="shared" si="10"/>
        <v>BRL</v>
      </c>
      <c r="P46" s="14">
        <f t="shared" si="11"/>
        <v>9220.4</v>
      </c>
      <c r="Q46" t="s">
        <v>61</v>
      </c>
      <c r="R46" s="117">
        <f t="shared" ca="1" si="7"/>
        <v>43720</v>
      </c>
      <c r="S46" t="str">
        <f t="shared" ca="1" si="12"/>
        <v>Customer Payment Instruction Imported @ 13:00 on 12 Sep 2019</v>
      </c>
      <c r="T46" s="116" t="str">
        <f t="shared" si="8"/>
        <v>HOMESEND BELGIUM</v>
      </c>
      <c r="U46" s="118" t="str">
        <f t="shared" ca="1" si="6"/>
        <v>HSBEL20190912142249046</v>
      </c>
    </row>
    <row r="47" spans="1:21" x14ac:dyDescent="0.25">
      <c r="A47" s="89">
        <v>0.54166666666666663</v>
      </c>
      <c r="B47" s="116" t="s">
        <v>62</v>
      </c>
      <c r="C47" s="44" t="s">
        <v>10</v>
      </c>
      <c r="D47" s="45">
        <v>9500.6</v>
      </c>
      <c r="E47" s="116" t="s">
        <v>64</v>
      </c>
      <c r="G47" s="118" t="str">
        <f t="shared" ca="1" si="0"/>
        <v>20190912-142249-047</v>
      </c>
      <c r="H47" t="str">
        <f t="shared" si="1"/>
        <v>Customer Payment Instruction</v>
      </c>
      <c r="I47" s="118" t="str">
        <f t="shared" ca="1" si="2"/>
        <v>20190912-142249-047</v>
      </c>
      <c r="J47">
        <v>1</v>
      </c>
      <c r="K47" s="117">
        <f t="shared" ca="1" si="3"/>
        <v>43720</v>
      </c>
      <c r="L47" s="119" t="str">
        <f t="shared" ca="1" si="4"/>
        <v>ext.190912.1300.0047</v>
      </c>
      <c r="M47" t="s">
        <v>63</v>
      </c>
      <c r="N47" t="str">
        <f t="shared" si="9"/>
        <v>PAY</v>
      </c>
      <c r="O47" t="str">
        <f t="shared" si="10"/>
        <v>BRL</v>
      </c>
      <c r="P47" s="14">
        <f t="shared" si="11"/>
        <v>9500.6</v>
      </c>
      <c r="Q47" t="s">
        <v>61</v>
      </c>
      <c r="R47" s="117">
        <f t="shared" ca="1" si="7"/>
        <v>43720</v>
      </c>
      <c r="S47" t="str">
        <f t="shared" ca="1" si="12"/>
        <v>Customer Payment Instruction Imported @ 13:00 on 12 Sep 2019</v>
      </c>
      <c r="T47" s="116" t="str">
        <f t="shared" si="8"/>
        <v>HOMESEND BELGIUM</v>
      </c>
      <c r="U47" s="118" t="str">
        <f t="shared" ca="1" si="6"/>
        <v>HSBEL20190912142249047</v>
      </c>
    </row>
    <row r="48" spans="1:21" x14ac:dyDescent="0.25">
      <c r="A48" s="89">
        <v>0.54166666666666663</v>
      </c>
      <c r="B48" s="116" t="s">
        <v>62</v>
      </c>
      <c r="C48" s="44" t="s">
        <v>10</v>
      </c>
      <c r="D48" s="45">
        <v>9780.7999999999993</v>
      </c>
      <c r="E48" s="116" t="s">
        <v>64</v>
      </c>
      <c r="G48" s="118" t="str">
        <f t="shared" ca="1" si="0"/>
        <v>20190912-142249-048</v>
      </c>
      <c r="H48" t="str">
        <f t="shared" si="1"/>
        <v>Customer Payment Instruction</v>
      </c>
      <c r="I48" s="118" t="str">
        <f t="shared" ca="1" si="2"/>
        <v>20190912-142249-048</v>
      </c>
      <c r="J48">
        <v>1</v>
      </c>
      <c r="K48" s="117">
        <f t="shared" ca="1" si="3"/>
        <v>43720</v>
      </c>
      <c r="L48" s="119" t="str">
        <f t="shared" ca="1" si="4"/>
        <v>ext.190912.1300.0048</v>
      </c>
      <c r="M48" t="s">
        <v>63</v>
      </c>
      <c r="N48" t="str">
        <f t="shared" si="9"/>
        <v>PAY</v>
      </c>
      <c r="O48" t="str">
        <f t="shared" si="10"/>
        <v>BRL</v>
      </c>
      <c r="P48" s="14">
        <f t="shared" si="11"/>
        <v>9780.7999999999993</v>
      </c>
      <c r="Q48" t="s">
        <v>61</v>
      </c>
      <c r="R48" s="117">
        <f t="shared" ca="1" si="7"/>
        <v>43720</v>
      </c>
      <c r="S48" t="str">
        <f t="shared" ca="1" si="12"/>
        <v>Customer Payment Instruction Imported @ 13:00 on 12 Sep 2019</v>
      </c>
      <c r="T48" s="116" t="str">
        <f t="shared" si="8"/>
        <v>HOMESEND BELGIUM</v>
      </c>
      <c r="U48" s="118" t="str">
        <f t="shared" ca="1" si="6"/>
        <v>HSBEL20190912142249048</v>
      </c>
    </row>
    <row r="49" spans="1:21" ht="15.75" thickBot="1" x14ac:dyDescent="0.3">
      <c r="A49" s="89">
        <v>0.54166666666666663</v>
      </c>
      <c r="B49" s="116" t="s">
        <v>62</v>
      </c>
      <c r="C49" s="49" t="s">
        <v>10</v>
      </c>
      <c r="D49" s="50">
        <v>10061</v>
      </c>
      <c r="E49" s="116" t="s">
        <v>64</v>
      </c>
      <c r="G49" s="118" t="str">
        <f t="shared" ca="1" si="0"/>
        <v>20190912-142249-049</v>
      </c>
      <c r="H49" t="str">
        <f t="shared" si="1"/>
        <v>Customer Payment Instruction</v>
      </c>
      <c r="I49" s="118" t="str">
        <f t="shared" ca="1" si="2"/>
        <v>20190912-142249-049</v>
      </c>
      <c r="J49">
        <v>1</v>
      </c>
      <c r="K49" s="117">
        <f t="shared" ca="1" si="3"/>
        <v>43720</v>
      </c>
      <c r="L49" s="119" t="str">
        <f t="shared" ca="1" si="4"/>
        <v>ext.190912.1300.0049</v>
      </c>
      <c r="M49" t="s">
        <v>63</v>
      </c>
      <c r="N49" t="str">
        <f t="shared" si="9"/>
        <v>PAY</v>
      </c>
      <c r="O49" t="str">
        <f t="shared" si="10"/>
        <v>BRL</v>
      </c>
      <c r="P49" s="14">
        <f t="shared" si="11"/>
        <v>10061</v>
      </c>
      <c r="Q49" t="s">
        <v>61</v>
      </c>
      <c r="R49" s="117">
        <f t="shared" ca="1" si="7"/>
        <v>43720</v>
      </c>
      <c r="S49" t="str">
        <f t="shared" ca="1" si="12"/>
        <v>Customer Payment Instruction Imported @ 13:00 on 12 Sep 2019</v>
      </c>
      <c r="T49" s="116" t="str">
        <f t="shared" si="8"/>
        <v>HOMESEND BELGIUM</v>
      </c>
      <c r="U49" s="118" t="str">
        <f t="shared" ca="1" si="6"/>
        <v>HSBEL20190912142249049</v>
      </c>
    </row>
    <row r="50" spans="1:21" x14ac:dyDescent="0.25">
      <c r="A50" s="89">
        <v>0.54166666666666663</v>
      </c>
      <c r="B50" s="116" t="s">
        <v>72</v>
      </c>
      <c r="C50" s="44" t="s">
        <v>73</v>
      </c>
      <c r="D50" t="s">
        <v>73</v>
      </c>
      <c r="E50" s="116" t="s">
        <v>73</v>
      </c>
      <c r="H50" t="str">
        <f t="shared" si="1"/>
        <v>FX Deal</v>
      </c>
      <c r="I50" s="118">
        <f t="shared" si="2"/>
        <v>0</v>
      </c>
      <c r="J50">
        <v>1</v>
      </c>
      <c r="K50" s="117">
        <f t="shared" ca="1" si="3"/>
        <v>43720</v>
      </c>
      <c r="L50" s="119" t="str">
        <f t="shared" ca="1" si="4"/>
        <v>ext.190912.1300.0050</v>
      </c>
      <c r="M50" t="s">
        <v>63</v>
      </c>
      <c r="N50" t="str">
        <f t="shared" si="9"/>
        <v>-</v>
      </c>
      <c r="O50" t="str">
        <f t="shared" si="10"/>
        <v>-</v>
      </c>
      <c r="P50" s="14" t="str">
        <f t="shared" si="11"/>
        <v>-</v>
      </c>
      <c r="Q50" t="s">
        <v>61</v>
      </c>
      <c r="R50" s="117">
        <f t="shared" ca="1" si="7"/>
        <v>43720</v>
      </c>
      <c r="S50" t="str">
        <f t="shared" ca="1" si="12"/>
        <v>FX Deal Imported @ 13:00 on 12 Sep 2019</v>
      </c>
      <c r="T50" s="116" t="str">
        <f t="shared" si="8"/>
        <v>HOMESEND BELGIUM</v>
      </c>
      <c r="U50" s="118" t="str">
        <f t="shared" si="6"/>
        <v>HSBEL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6BE76-9284-40A1-B020-22837F030915}">
          <x14:formula1>
            <xm:f>'C:\Users\mtownsend\Documents\GitHub\ebSiena-DemoSystemData\Prospects\HomeSend\XML Deal Generator\[XMLDealGenerator-WorkshopUseCase123.xlsm]Accounts'!#REF!</xm:f>
          </x14:formula1>
          <xm:sqref>Q1:Q50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2019-09-05T12:33:21Z</dcterms:created>
  <dcterms:modified xsi:type="dcterms:W3CDTF">2019-09-12T13:22:49Z</dcterms:modified>
</cp:coreProperties>
</file>