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autoCompressPictures="0" defaultThemeVersion="166925"/>
  <mc:AlternateContent xmlns:mc="http://schemas.openxmlformats.org/markup-compatibility/2006">
    <mc:Choice Requires="x15">
      <x15ac:absPath xmlns:x15ac="http://schemas.microsoft.com/office/spreadsheetml/2010/11/ac" url="C:\Users\mtownsend\Documents\GitHub\ebSiena-DemoSystemData\Prospects\FX Company\"/>
    </mc:Choice>
  </mc:AlternateContent>
  <bookViews>
    <workbookView xWindow="-29265" yWindow="495" windowWidth="25380" windowHeight="7035" tabRatio="760" firstSheet="14" activeTab="19"/>
  </bookViews>
  <sheets>
    <sheet name="Company Structure" sheetId="1" r:id="rId1"/>
    <sheet name="FX Trade Ticket" sheetId="2" r:id="rId2"/>
    <sheet name="Tabs" sheetId="3" r:id="rId3"/>
    <sheet name="Swap(Roll)" sheetId="4" r:id="rId4"/>
    <sheet name="Swap(Draw)" sheetId="5" r:id="rId5"/>
    <sheet name="Flow Chart" sheetId="7" r:id="rId6"/>
    <sheet name="Hse Ticket Leg1" sheetId="8" r:id="rId7"/>
    <sheet name="Hse Ticket Leg2" sheetId="9" r:id="rId8"/>
    <sheet name="Hse Broker leg1" sheetId="10" r:id="rId9"/>
    <sheet name="Hse Broker leg2" sheetId="11" r:id="rId10"/>
    <sheet name="Payment Types" sheetId="13" r:id="rId11"/>
    <sheet name="Trades Coming to Value" sheetId="14" r:id="rId12"/>
    <sheet name="Broker Statement" sheetId="15" r:id="rId13"/>
    <sheet name="Bank Statements" sheetId="18" r:id="rId14"/>
    <sheet name="Broker Liquidity Mgmt" sheetId="16" r:id="rId15"/>
    <sheet name="Client Balances" sheetId="19" r:id="rId16"/>
    <sheet name="Ccy Table" sheetId="20" r:id="rId17"/>
    <sheet name="Bank-Broker Table" sheetId="21" r:id="rId18"/>
    <sheet name="Bank-Broker Accounts" sheetId="22" r:id="rId19"/>
    <sheet name="Trades" sheetId="23" r:id="rId20"/>
    <sheet name="Daily Report" sheetId="24" r:id="rId21"/>
    <sheet name="Broker Trade Verification" sheetId="25" r:id="rId22"/>
    <sheet name="Contract Note" sheetId="26" r:id="rId23"/>
    <sheet name="Client Equity" sheetId="27" r:id="rId24"/>
    <sheet name="Board Profits" sheetId="28" r:id="rId25"/>
    <sheet name="Dealer Profits" sheetId="30" r:id="rId26"/>
    <sheet name="Sales Profits" sheetId="31" r:id="rId27"/>
    <sheet name="CRM Card" sheetId="29" r:id="rId28"/>
    <sheet name="Scribble" sheetId="32" r:id="rId29"/>
    <sheet name="CRM Card Improve" sheetId="33" r:id="rId30"/>
  </sheets>
  <definedNames>
    <definedName name="_xlnm._FilterDatabase" localSheetId="17" hidden="1">'Bank-Broker Table'!$C$5:$K$16</definedName>
    <definedName name="_xlnm._FilterDatabase" localSheetId="19" hidden="1">Trades!$A$6:$N$6</definedName>
    <definedName name="_xlnm._FilterDatabase" localSheetId="11" hidden="1">'Trades Coming to Value'!$A$6:$L$6</definedName>
  </definedNames>
  <calcPr calcId="171027"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N13" i="28" l="1"/>
  <c r="N14" i="28"/>
  <c r="I24" i="27"/>
  <c r="M24" i="27"/>
  <c r="O24" i="27"/>
  <c r="F23" i="27"/>
  <c r="M23" i="27"/>
  <c r="O23" i="27"/>
  <c r="I21" i="27"/>
  <c r="M21" i="27"/>
  <c r="O21" i="27"/>
  <c r="I20" i="27"/>
  <c r="M20" i="27"/>
  <c r="O20" i="27"/>
  <c r="I22" i="27"/>
  <c r="M22" i="27"/>
  <c r="O22" i="27"/>
  <c r="O26" i="27"/>
  <c r="F20" i="31"/>
  <c r="F20" i="30"/>
  <c r="K8" i="25"/>
  <c r="K10" i="25"/>
  <c r="K9" i="25"/>
  <c r="J17" i="23"/>
  <c r="J16" i="23"/>
  <c r="J15" i="23"/>
  <c r="J14" i="23"/>
  <c r="J13" i="23"/>
  <c r="J12" i="23"/>
  <c r="J11" i="23"/>
  <c r="J9" i="23"/>
  <c r="J7" i="23"/>
  <c r="N5" i="19"/>
  <c r="N6" i="19"/>
  <c r="N17" i="19"/>
  <c r="O17" i="19"/>
  <c r="P7" i="19"/>
  <c r="P17" i="19"/>
  <c r="F74" i="2"/>
  <c r="F8" i="18"/>
  <c r="F7" i="18"/>
  <c r="E25" i="16"/>
  <c r="J10" i="16"/>
  <c r="J11" i="16"/>
  <c r="J12" i="16"/>
  <c r="J13" i="16"/>
  <c r="E24" i="16"/>
  <c r="F19" i="15"/>
  <c r="F18" i="15"/>
  <c r="F9" i="15"/>
  <c r="F8" i="15"/>
  <c r="H18" i="14"/>
  <c r="H12" i="14"/>
  <c r="H24" i="14"/>
  <c r="F30" i="14"/>
  <c r="H17" i="14"/>
  <c r="H11" i="14"/>
  <c r="H23" i="14"/>
  <c r="F29" i="14"/>
  <c r="H16" i="14"/>
  <c r="H10" i="14"/>
  <c r="H22" i="14"/>
  <c r="F28" i="14"/>
  <c r="H15" i="14"/>
  <c r="H9" i="14"/>
  <c r="H21" i="14"/>
  <c r="F27" i="14"/>
  <c r="H14" i="14"/>
  <c r="H8" i="14"/>
  <c r="H20" i="14"/>
  <c r="F26" i="14"/>
  <c r="H13" i="14"/>
  <c r="H7" i="14"/>
  <c r="H19" i="14"/>
  <c r="F25" i="14"/>
  <c r="F83" i="11"/>
  <c r="F84" i="11"/>
  <c r="F74" i="11"/>
  <c r="F75" i="11"/>
  <c r="F63" i="11"/>
  <c r="F64" i="11"/>
  <c r="F65" i="11"/>
  <c r="F66" i="11"/>
  <c r="F67" i="11"/>
  <c r="F68" i="11"/>
  <c r="F54" i="11"/>
  <c r="F55" i="11"/>
  <c r="F56" i="11"/>
  <c r="F57" i="11"/>
  <c r="F58" i="11"/>
  <c r="F59" i="11"/>
  <c r="F45" i="11"/>
  <c r="F46" i="11"/>
  <c r="F37" i="11"/>
  <c r="F38" i="11"/>
  <c r="M9" i="11"/>
  <c r="M7" i="11"/>
  <c r="R12" i="11"/>
  <c r="I25" i="11"/>
  <c r="F61" i="10"/>
  <c r="F62" i="10"/>
  <c r="F63" i="10"/>
  <c r="F54" i="10"/>
  <c r="F55" i="10"/>
  <c r="F56" i="10"/>
  <c r="F69" i="10"/>
  <c r="F78" i="10"/>
  <c r="F45" i="10"/>
  <c r="F37" i="10"/>
  <c r="C37" i="10"/>
  <c r="B37" i="10"/>
  <c r="I25" i="10"/>
  <c r="R9" i="10"/>
  <c r="R7" i="10"/>
  <c r="R12" i="10"/>
  <c r="F87" i="9"/>
  <c r="F88" i="9"/>
  <c r="F77" i="9"/>
  <c r="F78" i="9"/>
  <c r="F65" i="9"/>
  <c r="F66" i="9"/>
  <c r="F67" i="9"/>
  <c r="F68" i="9"/>
  <c r="F69" i="9"/>
  <c r="F54" i="9"/>
  <c r="F55" i="9"/>
  <c r="F56" i="9"/>
  <c r="F57" i="9"/>
  <c r="F58" i="9"/>
  <c r="F59" i="9"/>
  <c r="F70" i="9"/>
  <c r="M9" i="9"/>
  <c r="M7" i="9"/>
  <c r="R12" i="9"/>
  <c r="R9" i="8"/>
  <c r="R7" i="8"/>
  <c r="F45" i="9"/>
  <c r="F46" i="9"/>
  <c r="D45" i="9"/>
  <c r="D37" i="9"/>
  <c r="F37" i="9"/>
  <c r="F38" i="9"/>
  <c r="C37" i="9"/>
  <c r="B37" i="9"/>
  <c r="J30" i="9"/>
  <c r="I29" i="9"/>
  <c r="I25" i="9"/>
  <c r="F62" i="8"/>
  <c r="F63" i="8"/>
  <c r="F64" i="8"/>
  <c r="F54" i="8"/>
  <c r="F55" i="8"/>
  <c r="F56" i="8"/>
  <c r="F71" i="8"/>
  <c r="F80" i="8"/>
  <c r="F45" i="8"/>
  <c r="F46" i="8"/>
  <c r="D45" i="8"/>
  <c r="D37" i="8"/>
  <c r="F37" i="8"/>
  <c r="F38" i="8"/>
  <c r="C37" i="8"/>
  <c r="B37" i="8"/>
  <c r="I25" i="8"/>
  <c r="R12" i="8"/>
  <c r="F48" i="2"/>
  <c r="F49" i="2"/>
  <c r="D40" i="2"/>
  <c r="F40" i="2"/>
  <c r="F41" i="2"/>
  <c r="F86" i="2"/>
  <c r="F85" i="2"/>
  <c r="F75" i="2"/>
  <c r="F66" i="2"/>
  <c r="F65" i="2"/>
  <c r="D48" i="2"/>
  <c r="B57" i="2"/>
  <c r="D57" i="2"/>
  <c r="F57" i="2"/>
  <c r="F58" i="2"/>
  <c r="R11" i="2"/>
  <c r="J33" i="2"/>
  <c r="B40" i="2"/>
  <c r="C40" i="2"/>
  <c r="R9" i="2"/>
  <c r="I32" i="2"/>
  <c r="I28" i="2"/>
  <c r="P28" i="5"/>
  <c r="P26" i="5"/>
  <c r="K20" i="5"/>
  <c r="K18" i="5"/>
  <c r="P10" i="5"/>
  <c r="P8" i="5"/>
  <c r="K20" i="4"/>
  <c r="K18" i="4"/>
  <c r="P28" i="4"/>
  <c r="P26" i="4"/>
  <c r="P10" i="4"/>
  <c r="P8" i="4"/>
  <c r="P30" i="4"/>
  <c r="P13" i="4"/>
  <c r="P22" i="5"/>
  <c r="P30" i="5"/>
  <c r="P13" i="5"/>
  <c r="P22" i="4"/>
  <c r="R14" i="2"/>
</calcChain>
</file>

<file path=xl/sharedStrings.xml><?xml version="1.0" encoding="utf-8"?>
<sst xmlns="http://schemas.openxmlformats.org/spreadsheetml/2006/main" count="2667" uniqueCount="629">
  <si>
    <t>BROKER DEALING</t>
  </si>
  <si>
    <t>TREASURY OPERATIONS</t>
  </si>
  <si>
    <t>FINANCE</t>
  </si>
  <si>
    <t>COMPLIANCE/MLRO</t>
  </si>
  <si>
    <t>HR/PAYROLL SERVICES</t>
  </si>
  <si>
    <t>IT/SYSTEMS</t>
  </si>
  <si>
    <t>SALES</t>
  </si>
  <si>
    <t>Client trading relationship management</t>
  </si>
  <si>
    <t>Client trade execution</t>
  </si>
  <si>
    <t>FX and Interest rate  risk management</t>
  </si>
  <si>
    <t xml:space="preserve">FRONT </t>
  </si>
  <si>
    <t>MIDDLE</t>
  </si>
  <si>
    <t>BACK</t>
  </si>
  <si>
    <t>Payments</t>
  </si>
  <si>
    <t>Investigations</t>
  </si>
  <si>
    <t>Cash flow forecasting</t>
  </si>
  <si>
    <t>Reconcilliations</t>
  </si>
  <si>
    <t>Client services</t>
  </si>
  <si>
    <t>Client Sourcing</t>
  </si>
  <si>
    <t>Client sales relationship management</t>
  </si>
  <si>
    <t>Management accounts</t>
  </si>
  <si>
    <t>Company accounts</t>
  </si>
  <si>
    <t>Regulatory compliance</t>
  </si>
  <si>
    <t>MLRO function</t>
  </si>
  <si>
    <t>Bank/Broker account relationship management</t>
  </si>
  <si>
    <t>Financial Regulatory reporting ILAAP/ICAAP</t>
  </si>
  <si>
    <t>Compliance Regulatory reporting EMIR</t>
  </si>
  <si>
    <t>KYC/Client on-boarding</t>
  </si>
  <si>
    <t>AML Policy</t>
  </si>
  <si>
    <t>Company employee compliance training</t>
  </si>
  <si>
    <t>HR services</t>
  </si>
  <si>
    <t>Payroll services</t>
  </si>
  <si>
    <t>ALCO</t>
  </si>
  <si>
    <t>IT support</t>
  </si>
  <si>
    <t>Internal audit</t>
  </si>
  <si>
    <t>Client Swaps (rolls/draws)</t>
  </si>
  <si>
    <t>Funding Swap management</t>
  </si>
  <si>
    <t>Cash and Liquidity management</t>
  </si>
  <si>
    <t>Trade Flow Allocation</t>
  </si>
  <si>
    <t>Morning Report for client distribution</t>
  </si>
  <si>
    <t>Client trading agreements</t>
  </si>
  <si>
    <t>Client Margin Calls</t>
  </si>
  <si>
    <t>Mark to market</t>
  </si>
  <si>
    <t>Broker Margin Calls</t>
  </si>
  <si>
    <t>Client</t>
  </si>
  <si>
    <t>BUY</t>
  </si>
  <si>
    <t>Treasury Operations</t>
  </si>
  <si>
    <t>Sales</t>
  </si>
  <si>
    <t>Compliance</t>
  </si>
  <si>
    <t>Broker Dealing</t>
  </si>
  <si>
    <t>Management</t>
  </si>
  <si>
    <t>FX Deal Ticket</t>
  </si>
  <si>
    <t>MM Deal Ticket</t>
  </si>
  <si>
    <t>Middle Office</t>
  </si>
  <si>
    <t>Broker Liquidity Management</t>
  </si>
  <si>
    <t>Mark to Market/Client Equity</t>
  </si>
  <si>
    <t>USD</t>
  </si>
  <si>
    <t>GBP</t>
  </si>
  <si>
    <t>SELL</t>
  </si>
  <si>
    <t>Rate</t>
  </si>
  <si>
    <t>Fred Smith</t>
  </si>
  <si>
    <t>Telephone</t>
  </si>
  <si>
    <t>Instructed by</t>
  </si>
  <si>
    <t>Trade Type</t>
  </si>
  <si>
    <t>Spot</t>
  </si>
  <si>
    <t>Value Date</t>
  </si>
  <si>
    <t>Trade Date</t>
  </si>
  <si>
    <t>FX Trade Ticket</t>
  </si>
  <si>
    <t>Client Card</t>
  </si>
  <si>
    <t>Client Statement</t>
  </si>
  <si>
    <t>Hyperlink</t>
  </si>
  <si>
    <t>Value  Date</t>
  </si>
  <si>
    <t>Controls</t>
  </si>
  <si>
    <t>Roll</t>
  </si>
  <si>
    <t>Draw</t>
  </si>
  <si>
    <t>Contract Note</t>
  </si>
  <si>
    <t>Produce Contract Note (email)</t>
  </si>
  <si>
    <t>ABC Private Equity</t>
  </si>
  <si>
    <t>Trade Reference</t>
  </si>
  <si>
    <t>TR18051500001</t>
  </si>
  <si>
    <t>Value Date: 17/05/2018</t>
  </si>
  <si>
    <t>Value Date: 24/05/2018</t>
  </si>
  <si>
    <t>Execute</t>
  </si>
  <si>
    <t>Broker</t>
  </si>
  <si>
    <t>BARCLAYS</t>
  </si>
  <si>
    <t>Reversal Leg.</t>
  </si>
  <si>
    <t>Delivery Leg.</t>
  </si>
  <si>
    <t>Value Date: 19/04/2019</t>
  </si>
  <si>
    <t>Forward</t>
  </si>
  <si>
    <t>Execute Broker Fill</t>
  </si>
  <si>
    <t>Execute Client Fill</t>
  </si>
  <si>
    <t xml:space="preserve">CTA Received </t>
  </si>
  <si>
    <t xml:space="preserve">Compliance DD, KYC </t>
  </si>
  <si>
    <t>Compliance send Welcome Back providing dedicated contact details</t>
  </si>
  <si>
    <t>Client calls broker dealer and executes a trade on recorded line</t>
  </si>
  <si>
    <t>Trade ticket produces: Email confirmation to client</t>
  </si>
  <si>
    <t>Client receives an email payment reminder one day before value date</t>
  </si>
  <si>
    <t>Client pays sold proceeds on value date to FX brokers non seg client a/c</t>
  </si>
  <si>
    <t>Client money receipt booked in to TMS</t>
  </si>
  <si>
    <t>Entry produces: Email notification to client confirming recept of funds</t>
  </si>
  <si>
    <t>Trade ticket produces: TMS account Ledgers, client, broker, broker bank</t>
  </si>
  <si>
    <t>Trade ticket produces: Entry on Trades Coming to Value Screen in TMS</t>
  </si>
  <si>
    <t>Entry produces: Bank a/c ledger and Client a/c ledger in TMS</t>
  </si>
  <si>
    <t xml:space="preserve">Create payment using TMS </t>
  </si>
  <si>
    <t>Entry produces: Swift Payment</t>
  </si>
  <si>
    <t>Entry produces: email notification to client</t>
  </si>
  <si>
    <t>Broker dealer executes B2B trade with liquidity provider</t>
  </si>
  <si>
    <t>B2B Trade ticket input in to TMS</t>
  </si>
  <si>
    <t>*******</t>
  </si>
  <si>
    <t>*</t>
  </si>
  <si>
    <t xml:space="preserve">USD </t>
  </si>
  <si>
    <t>CR</t>
  </si>
  <si>
    <t>DR</t>
  </si>
  <si>
    <t>FX Company Ltd</t>
  </si>
  <si>
    <t>Credit</t>
  </si>
  <si>
    <t>Debit</t>
  </si>
  <si>
    <t>Balance</t>
  </si>
  <si>
    <t>Description</t>
  </si>
  <si>
    <t>Payment Reference</t>
  </si>
  <si>
    <t xml:space="preserve">Client Statement: </t>
  </si>
  <si>
    <t>CURRENCY</t>
  </si>
  <si>
    <t>CCY</t>
  </si>
  <si>
    <t>FX Company</t>
  </si>
  <si>
    <t>Sold -GBP 73,88.74 @ 1.3550</t>
  </si>
  <si>
    <t>Bought USD 100,000.00 @ 1.3550</t>
  </si>
  <si>
    <t>Sold USD 100,000.00 @ 1.3500</t>
  </si>
  <si>
    <t>Sold GBP 73,800.74 @ 1.3550</t>
  </si>
  <si>
    <t>BP18051170005</t>
  </si>
  <si>
    <t>BP18051170004</t>
  </si>
  <si>
    <t>Client Receipt in to Bank</t>
  </si>
  <si>
    <t>Bought GBP 74,074.07 @ 1.3500</t>
  </si>
  <si>
    <t>Sold -GBP 74,074.07 @ 1.3500</t>
  </si>
  <si>
    <t>Bought USD 100,000.00 @ 1.3500</t>
  </si>
  <si>
    <t>ABC Privte Equity</t>
  </si>
  <si>
    <t>Bank a/c ledger</t>
  </si>
  <si>
    <t>Client a/c ledger</t>
  </si>
  <si>
    <t>FX Company Ledger</t>
  </si>
  <si>
    <t>TR18051500002</t>
  </si>
  <si>
    <t>Bought GBP 74,626.87 @ 1.3400</t>
  </si>
  <si>
    <t>Sold -USD 100,000.00 @ 1.3500</t>
  </si>
  <si>
    <t>Sold -USD 100,000.00 @ 1.3400</t>
  </si>
  <si>
    <t>Bought 74,074.07 @ 1.3500</t>
  </si>
  <si>
    <t xml:space="preserve">Client Statement: ABC Private Equity </t>
  </si>
  <si>
    <t>Value Date:</t>
  </si>
  <si>
    <t>CURRENCY:</t>
  </si>
  <si>
    <t>Client Statement: ABC Private Equity</t>
  </si>
  <si>
    <t>Client Statement: FX Company</t>
  </si>
  <si>
    <t>BANK Statement: BARCLAYS</t>
  </si>
  <si>
    <t>Bank Statement: BARCLAYS</t>
  </si>
  <si>
    <t>FINANCE DIRECTOR</t>
  </si>
  <si>
    <t>CFO</t>
  </si>
  <si>
    <t>COO</t>
  </si>
  <si>
    <t>DEALING &amp; TREASURY DIRECTOR</t>
  </si>
  <si>
    <t>MARKETING</t>
  </si>
  <si>
    <t>MANAGING DIRECTOR</t>
  </si>
  <si>
    <t>CEO</t>
  </si>
  <si>
    <t>Oliver Bridgen</t>
  </si>
  <si>
    <t>Mehmet Hussein</t>
  </si>
  <si>
    <t>??????</t>
  </si>
  <si>
    <t>Outsourced ???</t>
  </si>
  <si>
    <t>Outsorced ???</t>
  </si>
  <si>
    <t>???????</t>
  </si>
  <si>
    <t>Financial/Treasury control/Stress testing</t>
  </si>
  <si>
    <t>Marketing</t>
  </si>
  <si>
    <t>ABC Export Ltd</t>
  </si>
  <si>
    <t>FX Co BROKER</t>
  </si>
  <si>
    <t>Client Statement: ABC Export Ltd</t>
  </si>
  <si>
    <t>FX Co BROKER Ledger</t>
  </si>
  <si>
    <t>TR18051500008</t>
  </si>
  <si>
    <t>Broker  Statement: FX Company</t>
  </si>
  <si>
    <t>Broker Statement: FX Company</t>
  </si>
  <si>
    <t>TR18051500009</t>
  </si>
  <si>
    <t>Bought GBP 73,800.74 @ 1.3550</t>
  </si>
  <si>
    <t>Sold USD 100,000.00 @ 1.3550</t>
  </si>
  <si>
    <t>Bought USD 100,000.00 @ 1.35</t>
  </si>
  <si>
    <t>Sold -GBP 73,800.74 @ 1.3550</t>
  </si>
  <si>
    <t>D</t>
  </si>
  <si>
    <t>A</t>
  </si>
  <si>
    <t>B</t>
  </si>
  <si>
    <t>C</t>
  </si>
  <si>
    <t>E</t>
  </si>
  <si>
    <t>F</t>
  </si>
  <si>
    <t>G</t>
  </si>
  <si>
    <t>H</t>
  </si>
  <si>
    <t>I</t>
  </si>
  <si>
    <t>J</t>
  </si>
  <si>
    <t>K</t>
  </si>
  <si>
    <t>L</t>
  </si>
  <si>
    <t>M</t>
  </si>
  <si>
    <t>N</t>
  </si>
  <si>
    <t>O</t>
  </si>
  <si>
    <t>P</t>
  </si>
  <si>
    <t>ledgers derived from broker line only</t>
  </si>
  <si>
    <t xml:space="preserve">House broker trade ledgers </t>
  </si>
  <si>
    <t>derived from client line only</t>
  </si>
  <si>
    <t>plus broker a/c ledgers</t>
  </si>
  <si>
    <t>House client trade</t>
  </si>
  <si>
    <t>plus Bank a/c ledgers or broker a/c ledgers if traded with non bank broker</t>
  </si>
  <si>
    <t>Receipt from Client into Bank</t>
  </si>
  <si>
    <t>Payment to Client from Bank</t>
  </si>
  <si>
    <t>Receipt from Client into Broker</t>
  </si>
  <si>
    <t>Payment to Client from Broker</t>
  </si>
  <si>
    <t>Transfer from Client A/c into Client Margin A/c</t>
  </si>
  <si>
    <t>Transfer from Client Margin A/c into Client A/c</t>
  </si>
  <si>
    <t>Payment from Bank to Broker</t>
  </si>
  <si>
    <t>Payment from Broker to Bank</t>
  </si>
  <si>
    <t>Payment from Bank to Broker Margin A/c</t>
  </si>
  <si>
    <t>Payment from Broker Margin A/c to Bank</t>
  </si>
  <si>
    <t>Bank Charge</t>
  </si>
  <si>
    <t>Bank Charge Refund</t>
  </si>
  <si>
    <t>Broker Charge</t>
  </si>
  <si>
    <t>Broker Charge Refund</t>
  </si>
  <si>
    <t>Bank Interest Received</t>
  </si>
  <si>
    <t>Bank Interest Paid</t>
  </si>
  <si>
    <t>Broker Interest Received</t>
  </si>
  <si>
    <t>Broker Interest Paid</t>
  </si>
  <si>
    <t>Payment from Bank to Corporate A/c</t>
  </si>
  <si>
    <t>Inter A/c Transfer</t>
  </si>
  <si>
    <t>Client Charge</t>
  </si>
  <si>
    <t>Client Charge Refund</t>
  </si>
  <si>
    <t>Interest Paid to Client</t>
  </si>
  <si>
    <t>Interest Charged to Client</t>
  </si>
  <si>
    <t>Payment from Corporate A/c to Bank</t>
  </si>
  <si>
    <t>PT1805000001</t>
  </si>
  <si>
    <t>FX Compny Ltd</t>
  </si>
  <si>
    <t>Barclays</t>
  </si>
  <si>
    <t>Bank A/c ledger</t>
  </si>
  <si>
    <t>PT1805000002</t>
  </si>
  <si>
    <t>RC1805000002</t>
  </si>
  <si>
    <t>Midland Autos Ltd</t>
  </si>
  <si>
    <t>PC1805000005</t>
  </si>
  <si>
    <t>Client A/c Ledger -d a/c</t>
  </si>
  <si>
    <t>Sucden</t>
  </si>
  <si>
    <t>Broker A/c ledger</t>
  </si>
  <si>
    <t>Payment to Client</t>
  </si>
  <si>
    <t>CR18051170004</t>
  </si>
  <si>
    <t>CP18051170005</t>
  </si>
  <si>
    <t xml:space="preserve">Payment to Client </t>
  </si>
  <si>
    <t>Receipt from Client</t>
  </si>
  <si>
    <t xml:space="preserve">Receipt from Client </t>
  </si>
  <si>
    <t xml:space="preserve">Payment to NGK Spark Plugs </t>
  </si>
  <si>
    <t>Payment to Client's - 3rd Party from Bank</t>
  </si>
  <si>
    <t>Payment to Client's - 3rd Party from Broker</t>
  </si>
  <si>
    <t>TM1805000005</t>
  </si>
  <si>
    <t>Client A/c ledger -m a/c</t>
  </si>
  <si>
    <t>Client A/c ledger - t or d a/c</t>
  </si>
  <si>
    <t>Transfer to Client A/c</t>
  </si>
  <si>
    <t xml:space="preserve">Transfer from Margin A/c </t>
  </si>
  <si>
    <t>Transfer to Margin A/c</t>
  </si>
  <si>
    <t xml:space="preserve">Transfer from Client A/c </t>
  </si>
  <si>
    <t>Transfer from Client Trading A/c to Client Delivery A/c</t>
  </si>
  <si>
    <t>Transfer from Client Delivery A/c to Client Trading A/c</t>
  </si>
  <si>
    <t>Client A/c Ledger - t a/c</t>
  </si>
  <si>
    <t>Transfer from Delivery A/c</t>
  </si>
  <si>
    <t>Transfer from Trading A/c</t>
  </si>
  <si>
    <t>Transfer to Delivery A/c</t>
  </si>
  <si>
    <t>No client ledger ref needed only impacts on balances</t>
  </si>
  <si>
    <t>Transfer to Trading A/c</t>
  </si>
  <si>
    <t>dr t a/c</t>
  </si>
  <si>
    <t>cr d a/c</t>
  </si>
  <si>
    <t>dr d a/c</t>
  </si>
  <si>
    <t>cr t a/c</t>
  </si>
  <si>
    <t>BB1805000005</t>
  </si>
  <si>
    <t>Payment to Broker - Sucden</t>
  </si>
  <si>
    <t>Payment from Bank</t>
  </si>
  <si>
    <t>Payment to Bank - Barclays</t>
  </si>
  <si>
    <t>Payment from Broker</t>
  </si>
  <si>
    <t>Bank A/c Ledger</t>
  </si>
  <si>
    <t xml:space="preserve">Broker A/c Ledger </t>
  </si>
  <si>
    <t>BC1805000005</t>
  </si>
  <si>
    <t>BI1805000005</t>
  </si>
  <si>
    <t>Profit Take</t>
  </si>
  <si>
    <t>Reverse Profit Take</t>
  </si>
  <si>
    <t>CC1805000005</t>
  </si>
  <si>
    <t>Client A/c ledger</t>
  </si>
  <si>
    <t>IP1805000005</t>
  </si>
  <si>
    <t>TD1805000005</t>
  </si>
  <si>
    <t>DT1805000005</t>
  </si>
  <si>
    <t>IC1805000005</t>
  </si>
  <si>
    <t>IT1805000005</t>
  </si>
  <si>
    <t>Midland Autos LLP</t>
  </si>
  <si>
    <t>Trading A/c or Delivery A/c)</t>
  </si>
  <si>
    <t>Amount</t>
  </si>
  <si>
    <t>ABC White Goods</t>
  </si>
  <si>
    <t>Pantheon Investment Mgmt</t>
  </si>
  <si>
    <t>MAB Partners</t>
  </si>
  <si>
    <t>EUR</t>
  </si>
  <si>
    <t>Goldmans</t>
  </si>
  <si>
    <t>TR180529000056</t>
  </si>
  <si>
    <t>TR180529000038</t>
  </si>
  <si>
    <t>TR180524000027</t>
  </si>
  <si>
    <t>Status</t>
  </si>
  <si>
    <t>Brokered</t>
  </si>
  <si>
    <t>Settled</t>
  </si>
  <si>
    <t>Tom</t>
  </si>
  <si>
    <t>SAME DAY</t>
  </si>
  <si>
    <t>FX TRADES COMING TO VALUE DATE</t>
  </si>
  <si>
    <t>Settle</t>
  </si>
  <si>
    <t>Deliver</t>
  </si>
  <si>
    <t>Payment from Bank to Bank</t>
  </si>
  <si>
    <t>Saxo Bank</t>
  </si>
  <si>
    <t>Payment to Bank</t>
  </si>
  <si>
    <t>Receipt from Bank</t>
  </si>
  <si>
    <t>Broker Statement: SUCDEN</t>
  </si>
  <si>
    <t>BB18051700005</t>
  </si>
  <si>
    <t>BB18051700006</t>
  </si>
  <si>
    <t>Method</t>
  </si>
  <si>
    <t>Trade Date/Time</t>
  </si>
  <si>
    <t>Dealer</t>
  </si>
  <si>
    <t>Client File</t>
  </si>
  <si>
    <t>Broker:</t>
  </si>
  <si>
    <t>Notes</t>
  </si>
  <si>
    <t>GOLDMANS</t>
  </si>
  <si>
    <t>TR180524000028</t>
  </si>
  <si>
    <t>TR180524000029</t>
  </si>
  <si>
    <t>TR180524000030</t>
  </si>
  <si>
    <t>Upcoming Bank Holidays:</t>
  </si>
  <si>
    <t>HKD</t>
  </si>
  <si>
    <t>CNY</t>
  </si>
  <si>
    <t>Projected Balances for Value Date TODAY</t>
  </si>
  <si>
    <t>Net Totals for Value Date TODAY</t>
  </si>
  <si>
    <t>MH: Do not square balances yet, Glaxo trade to be executed at 1pm ish</t>
  </si>
  <si>
    <t xml:space="preserve">                        Value Date: 17/05/2018                                           CURRENCY: GBP</t>
  </si>
  <si>
    <r>
      <t xml:space="preserve">Status: </t>
    </r>
    <r>
      <rPr>
        <b/>
        <sz val="11"/>
        <color theme="1"/>
        <rFont val="Calibri"/>
        <family val="2"/>
        <scheme val="minor"/>
      </rPr>
      <t>BROKERED</t>
    </r>
  </si>
  <si>
    <t xml:space="preserve">                         SETTLE           DELIVER            EDIT          REVERSE          SCRATCH          ROLL          DRAW </t>
  </si>
  <si>
    <t>Client: Fishpools Ltd</t>
  </si>
  <si>
    <t>Client Balances</t>
  </si>
  <si>
    <t>Trading</t>
  </si>
  <si>
    <t>Margin</t>
  </si>
  <si>
    <t>Delivery</t>
  </si>
  <si>
    <t>Totals</t>
  </si>
  <si>
    <t>GBP100k sent in but no trade yet</t>
  </si>
  <si>
    <t>Total (Ex Margin) Consolidated to GBP</t>
  </si>
  <si>
    <t>Total Margin consolidated to GBP</t>
  </si>
  <si>
    <r>
      <t xml:space="preserve">               Status: </t>
    </r>
    <r>
      <rPr>
        <b/>
        <sz val="11"/>
        <color theme="1"/>
        <rFont val="Calibri"/>
        <family val="2"/>
        <scheme val="minor"/>
      </rPr>
      <t>BROKERED</t>
    </r>
  </si>
  <si>
    <t>Margin      2.50pct</t>
  </si>
  <si>
    <t>Margin      0.00pct</t>
  </si>
  <si>
    <t>Regular trade for client. Captures client side deal and broker side deal. Ticket produces sub ledger a/c's for Client, FX Company and Liquidity Provider. Whatever box you click on for client trade , buy or sell, the same box auto produces for broker trade. BUY and SELL are fised/static. Ccy's available on drop down. GBP, USD, EUR then all other ccys in alphabetical order. There will need to be a ccy list / table to grab from. The Rate 1/x button produces the recipricol rate when clicked. Margin rates come from ccy table</t>
  </si>
  <si>
    <t>Margin             2.50pct</t>
  </si>
  <si>
    <t>Margin             0.00pct</t>
  </si>
  <si>
    <t>FX Company is client on this ticket, different sub ledgers required. Shaded out the ones that can be ommitted.</t>
  </si>
  <si>
    <t>Same as in "Roll" re reversal leg rate auto populate and amounts in boxes auto populate. If you click on the reversal leg client box and change the amount, then all other boxes change to that amount. Same for "Roll" too. This trade was drawn down on 22/05/2018, hence no Margin requirement from client on the new delivery leg. Margin rates auto populate from ccy table, but can be over-ridden</t>
  </si>
  <si>
    <t>Rolling a trade forward, involves a simultaneous buy/sell or vice versa. The window should open up when "ROLL" is clicked on the original ticket. The client reversal leg price should auto populate (same as on original ticket. The amounts in boxes should also auto populate. Should be able to change anything that has auto populated - for partial roll purposes. Trade rolld on 17/05/2018, no margin charged to client on trades dealt for same day, tom and spot trades. Margin charged on fwds only (for client trades)</t>
  </si>
  <si>
    <t>Margin   0.00pct</t>
  </si>
  <si>
    <t>Fwd</t>
  </si>
  <si>
    <r>
      <t xml:space="preserve">       Status: </t>
    </r>
    <r>
      <rPr>
        <b/>
        <sz val="11"/>
        <color theme="1"/>
        <rFont val="Calibri"/>
        <family val="2"/>
        <scheme val="minor"/>
      </rPr>
      <t>BROKERED</t>
    </r>
  </si>
  <si>
    <t>On house Broker deals, no margin required. Default zero.</t>
  </si>
  <si>
    <t>Rate 1/x</t>
  </si>
  <si>
    <t>Select Broker from drop down. Value date defaults to "today". Upcoming Bank Jolidays default to next three business days. Projected Balances for Value Date TODAY come from "Broker Account Statement"</t>
  </si>
  <si>
    <t>When clients send money in, we book it as "Receipt from Client into Bank", the funds hit the client's "Trading A/c". When we pay funds out to a client or a 3rd party they go out of the "Delivery A/c". When clients buy funds we credit their "delivery a/c", when when clients sell funds it impcts their "Trading A/c". All entries are cumulative to value date. All entries that eminate from FX deals are nettable to produce a zero balance on the "Trading A/c" if sufficient funds exist on the "Delivery A/c". Only entries from FX tickets are nettable. Entries produced as a result of funds received (sent in) and funds paid out are not nenettable. This will need further explaining as is not straight forward. Client Balances for FX Company Limited all default to the "Delivery A/c"</t>
  </si>
  <si>
    <t>AUD</t>
  </si>
  <si>
    <t>BHD</t>
  </si>
  <si>
    <t>COP</t>
  </si>
  <si>
    <t>DKK</t>
  </si>
  <si>
    <t>EGP</t>
  </si>
  <si>
    <t>JPY</t>
  </si>
  <si>
    <t>KWD</t>
  </si>
  <si>
    <t>MYR</t>
  </si>
  <si>
    <t>NOK</t>
  </si>
  <si>
    <t>NGN</t>
  </si>
  <si>
    <t>Currency</t>
  </si>
  <si>
    <t>RUB</t>
  </si>
  <si>
    <t>SAR</t>
  </si>
  <si>
    <t>ISK</t>
  </si>
  <si>
    <t>THB</t>
  </si>
  <si>
    <t>ZAR</t>
  </si>
  <si>
    <t>Client Margin %</t>
  </si>
  <si>
    <t>Broker Margin %</t>
  </si>
  <si>
    <t>Currency/Margin % Table</t>
  </si>
  <si>
    <t>EDIT</t>
  </si>
  <si>
    <t>ADD Currency</t>
  </si>
  <si>
    <t>For Margin rates on deal Tickets. Only ccy's in the table should be available on drop down selections on deal tickets. List not exhaustive for example only. EDIT unlocks cells for editing anything including currency, ADD ccy enables new ccy and margin rates to be added at the same time.</t>
  </si>
  <si>
    <t>SUCDEN</t>
  </si>
  <si>
    <t>SAXO BANK</t>
  </si>
  <si>
    <t>BACB</t>
  </si>
  <si>
    <t>KVIKA</t>
  </si>
  <si>
    <t>Bank</t>
  </si>
  <si>
    <t>Yes</t>
  </si>
  <si>
    <t>No</t>
  </si>
  <si>
    <t>LLOYDS</t>
  </si>
  <si>
    <t>RBS</t>
  </si>
  <si>
    <t>Active</t>
  </si>
  <si>
    <t>ADD Bank or Broker</t>
  </si>
  <si>
    <t>Total Balance (Inc. Margin) Consolidated to GBP</t>
  </si>
  <si>
    <t>Bank Statement</t>
  </si>
  <si>
    <t>Broker Statement</t>
  </si>
  <si>
    <t>FX Trades Coming to Value</t>
  </si>
  <si>
    <t>Create a Payment</t>
  </si>
  <si>
    <t>BARCLAYS (MARGIN )</t>
  </si>
  <si>
    <t>Account Number</t>
  </si>
  <si>
    <t>Sort Code</t>
  </si>
  <si>
    <t>Iban</t>
  </si>
  <si>
    <t>00-00-00</t>
  </si>
  <si>
    <t>SAXO 0000 0012 3456 78</t>
  </si>
  <si>
    <t>Bank and Broker Accounts</t>
  </si>
  <si>
    <t>A/c Name</t>
  </si>
  <si>
    <t>SWIFT</t>
  </si>
  <si>
    <t>CAD</t>
  </si>
  <si>
    <t>SAXOGB2LXXX</t>
  </si>
  <si>
    <t>SAXO 0000 0012 3499 99</t>
  </si>
  <si>
    <t>SAXO 0000 0012 3477 77</t>
  </si>
  <si>
    <t>Corre - SWIFT</t>
  </si>
  <si>
    <t>ANZ67XXXXX</t>
  </si>
  <si>
    <t>RBC45XXXXX</t>
  </si>
  <si>
    <t>DANSKE 22XX</t>
  </si>
  <si>
    <t>ADD</t>
  </si>
  <si>
    <t>Cancel Changes</t>
  </si>
  <si>
    <t>Save Changes</t>
  </si>
  <si>
    <t>BANK - BROKER TABLE</t>
  </si>
  <si>
    <t>Select:</t>
  </si>
  <si>
    <t>Dealable</t>
  </si>
  <si>
    <t xml:space="preserve">          Value Date: 17/05/2018</t>
  </si>
  <si>
    <t xml:space="preserve">                                       CURRENCY: USD</t>
  </si>
  <si>
    <t xml:space="preserve">                                       CURRENCY: GBP</t>
  </si>
  <si>
    <t>Broker Statements</t>
  </si>
  <si>
    <t>One broker statement for each page. Example shows both statements on this particular trade. Drop down consists of both dealable and non-dealable brokers</t>
  </si>
  <si>
    <t>Bank Statements</t>
  </si>
  <si>
    <t xml:space="preserve">Select: </t>
  </si>
  <si>
    <t>Bank-Broker Table</t>
  </si>
  <si>
    <t>Bank-Broker Accounts</t>
  </si>
  <si>
    <t>Active (dealable) Brokers are available on drop down on trade ticket, drop downs for payment types and broker statements include both dealable and non dealable Brokers. Active Banks are available on all payment types that include bank activity and bank statements. Banks and brokers can be de-activated for reasons such as temporary or permanent suspension of activity due to trading limit, market, or relationship issues. EDIT allows any existing status or bank/broker name to be changed. If broker only to start with and later changes to broker and bank then name will be edited to (old) and de-activated. A new broker/bank can then be added with original name for all new business. If bank only to start with and then becomes bank/broker, then change broker to yes and enble active. No need to create a new broker. ADD Bank or Broker is self explanitory. If bank and broker, then relevant fx ticket generated sub ledgers feed thru to Bank statements only. If Broker only then relevant FX ticket sub ledgers feed thru to broker statement. Bank or broker provides a hyperlink to "Bank and Broker Accounts". If both Broker and Bank are in-active, grey line. "Hide in-active Relationships" hides grey line.</t>
  </si>
  <si>
    <t>Hide in-active Relationships</t>
  </si>
  <si>
    <t>Click on Ccy then hit the edit button, line lights up or is avaiable in different shade so that you know which line you are editing. Click on save changes or cancel changes to discard changes. Broker/Bank table info gets auto populated (gotta be set up first). ADD provides new shaded line at the bottom of the existing list (if other lines exist. We need to see any existing lines if there are any. Alot of the info will be the same so existing info needed to check that new info is being keyed in correctly. After setting up a new ccy a/c it inserts it in alphabetical order. "Save Changes" and "Cancel Changes" only appear on  "EDITABILE" entries. If greyed out on bank-broker table then grey out here too - the whole line including bank co-ordinates</t>
  </si>
  <si>
    <t xml:space="preserve">Trade date </t>
  </si>
  <si>
    <t>Value date</t>
  </si>
  <si>
    <t>Buy</t>
  </si>
  <si>
    <t>Sell</t>
  </si>
  <si>
    <t>Countervalue</t>
  </si>
  <si>
    <t>TR1805150001</t>
  </si>
  <si>
    <t>TR1805150002</t>
  </si>
  <si>
    <t>TR1805150003</t>
  </si>
  <si>
    <t>Type</t>
  </si>
  <si>
    <t>OC</t>
  </si>
  <si>
    <t>R</t>
  </si>
  <si>
    <t>B/S</t>
  </si>
  <si>
    <t>Outstanding</t>
  </si>
  <si>
    <t>TR1805150004</t>
  </si>
  <si>
    <t>TR1805150005</t>
  </si>
  <si>
    <t>TR1805150006</t>
  </si>
  <si>
    <t>TR1805150007</t>
  </si>
  <si>
    <t>TR1805150008</t>
  </si>
  <si>
    <t>D(OC)</t>
  </si>
  <si>
    <t>Trades</t>
  </si>
  <si>
    <t>Dominion Resources</t>
  </si>
  <si>
    <t>Client:</t>
  </si>
  <si>
    <t>TR1805150009</t>
  </si>
  <si>
    <t>TR1805150010</t>
  </si>
  <si>
    <t>TR1805150011</t>
  </si>
  <si>
    <t xml:space="preserve">A trade that has been executed and not been swapped for a different date is known as a stand alone trade or an outright trade, these are standard market terminology. It requires a blank in the "Type" column on this screen. If a trade is swapped (Roll or Draw), The original trade needs type OC (original contract). The rversal leg (R) and the delivery leg (D). If the new delivery leg is then is then swapped, it needs D(OC) to denote that a subsequent action has been undertaken and that it too has now become an OC, but was formerly the delevery leg of a previous OC. Outstanding (balance) only applies to "Draw" downs (not to "Roll" overs). We need to know how much of a forward contracts remains to draw down from or how much remains for delivery on the existing value date. We do not need to know this information for "Roll" overs because, if the full amount of an OC is not rolled then it will go to delivery and be settled, so there will be nothing left outstanding. If you click on any 'Type" that has got OC in it, then every related R and D should be highlighted so that the draw down activity can be easily deciphered. </t>
  </si>
  <si>
    <t>Client Trades</t>
  </si>
  <si>
    <t>Roll/Draw Activity</t>
  </si>
  <si>
    <t>Do not pay to the clients Nat West a/c. He will advise on new bank a/c details this afternoon. MH</t>
  </si>
  <si>
    <t>Ticket Notes</t>
  </si>
  <si>
    <t>Reversal Leg of OC TR180417589</t>
  </si>
  <si>
    <t>Morning Report, Date: 6th June 2018</t>
  </si>
  <si>
    <t>FTSE 7,655.38</t>
  </si>
  <si>
    <t>DJIA  24,875.20</t>
  </si>
  <si>
    <t>XAU  1,293.67</t>
  </si>
  <si>
    <t>XAG  $16.415</t>
  </si>
  <si>
    <t>Brent Crude $73.88</t>
  </si>
  <si>
    <t xml:space="preserve">  BTC  $7,566</t>
  </si>
  <si>
    <t>The dollar treaded water in overnight trading in a continuation of yesterday's range-bounded activity. Market participants were unwilling to commit to any significant new positions ahead of a slew of economic data due to be released stateside this afternoon. US Inflation reports will be keenly watched by interest rate markets as any uptick in US CPI will confirm concerns regarding producers inability to absorb the recent upward trajectory in producer prices. The fed have also made it clear that price movements in commodity markets are, "firmly on their radar and form a significant component of their future risk assesment modeling." We expect an increase in volatily in currency markets not only after this afternoon's data but in the comming days......</t>
  </si>
  <si>
    <t>VERIFY</t>
  </si>
  <si>
    <t>TR180524000032</t>
  </si>
  <si>
    <t xml:space="preserve">   Broker Trade Verification</t>
  </si>
  <si>
    <t>CONTRACT NOTE</t>
  </si>
  <si>
    <t>Contract Number</t>
  </si>
  <si>
    <t>Instructed By</t>
  </si>
  <si>
    <t>Instruction Method</t>
  </si>
  <si>
    <t>Instruction Date &amp; Time</t>
  </si>
  <si>
    <t>Contract Date</t>
  </si>
  <si>
    <t>SETTLEMENT</t>
  </si>
  <si>
    <t>This trade has been actioned in accordance with your instructions and is encompassed by our standard terms and conditions dated 5th January 2018</t>
  </si>
  <si>
    <t>Please pay GBP from a bank account in the name of ABC Exports Ltd to:-</t>
  </si>
  <si>
    <t>Bank Name</t>
  </si>
  <si>
    <t>Account Name</t>
  </si>
  <si>
    <t>IBAN</t>
  </si>
  <si>
    <t>Please note that the above amount for settlement is the total amount required under the Contract and does not include the offset of any Margin held against the Contract. If you will be using presently held Margin as part settlement, please deduct the requisite amount from the above figure.</t>
  </si>
  <si>
    <t>DELIVERY</t>
  </si>
  <si>
    <t>On receipt of your cleared funds, we will pay USD 72,284.09 on on the Value Date of this Contract or earliest possible Value Date thereafter to:-</t>
  </si>
  <si>
    <t>Thank you for using FSSL.</t>
  </si>
  <si>
    <t>It is your responsibility to inform us immediately if you do not agree with any of the details contained in this contract note. Telephone 020 7888 8888 or email Operations@fssl.com</t>
  </si>
  <si>
    <t>ABC Exports Ltd</t>
  </si>
  <si>
    <t>Fred Jones</t>
  </si>
  <si>
    <t>Please ensure that FSSL receives your Sold proceeds in cleared funds by 15:00 (London time) on Value Date: 13th June 2018</t>
  </si>
  <si>
    <t>11th June 2018      09:35:26</t>
  </si>
  <si>
    <t>11th June 2018</t>
  </si>
  <si>
    <t>13th June 2018</t>
  </si>
  <si>
    <t>GBP 54,100.00</t>
  </si>
  <si>
    <t>USD 72,284.09</t>
  </si>
  <si>
    <t>Barclays Bank Plc</t>
  </si>
  <si>
    <t>FSSL Client A/c</t>
  </si>
  <si>
    <t>20-77-67</t>
  </si>
  <si>
    <t>GB07 BARC 2077 6758 7436 92</t>
  </si>
  <si>
    <t>BARCGB22XXX</t>
  </si>
  <si>
    <t>Lloyds TSB Plc</t>
  </si>
  <si>
    <t>30-00-09</t>
  </si>
  <si>
    <t>GB36 LOYD 3000 0958 5858 58</t>
  </si>
  <si>
    <t>LOYDGB88XXX</t>
  </si>
  <si>
    <t>You Bought</t>
  </si>
  <si>
    <t>You Sold</t>
  </si>
  <si>
    <t>TR1806110001</t>
  </si>
  <si>
    <t>Client Equity</t>
  </si>
  <si>
    <t xml:space="preserve">Client </t>
  </si>
  <si>
    <t>Bought</t>
  </si>
  <si>
    <t>Sold</t>
  </si>
  <si>
    <t>TR1806220001</t>
  </si>
  <si>
    <t>Acme Exports Ltd</t>
  </si>
  <si>
    <t>USD 100,000.00</t>
  </si>
  <si>
    <t>GBP 74,074.07</t>
  </si>
  <si>
    <t>Profit/Loss</t>
  </si>
  <si>
    <t>Total</t>
  </si>
  <si>
    <t>June</t>
  </si>
  <si>
    <t>Month:</t>
  </si>
  <si>
    <t xml:space="preserve">Target: </t>
  </si>
  <si>
    <t>Same Day</t>
  </si>
  <si>
    <t>(drop down)</t>
  </si>
  <si>
    <t xml:space="preserve">  (drop down)</t>
  </si>
  <si>
    <t>Board Profits</t>
  </si>
  <si>
    <t>Dealer Profits</t>
  </si>
  <si>
    <t>Sales Prodits</t>
  </si>
  <si>
    <t xml:space="preserve">                       Year:</t>
  </si>
  <si>
    <t xml:space="preserve">         Year to Date:</t>
  </si>
  <si>
    <t>On/Off</t>
  </si>
  <si>
    <t>Broker Dealer</t>
  </si>
  <si>
    <t>Broker Sales</t>
  </si>
  <si>
    <t xml:space="preserve">Fred </t>
  </si>
  <si>
    <t>Joe</t>
  </si>
  <si>
    <t>Mehmet</t>
  </si>
  <si>
    <t>Oliver</t>
  </si>
  <si>
    <t>BROKER DEALER PROFITS</t>
  </si>
  <si>
    <t>BROKER SALES PROFITS</t>
  </si>
  <si>
    <t>BROKER BOARD PROFITS</t>
  </si>
  <si>
    <t>Registered Address</t>
  </si>
  <si>
    <t>Catford</t>
  </si>
  <si>
    <t>London SE6 2NP</t>
  </si>
  <si>
    <t>Trading Address</t>
  </si>
  <si>
    <t>3 More London Riverside</t>
  </si>
  <si>
    <t>London SE1 2RE</t>
  </si>
  <si>
    <t>U.K.</t>
  </si>
  <si>
    <t>Contacts</t>
  </si>
  <si>
    <t>Mr</t>
  </si>
  <si>
    <t>Mrs</t>
  </si>
  <si>
    <t>Ms</t>
  </si>
  <si>
    <t>Joe Bloggs</t>
  </si>
  <si>
    <t>Jane Bloggs</t>
  </si>
  <si>
    <t>Lucy Lushington</t>
  </si>
  <si>
    <t>Mark Andrews</t>
  </si>
  <si>
    <t>Trade</t>
  </si>
  <si>
    <t>Pay</t>
  </si>
  <si>
    <t>Query</t>
  </si>
  <si>
    <t>Direct</t>
  </si>
  <si>
    <t>Moblie</t>
  </si>
  <si>
    <t>020 3558 6713</t>
  </si>
  <si>
    <t>07904 258 661</t>
  </si>
  <si>
    <t>020 3558 6714</t>
  </si>
  <si>
    <t>020 3558 6715</t>
  </si>
  <si>
    <t>020 3558 6716</t>
  </si>
  <si>
    <t>07966 727 030</t>
  </si>
  <si>
    <t>07936 257 983</t>
  </si>
  <si>
    <t>Sector</t>
  </si>
  <si>
    <t>Horizon Shipping Ltd</t>
  </si>
  <si>
    <t>Import/Export</t>
  </si>
  <si>
    <t>Client Account</t>
  </si>
  <si>
    <t xml:space="preserve">65 Bromley Road      </t>
  </si>
  <si>
    <t>Dealing Notes</t>
  </si>
  <si>
    <t>Sales Notes</t>
  </si>
  <si>
    <t>External/public</t>
  </si>
  <si>
    <t>Treasury Ops Notes</t>
  </si>
  <si>
    <t>Balances</t>
  </si>
  <si>
    <t>Statements</t>
  </si>
  <si>
    <t>Email</t>
  </si>
  <si>
    <t>Notification Preferences</t>
  </si>
  <si>
    <t>auto populates the notes on each ticket</t>
  </si>
  <si>
    <t>Bank Accounts</t>
  </si>
  <si>
    <t>3rd Party Payees</t>
  </si>
  <si>
    <t>same size box as ticket notes/internal</t>
  </si>
  <si>
    <t>same size box as Treas Ops notes/internal</t>
  </si>
  <si>
    <t>Same size box as dealing notes/internal</t>
  </si>
  <si>
    <t>Same size box as sales notes/internal</t>
  </si>
  <si>
    <t>ABC Ltd</t>
  </si>
  <si>
    <t>Baxter Jones &amp; Co.</t>
  </si>
  <si>
    <t>Caxton</t>
  </si>
  <si>
    <t>Delphi Inv Mgmt</t>
  </si>
  <si>
    <t>All</t>
  </si>
  <si>
    <t>Off Side</t>
  </si>
  <si>
    <t>On Side</t>
  </si>
  <si>
    <t>Client Reference: IMP1806001</t>
  </si>
  <si>
    <t>Current Rate</t>
  </si>
  <si>
    <t>Mark to Market</t>
  </si>
  <si>
    <t>GBP/USD</t>
  </si>
  <si>
    <t>GBP/EUR</t>
  </si>
  <si>
    <t>GBP/CHF</t>
  </si>
  <si>
    <t xml:space="preserve">SELL EUR </t>
  </si>
  <si>
    <t>CHF</t>
  </si>
  <si>
    <t>Margin Held</t>
  </si>
  <si>
    <t>Margin Call</t>
  </si>
  <si>
    <t xml:space="preserve">Mark to Market </t>
  </si>
  <si>
    <r>
      <rPr>
        <sz val="9"/>
        <color theme="1"/>
        <rFont val="Calibri"/>
        <family val="2"/>
        <scheme val="minor"/>
      </rPr>
      <t>Initial Margin</t>
    </r>
    <r>
      <rPr>
        <sz val="11"/>
        <color theme="1"/>
        <rFont val="Calibri"/>
        <family val="2"/>
        <scheme val="minor"/>
      </rPr>
      <t xml:space="preserve">  2.50%</t>
    </r>
  </si>
  <si>
    <r>
      <rPr>
        <sz val="9"/>
        <color theme="1"/>
        <rFont val="Calibri"/>
        <family val="2"/>
        <scheme val="minor"/>
      </rPr>
      <t>Initial Margin</t>
    </r>
    <r>
      <rPr>
        <sz val="11"/>
        <color theme="1"/>
        <rFont val="Calibri"/>
        <family val="2"/>
        <scheme val="minor"/>
      </rPr>
      <t xml:space="preserve"> 0.00%</t>
    </r>
  </si>
  <si>
    <t>Click on anyone to filter</t>
  </si>
  <si>
    <t>Send Mark to Market Report</t>
  </si>
  <si>
    <t>Initial Margin  Required</t>
  </si>
  <si>
    <t>On Margin Call</t>
  </si>
  <si>
    <t>GBP conversion rates (this comes from table elswhere)</t>
  </si>
  <si>
    <t>Select Client and click here to produce email to client with excel spreadshhet attached. In the main body of the email, the MtM, Margin Held, IM Req, Margin Call infor all auto appear. If not required, they can be manually deleted.</t>
  </si>
  <si>
    <t>TR1806220002</t>
  </si>
  <si>
    <t>EUR 500,000.00</t>
  </si>
  <si>
    <t>GBP 441,501.10</t>
  </si>
  <si>
    <t>Profit/Loss in GBP</t>
  </si>
  <si>
    <t>Daily</t>
  </si>
  <si>
    <t>Weekly</t>
  </si>
  <si>
    <t>Monthly</t>
  </si>
  <si>
    <t>Quarterly</t>
  </si>
  <si>
    <t>Annually</t>
  </si>
  <si>
    <t>Contract Notes</t>
  </si>
  <si>
    <r>
      <t>joe.bloggs@horizonshipping</t>
    </r>
    <r>
      <rPr>
        <sz val="11"/>
        <color theme="10"/>
        <rFont val="Calibri"/>
        <family val="2"/>
        <scheme val="minor"/>
      </rPr>
      <t xml:space="preserve">              *</t>
    </r>
  </si>
  <si>
    <r>
      <t>jane.bloggs@horizonshipping.com</t>
    </r>
    <r>
      <rPr>
        <sz val="11"/>
        <color theme="10"/>
        <rFont val="Calibri"/>
        <family val="2"/>
        <scheme val="minor"/>
      </rPr>
      <t xml:space="preserve">   *</t>
    </r>
  </si>
  <si>
    <t xml:space="preserve">                                                                 *</t>
  </si>
  <si>
    <t>Account Activity</t>
  </si>
  <si>
    <t>Pay/Rec Notification</t>
  </si>
  <si>
    <t xml:space="preserve">                                                                 </t>
  </si>
  <si>
    <r>
      <t>jane.bloggs@horizonshipping.com</t>
    </r>
    <r>
      <rPr>
        <sz val="11"/>
        <color theme="10"/>
        <rFont val="Calibri"/>
        <family val="2"/>
        <scheme val="minor"/>
      </rPr>
      <t xml:space="preserve">  </t>
    </r>
  </si>
  <si>
    <r>
      <t>joe.bloggs@horizonshipping</t>
    </r>
    <r>
      <rPr>
        <sz val="11"/>
        <color theme="10"/>
        <rFont val="Calibri"/>
        <family val="2"/>
        <scheme val="minor"/>
      </rPr>
      <t xml:space="preserve">              </t>
    </r>
  </si>
  <si>
    <t>Pay/Rec Note</t>
  </si>
  <si>
    <t>State-ments</t>
  </si>
  <si>
    <t>make all these smaller to fit</t>
  </si>
  <si>
    <t>Reg address here</t>
  </si>
  <si>
    <t>Trading Address here like in Scribble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</si>
</sst>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quot;£&quot;#,##0.00_);[Red]\(&quot;£&quot;#,##0.00\)"/>
    <numFmt numFmtId="165" formatCode="0.000000"/>
    <numFmt numFmtId="166" formatCode="#,##0.00_ ;[Red]\-#,##0.00\ "/>
    <numFmt numFmtId="167" formatCode="#,##0.00;[Red]#,##0.00"/>
    <numFmt numFmtId="168" formatCode="dd/mm/yyyy;@"/>
    <numFmt numFmtId="169" formatCode="#,##0.000000"/>
    <numFmt numFmtId="170" formatCode="h:mm:ss;@"/>
    <numFmt numFmtId="171" formatCode="0.0000000000"/>
    <numFmt numFmtId="172" formatCode="0.00000000"/>
    <numFmt numFmtId="173" formatCode="&quot;£&quot;#,##0.00"/>
  </numFmts>
  <fonts count="32">
    <font>
      <sz val="11"/>
      <color theme="1"/>
      <name val="Calibri"/>
      <family val="2"/>
      <scheme val="minor"/>
    </font>
    <font>
      <sz val="12"/>
      <color theme="1"/>
      <name val="Calibri"/>
      <family val="2"/>
      <charset val="204"/>
      <scheme val="minor"/>
    </font>
    <font>
      <sz val="12"/>
      <color theme="1"/>
      <name val="Calibri"/>
      <family val="2"/>
      <charset val="204"/>
      <scheme val="minor"/>
    </font>
    <font>
      <b/>
      <sz val="11"/>
      <color theme="1"/>
      <name val="Calibri"/>
      <family val="2"/>
      <scheme val="minor"/>
    </font>
    <font>
      <b/>
      <sz val="8"/>
      <color theme="1"/>
      <name val="Calibri"/>
      <family val="2"/>
      <scheme val="minor"/>
    </font>
    <font>
      <sz val="8"/>
      <color theme="1"/>
      <name val="Calibri"/>
      <family val="2"/>
      <scheme val="minor"/>
    </font>
    <font>
      <sz val="9"/>
      <color theme="1"/>
      <name val="Calibri"/>
      <family val="2"/>
      <scheme val="minor"/>
    </font>
    <font>
      <sz val="12"/>
      <color theme="1"/>
      <name val="Calibri"/>
      <family val="2"/>
      <scheme val="minor"/>
    </font>
    <font>
      <b/>
      <sz val="8"/>
      <name val="Calibri"/>
      <family val="2"/>
      <scheme val="minor"/>
    </font>
    <font>
      <u/>
      <sz val="11"/>
      <color theme="10"/>
      <name val="Calibri"/>
      <family val="2"/>
      <scheme val="minor"/>
    </font>
    <font>
      <u/>
      <sz val="11"/>
      <color theme="11"/>
      <name val="Calibri"/>
      <family val="2"/>
      <scheme val="minor"/>
    </font>
    <font>
      <sz val="14"/>
      <color theme="1"/>
      <name val="Calibri"/>
      <scheme val="minor"/>
    </font>
    <font>
      <sz val="14"/>
      <color rgb="FF000000"/>
      <name val="Calibri"/>
      <scheme val="minor"/>
    </font>
    <font>
      <sz val="11"/>
      <color rgb="FFFF0000"/>
      <name val="Calibri"/>
      <scheme val="minor"/>
    </font>
    <font>
      <sz val="11"/>
      <name val="Calibri"/>
      <scheme val="minor"/>
    </font>
    <font>
      <b/>
      <sz val="16"/>
      <color theme="1"/>
      <name val="Calibri"/>
      <scheme val="minor"/>
    </font>
    <font>
      <b/>
      <sz val="22"/>
      <color theme="1"/>
      <name val="Calibri"/>
      <scheme val="minor"/>
    </font>
    <font>
      <sz val="11"/>
      <color rgb="FF000000"/>
      <name val="Calibri"/>
      <family val="2"/>
      <scheme val="minor"/>
    </font>
    <font>
      <b/>
      <sz val="12"/>
      <color theme="1"/>
      <name val="Calibri"/>
      <family val="2"/>
      <charset val="204"/>
      <scheme val="minor"/>
    </font>
    <font>
      <b/>
      <sz val="12"/>
      <color rgb="FF000000"/>
      <name val="Calibri"/>
      <scheme val="minor"/>
    </font>
    <font>
      <b/>
      <sz val="14"/>
      <color theme="1"/>
      <name val="Calibri"/>
      <scheme val="minor"/>
    </font>
    <font>
      <sz val="10"/>
      <color theme="1"/>
      <name val="Calibri"/>
      <scheme val="minor"/>
    </font>
    <font>
      <b/>
      <sz val="10"/>
      <color theme="1"/>
      <name val="Calibri"/>
      <scheme val="minor"/>
    </font>
    <font>
      <sz val="9"/>
      <color rgb="FF000000"/>
      <name val="Calibri"/>
      <family val="2"/>
      <scheme val="minor"/>
    </font>
    <font>
      <b/>
      <sz val="8"/>
      <color rgb="FF000000"/>
      <name val="Calibri"/>
      <family val="2"/>
      <scheme val="minor"/>
    </font>
    <font>
      <b/>
      <sz val="11"/>
      <color rgb="FF000000"/>
      <name val="Calibri"/>
      <scheme val="minor"/>
    </font>
    <font>
      <sz val="18"/>
      <color theme="1"/>
      <name val="Calibri"/>
      <scheme val="minor"/>
    </font>
    <font>
      <sz val="22"/>
      <color theme="1"/>
      <name val="Calibri"/>
      <scheme val="minor"/>
    </font>
    <font>
      <sz val="16"/>
      <color theme="1"/>
      <name val="Calibri"/>
      <scheme val="minor"/>
    </font>
    <font>
      <sz val="24"/>
      <color theme="1"/>
      <name val="Calibri"/>
      <scheme val="minor"/>
    </font>
    <font>
      <b/>
      <sz val="24"/>
      <color theme="1"/>
      <name val="Calibri"/>
      <scheme val="minor"/>
    </font>
    <font>
      <sz val="11"/>
      <color theme="10"/>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s>
  <borders count="89">
    <border>
      <left/>
      <right/>
      <top/>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medium">
        <color auto="1"/>
      </left>
      <right style="medium">
        <color auto="1"/>
      </right>
      <top style="thick">
        <color auto="1"/>
      </top>
      <bottom style="thick">
        <color auto="1"/>
      </bottom>
      <diagonal/>
    </border>
    <border>
      <left style="medium">
        <color auto="1"/>
      </left>
      <right style="medium">
        <color auto="1"/>
      </right>
      <top style="thick">
        <color auto="1"/>
      </top>
      <bottom/>
      <diagonal/>
    </border>
    <border>
      <left style="medium">
        <color auto="1"/>
      </left>
      <right style="medium">
        <color auto="1"/>
      </right>
      <top/>
      <bottom/>
      <diagonal/>
    </border>
    <border>
      <left style="medium">
        <color auto="1"/>
      </left>
      <right style="medium">
        <color auto="1"/>
      </right>
      <top/>
      <bottom style="thick">
        <color auto="1"/>
      </bottom>
      <diagonal/>
    </border>
    <border>
      <left style="thick">
        <color auto="1"/>
      </left>
      <right/>
      <top style="thin">
        <color auto="1"/>
      </top>
      <bottom style="thin">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bottom style="thick">
        <color auto="1"/>
      </bottom>
      <diagonal/>
    </border>
    <border>
      <left style="medium">
        <color auto="1"/>
      </left>
      <right style="thick">
        <color auto="1"/>
      </right>
      <top/>
      <bottom style="thick">
        <color auto="1"/>
      </bottom>
      <diagonal/>
    </border>
    <border>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ck">
        <color auto="1"/>
      </left>
      <right/>
      <top style="thick">
        <color auto="1"/>
      </top>
      <bottom/>
      <diagonal/>
    </border>
    <border>
      <left style="thin">
        <color auto="1"/>
      </left>
      <right style="thin">
        <color auto="1"/>
      </right>
      <top style="thick">
        <color auto="1"/>
      </top>
      <bottom/>
      <diagonal/>
    </border>
    <border>
      <left style="thin">
        <color auto="1"/>
      </left>
      <right style="thin">
        <color auto="1"/>
      </right>
      <top/>
      <bottom style="thick">
        <color auto="1"/>
      </bottom>
      <diagonal/>
    </border>
    <border>
      <left style="thin">
        <color auto="1"/>
      </left>
      <right/>
      <top style="thick">
        <color auto="1"/>
      </top>
      <bottom/>
      <diagonal/>
    </border>
    <border>
      <left style="thin">
        <color auto="1"/>
      </left>
      <right/>
      <top/>
      <bottom style="thick">
        <color auto="1"/>
      </bottom>
      <diagonal/>
    </border>
    <border>
      <left style="thick">
        <color auto="1"/>
      </left>
      <right/>
      <top style="medium">
        <color auto="1"/>
      </top>
      <bottom/>
      <diagonal/>
    </border>
    <border>
      <left/>
      <right style="thick">
        <color auto="1"/>
      </right>
      <top style="medium">
        <color auto="1"/>
      </top>
      <bottom/>
      <diagonal/>
    </border>
    <border>
      <left style="medium">
        <color auto="1"/>
      </left>
      <right/>
      <top style="thick">
        <color auto="1"/>
      </top>
      <bottom/>
      <diagonal/>
    </border>
    <border>
      <left style="medium">
        <color auto="1"/>
      </left>
      <right/>
      <top/>
      <bottom style="thick">
        <color auto="1"/>
      </bottom>
      <diagonal/>
    </border>
    <border>
      <left style="thick">
        <color auto="1"/>
      </left>
      <right style="thick">
        <color auto="1"/>
      </right>
      <top/>
      <bottom/>
      <diagonal/>
    </border>
    <border>
      <left style="thick">
        <color auto="1"/>
      </left>
      <right/>
      <top/>
      <bottom style="medium">
        <color auto="1"/>
      </bottom>
      <diagonal/>
    </border>
    <border>
      <left style="thick">
        <color auto="1"/>
      </left>
      <right style="thick">
        <color auto="1"/>
      </right>
      <top/>
      <bottom style="thick">
        <color auto="1"/>
      </bottom>
      <diagonal/>
    </border>
    <border>
      <left/>
      <right style="thin">
        <color auto="1"/>
      </right>
      <top style="thick">
        <color auto="1"/>
      </top>
      <bottom/>
      <diagonal/>
    </border>
    <border>
      <left/>
      <right style="thin">
        <color auto="1"/>
      </right>
      <top/>
      <bottom style="thick">
        <color auto="1"/>
      </bottom>
      <diagonal/>
    </border>
    <border>
      <left style="thick">
        <color auto="1"/>
      </left>
      <right style="thick">
        <color auto="1"/>
      </right>
      <top style="thick">
        <color auto="1"/>
      </top>
      <bottom/>
      <diagonal/>
    </border>
    <border>
      <left style="thick">
        <color auto="1"/>
      </left>
      <right style="medium">
        <color auto="1"/>
      </right>
      <top style="thin">
        <color auto="1"/>
      </top>
      <bottom style="thin">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thin">
        <color auto="1"/>
      </left>
      <right style="thick">
        <color auto="1"/>
      </right>
      <top style="thick">
        <color auto="1"/>
      </top>
      <bottom/>
      <diagonal/>
    </border>
    <border>
      <left style="thin">
        <color auto="1"/>
      </left>
      <right style="thick">
        <color auto="1"/>
      </right>
      <top/>
      <bottom/>
      <diagonal/>
    </border>
    <border>
      <left style="thin">
        <color auto="1"/>
      </left>
      <right style="thick">
        <color auto="1"/>
      </right>
      <top/>
      <bottom style="thick">
        <color auto="1"/>
      </bottom>
      <diagonal/>
    </border>
    <border>
      <left style="thick">
        <color auto="1"/>
      </left>
      <right/>
      <top style="thin">
        <color auto="1"/>
      </top>
      <bottom/>
      <diagonal/>
    </border>
    <border>
      <left style="thick">
        <color auto="1"/>
      </left>
      <right/>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n">
        <color auto="1"/>
      </right>
      <top style="thick">
        <color auto="1"/>
      </top>
      <bottom style="thin">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top style="medium">
        <color auto="1"/>
      </top>
      <bottom/>
      <diagonal/>
    </border>
    <border>
      <left/>
      <right style="thin">
        <color auto="1"/>
      </right>
      <top style="medium">
        <color auto="1"/>
      </top>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right style="thin">
        <color auto="1"/>
      </right>
      <top/>
      <bottom style="medium">
        <color auto="1"/>
      </bottom>
      <diagonal/>
    </border>
  </borders>
  <cellStyleXfs count="72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970">
    <xf numFmtId="0" fontId="0" fillId="0" borderId="0" xfId="0"/>
    <xf numFmtId="0" fontId="0" fillId="0" borderId="0" xfId="0" applyAlignment="1">
      <alignment horizontal="center"/>
    </xf>
    <xf numFmtId="0" fontId="3" fillId="0" borderId="0" xfId="0" applyFont="1" applyAlignment="1">
      <alignment horizontal="center"/>
    </xf>
    <xf numFmtId="0" fontId="0" fillId="0" borderId="0" xfId="0" applyAlignment="1">
      <alignment horizontal="center" vertical="center"/>
    </xf>
    <xf numFmtId="0" fontId="4" fillId="0" borderId="0" xfId="0" applyFont="1" applyAlignment="1">
      <alignment horizontal="left" vertical="center"/>
    </xf>
    <xf numFmtId="0" fontId="4" fillId="0" borderId="0" xfId="0" applyFont="1" applyAlignment="1">
      <alignment vertical="center"/>
    </xf>
    <xf numFmtId="0" fontId="3" fillId="0" borderId="1" xfId="0" applyFont="1"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wrapText="1"/>
    </xf>
    <xf numFmtId="0" fontId="0" fillId="0" borderId="0"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7" fillId="0" borderId="3" xfId="0" applyFont="1" applyBorder="1" applyAlignment="1">
      <alignment horizontal="center" vertical="center"/>
    </xf>
    <xf numFmtId="0" fontId="7" fillId="0" borderId="2" xfId="0" applyFont="1" applyBorder="1" applyAlignment="1">
      <alignment horizontal="center" vertical="center"/>
    </xf>
    <xf numFmtId="0" fontId="0" fillId="0" borderId="7" xfId="0" applyBorder="1"/>
    <xf numFmtId="0" fontId="0" fillId="0" borderId="8" xfId="0" applyBorder="1"/>
    <xf numFmtId="0" fontId="0" fillId="0" borderId="9" xfId="0" applyBorder="1"/>
    <xf numFmtId="0" fontId="0" fillId="0" borderId="0"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Fill="1" applyBorder="1"/>
    <xf numFmtId="0" fontId="0" fillId="0" borderId="15" xfId="0" applyBorder="1"/>
    <xf numFmtId="0" fontId="0" fillId="0" borderId="16" xfId="0" applyBorder="1"/>
    <xf numFmtId="0" fontId="0" fillId="0" borderId="14" xfId="0" applyBorder="1" applyAlignment="1">
      <alignment horizontal="center"/>
    </xf>
    <xf numFmtId="0" fontId="0" fillId="0" borderId="15" xfId="0" applyBorder="1" applyAlignment="1">
      <alignment horizontal="center"/>
    </xf>
    <xf numFmtId="0" fontId="0" fillId="0" borderId="19" xfId="0" applyBorder="1"/>
    <xf numFmtId="0" fontId="0" fillId="0" borderId="20" xfId="0" applyBorder="1"/>
    <xf numFmtId="0" fontId="0" fillId="0" borderId="17" xfId="0" applyBorder="1" applyAlignment="1">
      <alignment horizontal="center"/>
    </xf>
    <xf numFmtId="0" fontId="0" fillId="0" borderId="9" xfId="0" applyBorder="1" applyAlignment="1">
      <alignment horizontal="center" vertical="center"/>
    </xf>
    <xf numFmtId="0" fontId="0" fillId="0" borderId="18" xfId="0" applyBorder="1" applyAlignment="1">
      <alignment horizontal="center" vertical="center" wrapText="1"/>
    </xf>
    <xf numFmtId="0" fontId="0" fillId="0" borderId="18" xfId="0" applyBorder="1" applyAlignment="1">
      <alignment horizontal="center" vertical="center"/>
    </xf>
    <xf numFmtId="0" fontId="0" fillId="0" borderId="1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0" fontId="0" fillId="0" borderId="0" xfId="0" applyFill="1" applyBorder="1" applyAlignment="1">
      <alignment horizontal="center" vertical="center"/>
    </xf>
    <xf numFmtId="0" fontId="0" fillId="0" borderId="19" xfId="0" applyFill="1" applyBorder="1" applyAlignment="1">
      <alignment horizontal="center" vertical="center"/>
    </xf>
    <xf numFmtId="0" fontId="0" fillId="0" borderId="23" xfId="0" applyFill="1" applyBorder="1" applyAlignment="1">
      <alignment horizontal="center" vertical="center"/>
    </xf>
    <xf numFmtId="165" fontId="0" fillId="0" borderId="0" xfId="0" applyNumberFormat="1" applyBorder="1"/>
    <xf numFmtId="166" fontId="0" fillId="0" borderId="0" xfId="0" applyNumberFormat="1" applyBorder="1"/>
    <xf numFmtId="166" fontId="0" fillId="0" borderId="25" xfId="0" applyNumberFormat="1" applyBorder="1"/>
    <xf numFmtId="166" fontId="0" fillId="0" borderId="2" xfId="0" applyNumberFormat="1" applyBorder="1"/>
    <xf numFmtId="0" fontId="3" fillId="0" borderId="9" xfId="0" applyFont="1" applyBorder="1"/>
    <xf numFmtId="20" fontId="0" fillId="0" borderId="0" xfId="0" applyNumberFormat="1" applyBorder="1" applyAlignment="1">
      <alignment horizontal="left"/>
    </xf>
    <xf numFmtId="14" fontId="0" fillId="0" borderId="0" xfId="0" applyNumberFormat="1" applyBorder="1" applyAlignment="1">
      <alignment horizontal="left"/>
    </xf>
    <xf numFmtId="0" fontId="6" fillId="0" borderId="9" xfId="0" applyFont="1" applyBorder="1"/>
    <xf numFmtId="0" fontId="6" fillId="0" borderId="9" xfId="0" applyFont="1" applyBorder="1" applyAlignment="1"/>
    <xf numFmtId="0" fontId="4" fillId="0" borderId="0" xfId="0" applyFont="1" applyBorder="1"/>
    <xf numFmtId="14" fontId="0" fillId="0" borderId="0" xfId="0" applyNumberFormat="1" applyBorder="1" applyAlignment="1">
      <alignment horizontal="center"/>
    </xf>
    <xf numFmtId="0" fontId="3" fillId="0" borderId="0" xfId="0" applyFont="1" applyBorder="1" applyAlignment="1">
      <alignment horizontal="center"/>
    </xf>
    <xf numFmtId="0" fontId="0" fillId="0" borderId="26" xfId="0" applyBorder="1"/>
    <xf numFmtId="0" fontId="0" fillId="0" borderId="6" xfId="0" applyBorder="1"/>
    <xf numFmtId="0" fontId="3" fillId="0" borderId="6" xfId="0" applyFont="1" applyBorder="1"/>
    <xf numFmtId="0" fontId="0" fillId="0" borderId="27" xfId="0" applyBorder="1"/>
    <xf numFmtId="0" fontId="0" fillId="0" borderId="28" xfId="0" applyBorder="1"/>
    <xf numFmtId="166" fontId="0" fillId="0" borderId="29" xfId="0" applyNumberFormat="1" applyBorder="1"/>
    <xf numFmtId="0" fontId="0" fillId="0" borderId="30" xfId="0" applyBorder="1"/>
    <xf numFmtId="0" fontId="0" fillId="0" borderId="31" xfId="0" applyBorder="1"/>
    <xf numFmtId="0" fontId="0" fillId="0" borderId="32" xfId="0" applyBorder="1"/>
    <xf numFmtId="166" fontId="0" fillId="0" borderId="4" xfId="0" applyNumberFormat="1" applyBorder="1"/>
    <xf numFmtId="166" fontId="0" fillId="0" borderId="23" xfId="0" applyNumberFormat="1" applyBorder="1"/>
    <xf numFmtId="0" fontId="0" fillId="0" borderId="29" xfId="0" applyBorder="1"/>
    <xf numFmtId="0" fontId="3" fillId="0" borderId="28" xfId="0" applyFont="1" applyBorder="1"/>
    <xf numFmtId="0" fontId="0" fillId="0" borderId="1" xfId="0" applyBorder="1"/>
    <xf numFmtId="0" fontId="5" fillId="0" borderId="9" xfId="0" applyFont="1" applyBorder="1"/>
    <xf numFmtId="166" fontId="0" fillId="0" borderId="6" xfId="0" applyNumberFormat="1" applyBorder="1"/>
    <xf numFmtId="0" fontId="8" fillId="0" borderId="0" xfId="0" applyFont="1" applyBorder="1"/>
    <xf numFmtId="0" fontId="0" fillId="0" borderId="35" xfId="0" applyBorder="1"/>
    <xf numFmtId="0" fontId="0" fillId="0" borderId="37" xfId="0" applyBorder="1"/>
    <xf numFmtId="0" fontId="4" fillId="0" borderId="37" xfId="0" applyFont="1" applyBorder="1"/>
    <xf numFmtId="0" fontId="0" fillId="0" borderId="38" xfId="0" applyBorder="1"/>
    <xf numFmtId="0" fontId="0" fillId="0" borderId="39" xfId="0" applyBorder="1"/>
    <xf numFmtId="0" fontId="0" fillId="0" borderId="40" xfId="0" applyBorder="1"/>
    <xf numFmtId="166" fontId="0" fillId="0" borderId="40" xfId="0" applyNumberFormat="1" applyBorder="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14" fontId="3" fillId="0" borderId="0" xfId="0" applyNumberFormat="1" applyFont="1" applyBorder="1"/>
    <xf numFmtId="0" fontId="4" fillId="0" borderId="36" xfId="0" applyFont="1" applyBorder="1" applyAlignment="1">
      <alignment horizontal="left"/>
    </xf>
    <xf numFmtId="0" fontId="4" fillId="0" borderId="31" xfId="0" applyFont="1" applyBorder="1" applyAlignment="1"/>
    <xf numFmtId="0" fontId="0" fillId="0" borderId="0" xfId="0" applyBorder="1" applyAlignment="1">
      <alignment horizontal="center"/>
    </xf>
    <xf numFmtId="0" fontId="0" fillId="0" borderId="31" xfId="0" applyBorder="1" applyAlignment="1">
      <alignment horizontal="center"/>
    </xf>
    <xf numFmtId="0" fontId="0" fillId="0" borderId="6" xfId="0" applyBorder="1" applyAlignment="1">
      <alignment horizontal="center"/>
    </xf>
    <xf numFmtId="0" fontId="3" fillId="0" borderId="6" xfId="0" applyFont="1" applyBorder="1" applyAlignment="1">
      <alignment horizontal="center"/>
    </xf>
    <xf numFmtId="0" fontId="3" fillId="0" borderId="6" xfId="0" applyFont="1" applyFill="1" applyBorder="1" applyAlignment="1">
      <alignment horizontal="center"/>
    </xf>
    <xf numFmtId="0" fontId="0" fillId="0" borderId="0" xfId="0" applyFill="1" applyBorder="1" applyAlignment="1">
      <alignment horizont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0" xfId="0" applyFont="1" applyAlignment="1">
      <alignment horizontal="center" vertical="center"/>
    </xf>
    <xf numFmtId="0" fontId="0" fillId="0" borderId="48" xfId="0" applyBorder="1"/>
    <xf numFmtId="166" fontId="0" fillId="0" borderId="7" xfId="0" applyNumberFormat="1" applyBorder="1"/>
    <xf numFmtId="0" fontId="0" fillId="0" borderId="12" xfId="0" applyFill="1" applyBorder="1"/>
    <xf numFmtId="166" fontId="0" fillId="0" borderId="12" xfId="0" applyNumberFormat="1" applyBorder="1"/>
    <xf numFmtId="0" fontId="3" fillId="0" borderId="0" xfId="0" applyFont="1" applyBorder="1"/>
    <xf numFmtId="0" fontId="0" fillId="0" borderId="0" xfId="0" applyBorder="1"/>
    <xf numFmtId="0" fontId="0" fillId="0" borderId="10" xfId="0" applyBorder="1"/>
    <xf numFmtId="0" fontId="11" fillId="0" borderId="14" xfId="0" applyFont="1" applyBorder="1"/>
    <xf numFmtId="0" fontId="11" fillId="0" borderId="15" xfId="0" applyFont="1" applyBorder="1"/>
    <xf numFmtId="0" fontId="11" fillId="0" borderId="16" xfId="0" applyFont="1" applyBorder="1"/>
    <xf numFmtId="0" fontId="0" fillId="0" borderId="4" xfId="0" applyBorder="1"/>
    <xf numFmtId="0" fontId="0" fillId="0" borderId="50" xfId="0" applyBorder="1"/>
    <xf numFmtId="0" fontId="3" fillId="0" borderId="51" xfId="0" applyFont="1" applyBorder="1"/>
    <xf numFmtId="0" fontId="0" fillId="0" borderId="28" xfId="0" applyBorder="1"/>
    <xf numFmtId="0" fontId="0" fillId="0" borderId="52" xfId="0" applyBorder="1"/>
    <xf numFmtId="0" fontId="3" fillId="0" borderId="49" xfId="0" applyFont="1" applyBorder="1" applyAlignment="1">
      <alignment horizontal="center"/>
    </xf>
    <xf numFmtId="167" fontId="0" fillId="0" borderId="0" xfId="0" applyNumberFormat="1" applyBorder="1"/>
    <xf numFmtId="0" fontId="13" fillId="0" borderId="4" xfId="0" applyFont="1" applyBorder="1"/>
    <xf numFmtId="4" fontId="13" fillId="0" borderId="4" xfId="0" applyNumberFormat="1" applyFont="1" applyBorder="1"/>
    <xf numFmtId="2" fontId="13" fillId="0" borderId="4" xfId="0" applyNumberFormat="1" applyFont="1" applyBorder="1"/>
    <xf numFmtId="0" fontId="12" fillId="0" borderId="15" xfId="0" applyFont="1" applyBorder="1"/>
    <xf numFmtId="0" fontId="0" fillId="0" borderId="28" xfId="0" applyBorder="1"/>
    <xf numFmtId="0" fontId="0" fillId="0" borderId="0" xfId="0" applyBorder="1"/>
    <xf numFmtId="0" fontId="0" fillId="0" borderId="10" xfId="0" applyBorder="1"/>
    <xf numFmtId="0" fontId="3" fillId="0" borderId="7" xfId="0" applyFont="1" applyBorder="1" applyAlignment="1">
      <alignment horizontal="center"/>
    </xf>
    <xf numFmtId="4" fontId="0" fillId="0" borderId="12" xfId="0" applyNumberFormat="1" applyBorder="1"/>
    <xf numFmtId="4" fontId="0" fillId="0" borderId="0" xfId="0" applyNumberFormat="1" applyBorder="1"/>
    <xf numFmtId="4" fontId="0" fillId="0" borderId="25" xfId="0" applyNumberFormat="1" applyBorder="1"/>
    <xf numFmtId="4" fontId="0" fillId="0" borderId="0" xfId="0" applyNumberFormat="1"/>
    <xf numFmtId="40" fontId="0" fillId="0" borderId="0" xfId="0" applyNumberFormat="1" applyBorder="1"/>
    <xf numFmtId="40" fontId="0" fillId="0" borderId="4" xfId="0" applyNumberFormat="1" applyBorder="1"/>
    <xf numFmtId="166" fontId="0" fillId="0" borderId="0" xfId="0" applyNumberFormat="1" applyBorder="1"/>
    <xf numFmtId="4" fontId="13" fillId="0" borderId="12" xfId="0" applyNumberFormat="1" applyFont="1" applyBorder="1"/>
    <xf numFmtId="0" fontId="0" fillId="0" borderId="53" xfId="0" applyBorder="1"/>
    <xf numFmtId="166" fontId="0" fillId="0" borderId="37" xfId="0" applyNumberFormat="1" applyBorder="1"/>
    <xf numFmtId="166" fontId="0" fillId="0" borderId="12" xfId="0" applyNumberFormat="1" applyBorder="1"/>
    <xf numFmtId="166" fontId="0" fillId="0" borderId="37" xfId="0" applyNumberFormat="1" applyBorder="1"/>
    <xf numFmtId="0" fontId="2" fillId="0" borderId="0" xfId="0" applyFont="1"/>
    <xf numFmtId="0" fontId="0" fillId="0" borderId="0" xfId="0" applyFill="1" applyBorder="1"/>
    <xf numFmtId="166" fontId="0" fillId="0" borderId="0" xfId="0" applyNumberFormat="1" applyBorder="1"/>
    <xf numFmtId="0" fontId="0" fillId="0" borderId="28" xfId="0" applyBorder="1" applyAlignment="1">
      <alignment horizontal="left"/>
    </xf>
    <xf numFmtId="0" fontId="0" fillId="0" borderId="0" xfId="0" applyBorder="1" applyAlignment="1">
      <alignment horizontal="left"/>
    </xf>
    <xf numFmtId="0" fontId="0" fillId="0" borderId="10" xfId="0" applyBorder="1" applyAlignment="1">
      <alignment horizontal="left"/>
    </xf>
    <xf numFmtId="0" fontId="0" fillId="0" borderId="28" xfId="0" applyBorder="1"/>
    <xf numFmtId="0" fontId="0" fillId="0" borderId="0" xfId="0" applyBorder="1"/>
    <xf numFmtId="0" fontId="0" fillId="0" borderId="10" xfId="0" applyBorder="1"/>
    <xf numFmtId="0" fontId="11" fillId="2" borderId="14" xfId="0" applyFont="1" applyFill="1" applyBorder="1"/>
    <xf numFmtId="0" fontId="11" fillId="2" borderId="15" xfId="0" applyFont="1" applyFill="1" applyBorder="1"/>
    <xf numFmtId="0" fontId="11" fillId="2" borderId="16" xfId="0" applyFont="1" applyFill="1" applyBorder="1"/>
    <xf numFmtId="0" fontId="3" fillId="2" borderId="9" xfId="0" applyFont="1" applyFill="1" applyBorder="1"/>
    <xf numFmtId="0" fontId="3" fillId="2" borderId="49" xfId="0" applyFont="1" applyFill="1" applyBorder="1" applyAlignment="1">
      <alignment horizontal="center"/>
    </xf>
    <xf numFmtId="0" fontId="3" fillId="2" borderId="0" xfId="0" applyFont="1" applyFill="1" applyBorder="1" applyAlignment="1">
      <alignment horizontal="center"/>
    </xf>
    <xf numFmtId="0" fontId="3" fillId="2" borderId="51" xfId="0" applyFont="1" applyFill="1" applyBorder="1"/>
    <xf numFmtId="0" fontId="0" fillId="2" borderId="7" xfId="0" applyFill="1" applyBorder="1"/>
    <xf numFmtId="0" fontId="0" fillId="2" borderId="8" xfId="0" applyFill="1" applyBorder="1"/>
    <xf numFmtId="0" fontId="0" fillId="2" borderId="9" xfId="0" applyFill="1" applyBorder="1"/>
    <xf numFmtId="0" fontId="0" fillId="2" borderId="4" xfId="0" applyFill="1" applyBorder="1"/>
    <xf numFmtId="166" fontId="0" fillId="2" borderId="0" xfId="0" applyNumberFormat="1" applyFill="1" applyBorder="1"/>
    <xf numFmtId="0" fontId="0" fillId="2" borderId="0" xfId="0" applyFill="1" applyBorder="1"/>
    <xf numFmtId="4" fontId="13" fillId="2" borderId="4" xfId="0" applyNumberFormat="1" applyFont="1" applyFill="1" applyBorder="1"/>
    <xf numFmtId="167" fontId="0" fillId="2" borderId="0" xfId="0" applyNumberFormat="1" applyFill="1" applyBorder="1"/>
    <xf numFmtId="0" fontId="0" fillId="2" borderId="28" xfId="0" applyFill="1" applyBorder="1"/>
    <xf numFmtId="0" fontId="0" fillId="2" borderId="10" xfId="0" applyFill="1" applyBorder="1"/>
    <xf numFmtId="0" fontId="0" fillId="2" borderId="11" xfId="0" applyFill="1" applyBorder="1"/>
    <xf numFmtId="0" fontId="0" fillId="2" borderId="50" xfId="0" applyFill="1" applyBorder="1"/>
    <xf numFmtId="0" fontId="0" fillId="2" borderId="12" xfId="0" applyFill="1" applyBorder="1"/>
    <xf numFmtId="0" fontId="0" fillId="2" borderId="52" xfId="0" applyFill="1" applyBorder="1"/>
    <xf numFmtId="0" fontId="0" fillId="2" borderId="13" xfId="0" applyFill="1" applyBorder="1"/>
    <xf numFmtId="40" fontId="0" fillId="2" borderId="0" xfId="0" applyNumberFormat="1" applyFill="1" applyBorder="1"/>
    <xf numFmtId="40" fontId="0" fillId="2" borderId="4" xfId="0" applyNumberFormat="1" applyFill="1" applyBorder="1"/>
    <xf numFmtId="4" fontId="13" fillId="0" borderId="0" xfId="0" applyNumberFormat="1" applyFont="1" applyBorder="1"/>
    <xf numFmtId="4" fontId="14" fillId="0" borderId="0" xfId="0" applyNumberFormat="1" applyFont="1" applyBorder="1"/>
    <xf numFmtId="4" fontId="0" fillId="0" borderId="28" xfId="0" applyNumberFormat="1" applyBorder="1"/>
    <xf numFmtId="168" fontId="0" fillId="0" borderId="9" xfId="0" applyNumberFormat="1" applyBorder="1"/>
    <xf numFmtId="0" fontId="11" fillId="0" borderId="15" xfId="0" applyFont="1" applyBorder="1"/>
    <xf numFmtId="0" fontId="11" fillId="0" borderId="14" xfId="0" applyFont="1" applyBorder="1"/>
    <xf numFmtId="0" fontId="11" fillId="0" borderId="15" xfId="0" applyFont="1" applyBorder="1" applyAlignment="1">
      <alignment horizontal="right"/>
    </xf>
    <xf numFmtId="168" fontId="11" fillId="0" borderId="15" xfId="0" applyNumberFormat="1" applyFont="1" applyBorder="1" applyAlignment="1">
      <alignment horizontal="left"/>
    </xf>
    <xf numFmtId="0" fontId="3" fillId="0" borderId="48" xfId="0" applyFont="1" applyBorder="1"/>
    <xf numFmtId="168" fontId="0" fillId="0" borderId="11" xfId="0" applyNumberFormat="1" applyBorder="1"/>
    <xf numFmtId="0" fontId="0" fillId="0" borderId="48" xfId="0" applyBorder="1" applyAlignment="1">
      <alignment horizontal="center"/>
    </xf>
    <xf numFmtId="0" fontId="0" fillId="0" borderId="59" xfId="0" applyBorder="1"/>
    <xf numFmtId="0" fontId="3" fillId="0" borderId="60" xfId="0" applyFont="1" applyBorder="1"/>
    <xf numFmtId="0" fontId="0" fillId="0" borderId="61" xfId="0" applyBorder="1"/>
    <xf numFmtId="0" fontId="3" fillId="0" borderId="7" xfId="0" applyFont="1" applyBorder="1"/>
    <xf numFmtId="168" fontId="0" fillId="2" borderId="9" xfId="0" applyNumberFormat="1" applyFill="1" applyBorder="1"/>
    <xf numFmtId="0" fontId="13" fillId="2" borderId="4" xfId="0" applyFont="1" applyFill="1" applyBorder="1"/>
    <xf numFmtId="4" fontId="0" fillId="2" borderId="0" xfId="0" applyNumberFormat="1" applyFill="1" applyBorder="1"/>
    <xf numFmtId="4" fontId="13" fillId="2" borderId="0" xfId="0" applyNumberFormat="1" applyFont="1" applyFill="1" applyBorder="1"/>
    <xf numFmtId="168" fontId="0" fillId="0" borderId="0" xfId="0" applyNumberFormat="1" applyBorder="1"/>
    <xf numFmtId="168" fontId="0" fillId="0" borderId="37" xfId="0" applyNumberFormat="1" applyBorder="1"/>
    <xf numFmtId="168" fontId="0" fillId="0" borderId="12" xfId="0" applyNumberFormat="1" applyBorder="1"/>
    <xf numFmtId="0" fontId="0" fillId="2" borderId="48" xfId="0" applyFill="1" applyBorder="1"/>
    <xf numFmtId="168" fontId="0" fillId="2" borderId="7" xfId="0" applyNumberFormat="1" applyFill="1" applyBorder="1"/>
    <xf numFmtId="166" fontId="0" fillId="2" borderId="7" xfId="0" applyNumberFormat="1" applyFill="1" applyBorder="1"/>
    <xf numFmtId="168" fontId="0" fillId="2" borderId="0" xfId="0" applyNumberFormat="1" applyFill="1" applyBorder="1"/>
    <xf numFmtId="0" fontId="0" fillId="2" borderId="58" xfId="0" applyFill="1" applyBorder="1"/>
    <xf numFmtId="166" fontId="0" fillId="2" borderId="45" xfId="0" applyNumberFormat="1" applyFill="1" applyBorder="1"/>
    <xf numFmtId="166" fontId="0" fillId="2" borderId="0" xfId="0" applyNumberFormat="1" applyFont="1" applyFill="1" applyBorder="1"/>
    <xf numFmtId="0" fontId="11" fillId="3" borderId="14" xfId="0" applyFont="1" applyFill="1" applyBorder="1"/>
    <xf numFmtId="0" fontId="11" fillId="3" borderId="15" xfId="0" applyFont="1" applyFill="1" applyBorder="1"/>
    <xf numFmtId="0" fontId="11" fillId="3" borderId="16" xfId="0" applyFont="1" applyFill="1" applyBorder="1"/>
    <xf numFmtId="0" fontId="3" fillId="3" borderId="9" xfId="0" applyFont="1" applyFill="1" applyBorder="1"/>
    <xf numFmtId="0" fontId="3" fillId="3" borderId="49" xfId="0" applyFont="1" applyFill="1" applyBorder="1" applyAlignment="1">
      <alignment horizontal="center"/>
    </xf>
    <xf numFmtId="0" fontId="3" fillId="3" borderId="0" xfId="0" applyFont="1" applyFill="1" applyBorder="1" applyAlignment="1">
      <alignment horizontal="center"/>
    </xf>
    <xf numFmtId="0" fontId="3" fillId="3" borderId="51" xfId="0" applyFont="1" applyFill="1" applyBorder="1"/>
    <xf numFmtId="0" fontId="0" fillId="3" borderId="7" xfId="0" applyFill="1" applyBorder="1"/>
    <xf numFmtId="0" fontId="0" fillId="3" borderId="8" xfId="0" applyFill="1" applyBorder="1"/>
    <xf numFmtId="0" fontId="0" fillId="3" borderId="9" xfId="0" applyFill="1" applyBorder="1"/>
    <xf numFmtId="0" fontId="0" fillId="3" borderId="4" xfId="0" applyFill="1" applyBorder="1"/>
    <xf numFmtId="166" fontId="0" fillId="3" borderId="0" xfId="0" applyNumberFormat="1" applyFill="1" applyBorder="1"/>
    <xf numFmtId="0" fontId="0" fillId="3" borderId="0" xfId="0" applyFill="1" applyBorder="1"/>
    <xf numFmtId="4" fontId="13" fillId="3" borderId="4" xfId="0" applyNumberFormat="1" applyFont="1" applyFill="1" applyBorder="1"/>
    <xf numFmtId="167" fontId="0" fillId="3" borderId="0" xfId="0" applyNumberFormat="1" applyFill="1" applyBorder="1"/>
    <xf numFmtId="0" fontId="0" fillId="3" borderId="28" xfId="0" applyFill="1" applyBorder="1"/>
    <xf numFmtId="0" fontId="0" fillId="3" borderId="10" xfId="0" applyFill="1" applyBorder="1"/>
    <xf numFmtId="0" fontId="0" fillId="3" borderId="11" xfId="0" applyFill="1" applyBorder="1"/>
    <xf numFmtId="0" fontId="0" fillId="3" borderId="50" xfId="0" applyFill="1" applyBorder="1"/>
    <xf numFmtId="0" fontId="0" fillId="3" borderId="12" xfId="0" applyFill="1" applyBorder="1"/>
    <xf numFmtId="0" fontId="0" fillId="3" borderId="52" xfId="0" applyFill="1" applyBorder="1"/>
    <xf numFmtId="0" fontId="0" fillId="3" borderId="13" xfId="0" applyFill="1" applyBorder="1"/>
    <xf numFmtId="40" fontId="0" fillId="3" borderId="0" xfId="0" applyNumberFormat="1" applyFill="1" applyBorder="1"/>
    <xf numFmtId="40" fontId="0" fillId="3" borderId="4" xfId="0" applyNumberFormat="1" applyFill="1" applyBorder="1"/>
    <xf numFmtId="0" fontId="0" fillId="3" borderId="28" xfId="0" applyFill="1" applyBorder="1" applyAlignment="1">
      <alignment horizontal="left"/>
    </xf>
    <xf numFmtId="0" fontId="0" fillId="3" borderId="0" xfId="0" applyFill="1" applyBorder="1" applyAlignment="1">
      <alignment horizontal="left"/>
    </xf>
    <xf numFmtId="0" fontId="11" fillId="3" borderId="13" xfId="0" applyFont="1" applyFill="1" applyBorder="1"/>
    <xf numFmtId="0" fontId="13" fillId="3" borderId="4" xfId="0" applyFont="1" applyFill="1" applyBorder="1"/>
    <xf numFmtId="0" fontId="0" fillId="3" borderId="10" xfId="0" applyFill="1" applyBorder="1" applyAlignment="1">
      <alignment horizontal="left"/>
    </xf>
    <xf numFmtId="168" fontId="0" fillId="3" borderId="9" xfId="0" applyNumberFormat="1" applyFill="1" applyBorder="1"/>
    <xf numFmtId="4" fontId="0" fillId="3" borderId="0" xfId="0" applyNumberFormat="1" applyFill="1" applyBorder="1"/>
    <xf numFmtId="0" fontId="0" fillId="3" borderId="48" xfId="0" applyFill="1" applyBorder="1"/>
    <xf numFmtId="168" fontId="0" fillId="3" borderId="7" xfId="0" applyNumberFormat="1" applyFill="1" applyBorder="1"/>
    <xf numFmtId="166" fontId="0" fillId="3" borderId="7" xfId="0" applyNumberFormat="1" applyFill="1" applyBorder="1"/>
    <xf numFmtId="168" fontId="0" fillId="3" borderId="0" xfId="0" applyNumberFormat="1" applyFill="1" applyBorder="1"/>
    <xf numFmtId="166" fontId="0" fillId="3" borderId="0" xfId="0" applyNumberFormat="1" applyFont="1" applyFill="1" applyBorder="1"/>
    <xf numFmtId="166" fontId="0" fillId="3" borderId="0" xfId="0" applyNumberFormat="1" applyFill="1" applyBorder="1"/>
    <xf numFmtId="168" fontId="0" fillId="3" borderId="45" xfId="0" applyNumberFormat="1" applyFill="1" applyBorder="1"/>
    <xf numFmtId="0" fontId="15" fillId="0" borderId="62" xfId="0"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6" fillId="0" borderId="0" xfId="0" applyFont="1" applyBorder="1" applyAlignment="1">
      <alignment horizontal="center"/>
    </xf>
    <xf numFmtId="0" fontId="15" fillId="0" borderId="57" xfId="0" applyFont="1" applyBorder="1" applyAlignment="1">
      <alignment horizontal="center"/>
    </xf>
    <xf numFmtId="0" fontId="0" fillId="0" borderId="59" xfId="0" applyBorder="1" applyAlignment="1">
      <alignment horizontal="center"/>
    </xf>
    <xf numFmtId="0" fontId="0" fillId="0" borderId="62" xfId="0" applyBorder="1"/>
    <xf numFmtId="0" fontId="0" fillId="0" borderId="57" xfId="0" applyBorder="1" applyAlignment="1">
      <alignment horizontal="center"/>
    </xf>
    <xf numFmtId="168" fontId="0" fillId="0" borderId="9" xfId="0" applyNumberFormat="1" applyFill="1" applyBorder="1"/>
    <xf numFmtId="0" fontId="0" fillId="0" borderId="4" xfId="0" applyFill="1" applyBorder="1"/>
    <xf numFmtId="166" fontId="0" fillId="0" borderId="0" xfId="0" applyNumberFormat="1" applyFill="1" applyBorder="1"/>
    <xf numFmtId="4" fontId="13" fillId="0" borderId="4" xfId="0" applyNumberFormat="1" applyFont="1" applyFill="1" applyBorder="1"/>
    <xf numFmtId="167" fontId="0" fillId="0" borderId="0" xfId="0" applyNumberFormat="1" applyFill="1" applyBorder="1"/>
    <xf numFmtId="4" fontId="0" fillId="0" borderId="0" xfId="0" applyNumberFormat="1" applyFill="1" applyBorder="1"/>
    <xf numFmtId="0" fontId="0" fillId="0" borderId="48" xfId="0" applyFill="1" applyBorder="1"/>
    <xf numFmtId="168" fontId="0" fillId="0" borderId="7" xfId="0" applyNumberFormat="1" applyFill="1" applyBorder="1"/>
    <xf numFmtId="0" fontId="0" fillId="0" borderId="7" xfId="0" applyFill="1" applyBorder="1"/>
    <xf numFmtId="166" fontId="0" fillId="0" borderId="7" xfId="0" applyNumberFormat="1" applyFill="1" applyBorder="1"/>
    <xf numFmtId="0" fontId="0" fillId="0" borderId="9" xfId="0" applyFill="1" applyBorder="1"/>
    <xf numFmtId="168" fontId="0" fillId="0" borderId="0" xfId="0" applyNumberFormat="1" applyFill="1" applyBorder="1"/>
    <xf numFmtId="166" fontId="0" fillId="0" borderId="0" xfId="0" applyNumberFormat="1" applyFont="1" applyFill="1" applyBorder="1"/>
    <xf numFmtId="168" fontId="0" fillId="0" borderId="45" xfId="0" applyNumberFormat="1" applyFill="1" applyBorder="1"/>
    <xf numFmtId="168" fontId="0" fillId="0" borderId="7" xfId="0" applyNumberFormat="1" applyBorder="1"/>
    <xf numFmtId="0" fontId="0" fillId="3" borderId="53" xfId="0" applyFill="1" applyBorder="1"/>
    <xf numFmtId="0" fontId="0" fillId="3" borderId="37" xfId="0" applyFill="1" applyBorder="1"/>
    <xf numFmtId="166" fontId="0" fillId="3" borderId="37" xfId="0" applyNumberFormat="1" applyFill="1" applyBorder="1"/>
    <xf numFmtId="4" fontId="13" fillId="3" borderId="0" xfId="0" applyNumberFormat="1" applyFont="1" applyFill="1" applyBorder="1"/>
    <xf numFmtId="4" fontId="13" fillId="0" borderId="0" xfId="0" applyNumberFormat="1" applyFont="1" applyFill="1" applyBorder="1"/>
    <xf numFmtId="166" fontId="0" fillId="0" borderId="1" xfId="0" applyNumberFormat="1" applyBorder="1"/>
    <xf numFmtId="0" fontId="0" fillId="0" borderId="11" xfId="0" applyFill="1" applyBorder="1"/>
    <xf numFmtId="2" fontId="13" fillId="3" borderId="4" xfId="0" applyNumberFormat="1" applyFont="1" applyFill="1" applyBorder="1"/>
    <xf numFmtId="0" fontId="0" fillId="3" borderId="29" xfId="0" applyFill="1" applyBorder="1"/>
    <xf numFmtId="168" fontId="0" fillId="3" borderId="11" xfId="0" applyNumberFormat="1" applyFill="1" applyBorder="1"/>
    <xf numFmtId="0" fontId="0" fillId="3" borderId="61" xfId="0" applyFill="1" applyBorder="1"/>
    <xf numFmtId="4" fontId="0" fillId="3" borderId="12" xfId="0" applyNumberFormat="1" applyFill="1" applyBorder="1"/>
    <xf numFmtId="168" fontId="0" fillId="3" borderId="37" xfId="0" applyNumberFormat="1" applyFill="1" applyBorder="1"/>
    <xf numFmtId="166" fontId="0" fillId="0" borderId="40" xfId="0" applyNumberFormat="1" applyFill="1" applyBorder="1"/>
    <xf numFmtId="168" fontId="0" fillId="0" borderId="12" xfId="0" applyNumberFormat="1" applyFill="1" applyBorder="1"/>
    <xf numFmtId="166" fontId="0" fillId="0" borderId="12" xfId="0" applyNumberFormat="1" applyFill="1" applyBorder="1"/>
    <xf numFmtId="4" fontId="13" fillId="0" borderId="12" xfId="0" applyNumberFormat="1" applyFont="1" applyFill="1" applyBorder="1"/>
    <xf numFmtId="166" fontId="0" fillId="0" borderId="43" xfId="0" applyNumberFormat="1" applyFill="1" applyBorder="1"/>
    <xf numFmtId="0" fontId="0" fillId="0" borderId="0" xfId="0" applyBorder="1"/>
    <xf numFmtId="0" fontId="0" fillId="0" borderId="0" xfId="0"/>
    <xf numFmtId="0" fontId="0" fillId="0" borderId="7" xfId="0" applyBorder="1"/>
    <xf numFmtId="4" fontId="13" fillId="0" borderId="7" xfId="0" applyNumberFormat="1" applyFont="1" applyBorder="1"/>
    <xf numFmtId="0" fontId="0" fillId="0" borderId="12" xfId="0" applyBorder="1"/>
    <xf numFmtId="4" fontId="0" fillId="0" borderId="7" xfId="0" applyNumberFormat="1" applyBorder="1"/>
    <xf numFmtId="0" fontId="17" fillId="0" borderId="12" xfId="0" applyFont="1" applyBorder="1"/>
    <xf numFmtId="0" fontId="17" fillId="0" borderId="0" xfId="0" applyFont="1" applyBorder="1"/>
    <xf numFmtId="0" fontId="0" fillId="0" borderId="0" xfId="0" applyBorder="1" applyAlignment="1">
      <alignment horizontal="center" vertical="top" wrapText="1"/>
    </xf>
    <xf numFmtId="0" fontId="0" fillId="0" borderId="0" xfId="0" applyBorder="1" applyAlignment="1">
      <alignment horizontal="center" vertical="top"/>
    </xf>
    <xf numFmtId="0" fontId="0" fillId="0" borderId="9" xfId="0" applyBorder="1" applyAlignment="1">
      <alignment horizontal="center" vertical="top" wrapText="1"/>
    </xf>
    <xf numFmtId="0" fontId="0" fillId="0" borderId="0" xfId="0"/>
    <xf numFmtId="0" fontId="0" fillId="4" borderId="0" xfId="0" applyFill="1"/>
    <xf numFmtId="168" fontId="0" fillId="4" borderId="7" xfId="0" applyNumberFormat="1" applyFill="1" applyBorder="1"/>
    <xf numFmtId="0" fontId="0" fillId="4" borderId="7" xfId="0" applyFill="1" applyBorder="1"/>
    <xf numFmtId="4" fontId="0" fillId="4" borderId="7" xfId="0" applyNumberFormat="1" applyFill="1" applyBorder="1"/>
    <xf numFmtId="4" fontId="13" fillId="4" borderId="7" xfId="0" applyNumberFormat="1" applyFont="1" applyFill="1" applyBorder="1"/>
    <xf numFmtId="168" fontId="0" fillId="4" borderId="12" xfId="0" applyNumberFormat="1" applyFill="1" applyBorder="1"/>
    <xf numFmtId="0" fontId="0" fillId="4" borderId="12" xfId="0" applyFill="1" applyBorder="1"/>
    <xf numFmtId="4" fontId="0" fillId="4" borderId="12" xfId="0" applyNumberFormat="1" applyFill="1" applyBorder="1"/>
    <xf numFmtId="4" fontId="13" fillId="4" borderId="12" xfId="0" applyNumberFormat="1" applyFont="1" applyFill="1" applyBorder="1"/>
    <xf numFmtId="0" fontId="18" fillId="0" borderId="0" xfId="0" applyFont="1"/>
    <xf numFmtId="0" fontId="0" fillId="0" borderId="28" xfId="0" applyBorder="1"/>
    <xf numFmtId="0" fontId="0" fillId="0" borderId="0" xfId="0" applyBorder="1"/>
    <xf numFmtId="0" fontId="0" fillId="0" borderId="10" xfId="0" applyBorder="1"/>
    <xf numFmtId="0" fontId="11" fillId="0" borderId="15" xfId="0" applyFont="1" applyBorder="1"/>
    <xf numFmtId="166" fontId="0" fillId="0" borderId="0" xfId="0" applyNumberFormat="1" applyBorder="1"/>
    <xf numFmtId="166" fontId="0" fillId="0" borderId="37" xfId="0" applyNumberFormat="1" applyBorder="1"/>
    <xf numFmtId="0" fontId="0" fillId="0" borderId="0" xfId="0"/>
    <xf numFmtId="0" fontId="0" fillId="0" borderId="9" xfId="0" applyBorder="1"/>
    <xf numFmtId="0" fontId="0" fillId="0" borderId="7" xfId="0" applyBorder="1"/>
    <xf numFmtId="0" fontId="0" fillId="0" borderId="11" xfId="0" applyBorder="1"/>
    <xf numFmtId="0" fontId="0" fillId="0" borderId="12" xfId="0" applyBorder="1"/>
    <xf numFmtId="0" fontId="18" fillId="0" borderId="0" xfId="0" applyFont="1"/>
    <xf numFmtId="168" fontId="0" fillId="0" borderId="0" xfId="0" applyNumberFormat="1"/>
    <xf numFmtId="0" fontId="3" fillId="0" borderId="0" xfId="0" applyFont="1"/>
    <xf numFmtId="169" fontId="0" fillId="0" borderId="0" xfId="0" applyNumberFormat="1"/>
    <xf numFmtId="4" fontId="13" fillId="0" borderId="0" xfId="0" applyNumberFormat="1" applyFont="1"/>
    <xf numFmtId="4" fontId="0" fillId="0" borderId="0" xfId="0" applyNumberFormat="1" applyAlignment="1">
      <alignment horizontal="center"/>
    </xf>
    <xf numFmtId="0" fontId="13" fillId="0" borderId="0" xfId="0" applyFont="1"/>
    <xf numFmtId="0" fontId="0" fillId="0" borderId="0" xfId="0" applyBorder="1"/>
    <xf numFmtId="0" fontId="0" fillId="0" borderId="10" xfId="0" applyBorder="1"/>
    <xf numFmtId="0" fontId="0" fillId="0" borderId="46" xfId="0" applyBorder="1" applyAlignment="1">
      <alignment horizontal="center"/>
    </xf>
    <xf numFmtId="0" fontId="0" fillId="0" borderId="0" xfId="0"/>
    <xf numFmtId="0" fontId="0" fillId="0" borderId="48" xfId="0" applyBorder="1"/>
    <xf numFmtId="0" fontId="0" fillId="0" borderId="7" xfId="0" applyBorder="1"/>
    <xf numFmtId="0" fontId="0" fillId="0" borderId="8" xfId="0" applyBorder="1"/>
    <xf numFmtId="0" fontId="0" fillId="0" borderId="9" xfId="0" applyBorder="1"/>
    <xf numFmtId="0" fontId="13" fillId="0" borderId="0" xfId="0" applyFont="1" applyAlignment="1">
      <alignment horizontal="center"/>
    </xf>
    <xf numFmtId="168" fontId="3" fillId="0" borderId="0" xfId="0" applyNumberFormat="1" applyFont="1"/>
    <xf numFmtId="166" fontId="0" fillId="0" borderId="0" xfId="0" applyNumberFormat="1" applyFont="1" applyBorder="1"/>
    <xf numFmtId="14" fontId="0" fillId="0" borderId="0" xfId="0" applyNumberFormat="1" applyFont="1" applyBorder="1" applyAlignment="1">
      <alignment horizontal="left"/>
    </xf>
    <xf numFmtId="0" fontId="0" fillId="0" borderId="0" xfId="0" applyBorder="1" applyAlignment="1">
      <alignment horizontal="center"/>
    </xf>
    <xf numFmtId="170" fontId="0" fillId="0" borderId="0" xfId="0" applyNumberFormat="1" applyBorder="1" applyAlignment="1">
      <alignment horizontal="left"/>
    </xf>
    <xf numFmtId="0" fontId="0" fillId="0" borderId="28" xfId="0" applyBorder="1"/>
    <xf numFmtId="0" fontId="0" fillId="0" borderId="0" xfId="0" applyBorder="1"/>
    <xf numFmtId="0" fontId="0" fillId="0" borderId="10" xfId="0" applyBorder="1"/>
    <xf numFmtId="0" fontId="3" fillId="0" borderId="51" xfId="0" applyFont="1" applyBorder="1" applyAlignment="1">
      <alignment horizontal="center"/>
    </xf>
    <xf numFmtId="166" fontId="0" fillId="0" borderId="0" xfId="0" applyNumberFormat="1" applyBorder="1"/>
    <xf numFmtId="0" fontId="0" fillId="0" borderId="0" xfId="0"/>
    <xf numFmtId="0" fontId="0" fillId="0" borderId="11" xfId="0" applyBorder="1"/>
    <xf numFmtId="0" fontId="0" fillId="0" borderId="12" xfId="0" applyBorder="1"/>
    <xf numFmtId="0" fontId="0" fillId="0" borderId="9" xfId="0" applyBorder="1"/>
    <xf numFmtId="0" fontId="3" fillId="0" borderId="35" xfId="0" applyFont="1" applyBorder="1"/>
    <xf numFmtId="0" fontId="0" fillId="0" borderId="46" xfId="0" applyBorder="1" applyAlignment="1">
      <alignment horizontal="right"/>
    </xf>
    <xf numFmtId="0" fontId="0" fillId="0" borderId="63" xfId="0" applyBorder="1" applyAlignment="1">
      <alignment horizontal="center" vertical="center"/>
    </xf>
    <xf numFmtId="168" fontId="3" fillId="0" borderId="0" xfId="0" applyNumberFormat="1" applyFont="1" applyBorder="1"/>
    <xf numFmtId="4" fontId="0" fillId="0" borderId="0" xfId="0" applyNumberFormat="1" applyBorder="1" applyAlignment="1">
      <alignment horizontal="center"/>
    </xf>
    <xf numFmtId="169" fontId="0" fillId="0" borderId="0" xfId="0" applyNumberFormat="1" applyBorder="1"/>
    <xf numFmtId="168" fontId="0" fillId="0" borderId="47" xfId="0" applyNumberFormat="1" applyBorder="1" applyAlignment="1">
      <alignment horizontal="center"/>
    </xf>
    <xf numFmtId="168" fontId="0" fillId="0" borderId="37" xfId="0" applyNumberFormat="1" applyBorder="1" applyAlignment="1">
      <alignment horizontal="center"/>
    </xf>
    <xf numFmtId="168" fontId="0" fillId="0" borderId="25" xfId="0" applyNumberFormat="1" applyBorder="1" applyAlignment="1">
      <alignment horizontal="center"/>
    </xf>
    <xf numFmtId="0" fontId="0" fillId="0" borderId="39" xfId="0" applyBorder="1" applyAlignment="1">
      <alignment horizontal="center"/>
    </xf>
    <xf numFmtId="0" fontId="0" fillId="0" borderId="19"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65" xfId="0" applyBorder="1" applyAlignment="1">
      <alignment horizontal="center"/>
    </xf>
    <xf numFmtId="0" fontId="0" fillId="0" borderId="42" xfId="0" applyBorder="1" applyAlignment="1">
      <alignment horizontal="center"/>
    </xf>
    <xf numFmtId="14" fontId="0" fillId="0" borderId="39" xfId="0" applyNumberFormat="1" applyBorder="1" applyAlignment="1">
      <alignment horizontal="left"/>
    </xf>
    <xf numFmtId="0" fontId="3" fillId="0" borderId="47" xfId="0" applyFont="1" applyBorder="1" applyAlignment="1">
      <alignment horizontal="center"/>
    </xf>
    <xf numFmtId="168" fontId="3" fillId="0" borderId="47" xfId="0" applyNumberFormat="1" applyFont="1" applyBorder="1" applyAlignment="1">
      <alignment horizontal="center"/>
    </xf>
    <xf numFmtId="0" fontId="0" fillId="0" borderId="0" xfId="0" applyBorder="1"/>
    <xf numFmtId="0" fontId="0" fillId="0" borderId="10" xfId="0" applyBorder="1"/>
    <xf numFmtId="0" fontId="0" fillId="0" borderId="0" xfId="0"/>
    <xf numFmtId="0" fontId="0" fillId="0" borderId="48" xfId="0" applyBorder="1"/>
    <xf numFmtId="0" fontId="0" fillId="0" borderId="7" xfId="0" applyBorder="1"/>
    <xf numFmtId="0" fontId="0" fillId="0" borderId="8" xfId="0" applyBorder="1"/>
    <xf numFmtId="0" fontId="0" fillId="0" borderId="11" xfId="0" applyBorder="1"/>
    <xf numFmtId="0" fontId="0" fillId="0" borderId="12" xfId="0" applyBorder="1"/>
    <xf numFmtId="0" fontId="0" fillId="0" borderId="13" xfId="0" applyBorder="1"/>
    <xf numFmtId="0" fontId="0" fillId="0" borderId="9" xfId="0" applyBorder="1"/>
    <xf numFmtId="0" fontId="3" fillId="0" borderId="48" xfId="0" applyFont="1" applyBorder="1" applyAlignment="1">
      <alignment horizontal="center"/>
    </xf>
    <xf numFmtId="0" fontId="0" fillId="0" borderId="9" xfId="0" applyBorder="1" applyAlignment="1">
      <alignment horizontal="center" vertical="center" wrapText="1"/>
    </xf>
    <xf numFmtId="0" fontId="0" fillId="0" borderId="0" xfId="0" applyBorder="1" applyAlignment="1">
      <alignment horizontal="right"/>
    </xf>
    <xf numFmtId="0" fontId="3" fillId="0" borderId="0" xfId="0" applyFont="1" applyBorder="1" applyAlignment="1">
      <alignment horizontal="right"/>
    </xf>
    <xf numFmtId="0" fontId="20" fillId="0" borderId="0" xfId="0" applyFont="1" applyBorder="1" applyAlignment="1">
      <alignment horizontal="right"/>
    </xf>
    <xf numFmtId="4" fontId="14" fillId="0" borderId="0" xfId="0" applyNumberFormat="1" applyFont="1"/>
    <xf numFmtId="0" fontId="0" fillId="0" borderId="28" xfId="0" applyBorder="1" applyAlignment="1">
      <alignment horizontal="left"/>
    </xf>
    <xf numFmtId="0" fontId="0" fillId="0" borderId="28" xfId="0" applyBorder="1"/>
    <xf numFmtId="0" fontId="0" fillId="0" borderId="0" xfId="0" applyBorder="1"/>
    <xf numFmtId="0" fontId="0" fillId="0" borderId="10" xfId="0" applyBorder="1"/>
    <xf numFmtId="0" fontId="0" fillId="0" borderId="34" xfId="0" applyBorder="1" applyAlignment="1">
      <alignment horizontal="left"/>
    </xf>
    <xf numFmtId="0" fontId="0" fillId="0" borderId="23" xfId="0" applyBorder="1" applyAlignment="1">
      <alignment horizontal="left"/>
    </xf>
    <xf numFmtId="0" fontId="0" fillId="0" borderId="0" xfId="0"/>
    <xf numFmtId="0" fontId="0" fillId="0" borderId="9" xfId="0" applyBorder="1"/>
    <xf numFmtId="14" fontId="0" fillId="0" borderId="0" xfId="0" applyNumberFormat="1" applyBorder="1" applyAlignment="1">
      <alignment horizontal="left"/>
    </xf>
    <xf numFmtId="0" fontId="0" fillId="0" borderId="28" xfId="0" applyBorder="1" applyAlignment="1">
      <alignment horizontal="center"/>
    </xf>
    <xf numFmtId="0" fontId="0" fillId="0" borderId="0" xfId="0" applyBorder="1" applyAlignment="1">
      <alignment horizontal="center"/>
    </xf>
    <xf numFmtId="0" fontId="0" fillId="0" borderId="0" xfId="0" applyBorder="1"/>
    <xf numFmtId="0" fontId="0" fillId="0" borderId="10" xfId="0" applyBorder="1"/>
    <xf numFmtId="0" fontId="0" fillId="0" borderId="0" xfId="0"/>
    <xf numFmtId="0" fontId="0" fillId="0" borderId="11" xfId="0" applyBorder="1"/>
    <xf numFmtId="0" fontId="0" fillId="0" borderId="12" xfId="0" applyBorder="1"/>
    <xf numFmtId="0" fontId="0" fillId="0" borderId="13" xfId="0" applyBorder="1"/>
    <xf numFmtId="0" fontId="0" fillId="0" borderId="9" xfId="0" applyBorder="1"/>
    <xf numFmtId="0" fontId="0" fillId="0" borderId="48" xfId="0" applyBorder="1"/>
    <xf numFmtId="0" fontId="0" fillId="0" borderId="7" xfId="0" applyBorder="1"/>
    <xf numFmtId="0" fontId="0" fillId="0" borderId="8" xfId="0" applyBorder="1"/>
    <xf numFmtId="0" fontId="0" fillId="0" borderId="0" xfId="0" applyBorder="1" applyAlignment="1">
      <alignment horizontal="center"/>
    </xf>
    <xf numFmtId="168" fontId="0" fillId="0" borderId="0" xfId="0" applyNumberFormat="1" applyBorder="1" applyAlignment="1">
      <alignment horizontal="left"/>
    </xf>
    <xf numFmtId="168" fontId="0" fillId="0" borderId="0" xfId="0" applyNumberFormat="1" applyFont="1" applyBorder="1" applyAlignment="1">
      <alignment horizontal="left"/>
    </xf>
    <xf numFmtId="0" fontId="21" fillId="0" borderId="9" xfId="0" applyFont="1" applyBorder="1"/>
    <xf numFmtId="0" fontId="21" fillId="0" borderId="9" xfId="0" applyFont="1" applyBorder="1" applyAlignment="1"/>
    <xf numFmtId="0" fontId="23" fillId="0" borderId="9" xfId="0" applyFont="1" applyBorder="1"/>
    <xf numFmtId="0" fontId="24" fillId="0" borderId="0" xfId="0" applyFont="1"/>
    <xf numFmtId="0" fontId="17" fillId="0" borderId="0" xfId="0" applyFont="1"/>
    <xf numFmtId="0" fontId="17" fillId="0" borderId="9" xfId="0" applyFont="1" applyBorder="1"/>
    <xf numFmtId="0" fontId="0" fillId="0" borderId="0" xfId="0" applyAlignment="1">
      <alignment wrapText="1"/>
    </xf>
    <xf numFmtId="0" fontId="11" fillId="0" borderId="14" xfId="0" applyFont="1" applyBorder="1"/>
    <xf numFmtId="0" fontId="0" fillId="0" borderId="0" xfId="0" applyBorder="1"/>
    <xf numFmtId="0" fontId="0" fillId="0" borderId="0" xfId="0" applyAlignment="1">
      <alignment vertical="top" wrapText="1"/>
    </xf>
    <xf numFmtId="0" fontId="0" fillId="2" borderId="0" xfId="0" applyFill="1" applyBorder="1"/>
    <xf numFmtId="0" fontId="0" fillId="0" borderId="0" xfId="0"/>
    <xf numFmtId="0" fontId="0" fillId="0" borderId="12" xfId="0" applyBorder="1"/>
    <xf numFmtId="0" fontId="0" fillId="0" borderId="0" xfId="0" applyBorder="1" applyAlignment="1">
      <alignment horizontal="center"/>
    </xf>
    <xf numFmtId="0" fontId="11" fillId="0" borderId="0" xfId="0" applyFont="1"/>
    <xf numFmtId="0" fontId="0" fillId="0" borderId="2" xfId="0" applyBorder="1" applyAlignment="1">
      <alignment horizontal="center"/>
    </xf>
    <xf numFmtId="0" fontId="0" fillId="0" borderId="23" xfId="0" applyBorder="1" applyAlignment="1">
      <alignment horizontal="center"/>
    </xf>
    <xf numFmtId="0" fontId="0" fillId="0" borderId="2" xfId="0" applyFill="1" applyBorder="1" applyAlignment="1">
      <alignment horizontal="center"/>
    </xf>
    <xf numFmtId="0" fontId="0" fillId="0" borderId="66" xfId="0" applyFill="1" applyBorder="1" applyAlignment="1">
      <alignment horizontal="center" vertical="center"/>
    </xf>
    <xf numFmtId="1" fontId="0" fillId="0" borderId="0" xfId="0" applyNumberFormat="1" applyAlignment="1">
      <alignment horizontal="center"/>
    </xf>
    <xf numFmtId="171" fontId="0" fillId="0" borderId="0" xfId="0" applyNumberFormat="1" applyAlignment="1">
      <alignment horizontal="center"/>
    </xf>
    <xf numFmtId="0" fontId="0" fillId="0" borderId="28" xfId="0" applyBorder="1"/>
    <xf numFmtId="0" fontId="0" fillId="0" borderId="0" xfId="0" applyBorder="1"/>
    <xf numFmtId="0" fontId="0" fillId="0" borderId="10" xfId="0" applyBorder="1"/>
    <xf numFmtId="0" fontId="22" fillId="0" borderId="0" xfId="0" applyFont="1" applyBorder="1"/>
    <xf numFmtId="0" fontId="0" fillId="0" borderId="48" xfId="0" applyBorder="1"/>
    <xf numFmtId="0" fontId="0" fillId="0" borderId="7" xfId="0" applyBorder="1"/>
    <xf numFmtId="0" fontId="0" fillId="0" borderId="0" xfId="0"/>
    <xf numFmtId="0" fontId="0" fillId="0" borderId="8" xfId="0" applyBorder="1"/>
    <xf numFmtId="0" fontId="0" fillId="0" borderId="11" xfId="0" applyBorder="1"/>
    <xf numFmtId="0" fontId="0" fillId="0" borderId="12" xfId="0" applyBorder="1"/>
    <xf numFmtId="0" fontId="0" fillId="0" borderId="13" xfId="0" applyBorder="1"/>
    <xf numFmtId="0" fontId="0" fillId="0" borderId="9" xfId="0" applyBorder="1"/>
    <xf numFmtId="0" fontId="0" fillId="0" borderId="52" xfId="0" applyBorder="1"/>
    <xf numFmtId="0" fontId="0" fillId="0" borderId="0" xfId="0" applyBorder="1" applyAlignment="1">
      <alignment horizontal="center"/>
    </xf>
    <xf numFmtId="0" fontId="17" fillId="0" borderId="0" xfId="0" applyFont="1" applyAlignment="1">
      <alignment horizontal="center"/>
    </xf>
    <xf numFmtId="0" fontId="20" fillId="0" borderId="0" xfId="0" applyFont="1"/>
    <xf numFmtId="0" fontId="15" fillId="0" borderId="0" xfId="0" applyFont="1"/>
    <xf numFmtId="0" fontId="25" fillId="0" borderId="0" xfId="0" applyFont="1" applyAlignment="1">
      <alignment horizontal="center"/>
    </xf>
    <xf numFmtId="0" fontId="25" fillId="0" borderId="0" xfId="0" applyFont="1" applyBorder="1" applyAlignment="1">
      <alignment horizontal="center" wrapText="1"/>
    </xf>
    <xf numFmtId="0" fontId="3" fillId="0" borderId="2" xfId="0" applyFont="1" applyBorder="1" applyAlignment="1">
      <alignment horizontal="center"/>
    </xf>
    <xf numFmtId="0" fontId="18" fillId="0" borderId="0" xfId="0" applyNumberFormat="1" applyFont="1" applyBorder="1"/>
    <xf numFmtId="0" fontId="0" fillId="0" borderId="25" xfId="0" applyBorder="1" applyAlignment="1">
      <alignment horizontal="center"/>
    </xf>
    <xf numFmtId="0" fontId="25" fillId="0" borderId="0" xfId="0" applyFont="1" applyBorder="1" applyAlignment="1">
      <alignment horizontal="center"/>
    </xf>
    <xf numFmtId="0" fontId="17" fillId="0" borderId="0" xfId="0" applyFont="1" applyBorder="1" applyAlignment="1">
      <alignment horizontal="center"/>
    </xf>
    <xf numFmtId="0" fontId="17" fillId="0" borderId="0" xfId="0" applyFont="1" applyFill="1" applyBorder="1" applyAlignment="1">
      <alignment horizontal="center"/>
    </xf>
    <xf numFmtId="0" fontId="3" fillId="0" borderId="67" xfId="0" applyFont="1" applyBorder="1"/>
    <xf numFmtId="0" fontId="0" fillId="0" borderId="68" xfId="0" applyBorder="1"/>
    <xf numFmtId="0" fontId="0" fillId="0" borderId="69" xfId="0" applyBorder="1"/>
    <xf numFmtId="0" fontId="0" fillId="0" borderId="1" xfId="0" applyBorder="1" applyAlignment="1">
      <alignment horizontal="left"/>
    </xf>
    <xf numFmtId="0" fontId="3" fillId="0" borderId="1" xfId="0" applyFont="1" applyBorder="1"/>
    <xf numFmtId="168" fontId="0" fillId="0" borderId="9" xfId="0" applyNumberFormat="1" applyBorder="1" applyAlignment="1">
      <alignment horizontal="center"/>
    </xf>
    <xf numFmtId="0" fontId="0" fillId="0" borderId="4" xfId="0" applyBorder="1" applyAlignment="1">
      <alignment horizontal="center"/>
    </xf>
    <xf numFmtId="0" fontId="0" fillId="0" borderId="50" xfId="0" applyBorder="1" applyAlignment="1">
      <alignment horizontal="center"/>
    </xf>
    <xf numFmtId="0" fontId="12" fillId="0" borderId="15" xfId="0" applyFont="1" applyBorder="1" applyAlignment="1">
      <alignment horizontal="center"/>
    </xf>
    <xf numFmtId="0" fontId="0" fillId="2" borderId="0" xfId="0" applyFill="1" applyBorder="1" applyAlignment="1">
      <alignment horizontal="center"/>
    </xf>
    <xf numFmtId="0" fontId="0" fillId="0" borderId="0" xfId="0" applyBorder="1"/>
    <xf numFmtId="0" fontId="0" fillId="0" borderId="10" xfId="0" applyBorder="1"/>
    <xf numFmtId="0" fontId="0" fillId="0" borderId="0" xfId="0"/>
    <xf numFmtId="0" fontId="0" fillId="0" borderId="9" xfId="0" applyBorder="1"/>
    <xf numFmtId="172" fontId="0" fillId="0" borderId="0" xfId="0" applyNumberFormat="1" applyBorder="1" applyAlignment="1">
      <alignment horizontal="center"/>
    </xf>
    <xf numFmtId="172" fontId="0" fillId="0" borderId="0" xfId="0" applyNumberFormat="1" applyBorder="1"/>
    <xf numFmtId="0" fontId="3" fillId="0" borderId="10" xfId="0" applyFont="1" applyBorder="1"/>
    <xf numFmtId="0" fontId="3" fillId="0" borderId="4" xfId="0" applyFont="1" applyBorder="1" applyAlignment="1">
      <alignment horizontal="center"/>
    </xf>
    <xf numFmtId="168" fontId="0" fillId="0" borderId="4" xfId="0" applyNumberFormat="1" applyBorder="1" applyAlignment="1">
      <alignment horizontal="center"/>
    </xf>
    <xf numFmtId="0" fontId="0" fillId="0" borderId="49" xfId="0" applyBorder="1"/>
    <xf numFmtId="172" fontId="0" fillId="0" borderId="4" xfId="0" applyNumberFormat="1" applyBorder="1" applyAlignment="1">
      <alignment horizontal="center"/>
    </xf>
    <xf numFmtId="172" fontId="0" fillId="0" borderId="4" xfId="0" applyNumberFormat="1" applyBorder="1"/>
    <xf numFmtId="4" fontId="0" fillId="0" borderId="4" xfId="0" applyNumberFormat="1" applyBorder="1"/>
    <xf numFmtId="0" fontId="3" fillId="0" borderId="28" xfId="0" applyFont="1" applyBorder="1" applyAlignment="1">
      <alignment horizontal="center"/>
    </xf>
    <xf numFmtId="4" fontId="0" fillId="0" borderId="28" xfId="0" applyNumberFormat="1" applyBorder="1" applyAlignment="1">
      <alignment horizontal="center"/>
    </xf>
    <xf numFmtId="168" fontId="3" fillId="0" borderId="4" xfId="0" applyNumberFormat="1" applyFont="1" applyBorder="1" applyAlignment="1">
      <alignment horizontal="center"/>
    </xf>
    <xf numFmtId="0" fontId="0" fillId="0" borderId="0" xfId="0" applyAlignment="1">
      <alignment horizontal="right"/>
    </xf>
    <xf numFmtId="0" fontId="3" fillId="0" borderId="29" xfId="0" applyFont="1" applyBorder="1" applyAlignment="1">
      <alignment horizontal="center"/>
    </xf>
    <xf numFmtId="168" fontId="0" fillId="0" borderId="29" xfId="0" applyNumberFormat="1" applyBorder="1" applyAlignment="1">
      <alignment horizontal="center"/>
    </xf>
    <xf numFmtId="0" fontId="0" fillId="0" borderId="29" xfId="0" applyBorder="1" applyAlignment="1">
      <alignment horizontal="center"/>
    </xf>
    <xf numFmtId="168" fontId="0" fillId="4" borderId="29" xfId="0" applyNumberFormat="1" applyFill="1" applyBorder="1" applyAlignment="1">
      <alignment horizontal="center"/>
    </xf>
    <xf numFmtId="168" fontId="3" fillId="4" borderId="4" xfId="0" applyNumberFormat="1" applyFont="1" applyFill="1" applyBorder="1" applyAlignment="1">
      <alignment horizontal="center"/>
    </xf>
    <xf numFmtId="0" fontId="0" fillId="4" borderId="0" xfId="0" applyFill="1" applyBorder="1" applyAlignment="1">
      <alignment horizontal="center"/>
    </xf>
    <xf numFmtId="0" fontId="0" fillId="4" borderId="4" xfId="0" applyFill="1" applyBorder="1"/>
    <xf numFmtId="4" fontId="0" fillId="4" borderId="0" xfId="0" applyNumberFormat="1" applyFill="1" applyBorder="1"/>
    <xf numFmtId="172" fontId="0" fillId="4" borderId="4" xfId="0" applyNumberFormat="1" applyFill="1" applyBorder="1" applyAlignment="1">
      <alignment horizontal="center"/>
    </xf>
    <xf numFmtId="172" fontId="0" fillId="4" borderId="0" xfId="0" applyNumberFormat="1" applyFill="1" applyBorder="1" applyAlignment="1">
      <alignment horizontal="center"/>
    </xf>
    <xf numFmtId="4" fontId="13" fillId="4" borderId="4" xfId="0" applyNumberFormat="1" applyFont="1" applyFill="1" applyBorder="1"/>
    <xf numFmtId="172" fontId="0" fillId="4" borderId="0" xfId="0" applyNumberFormat="1" applyFill="1" applyBorder="1"/>
    <xf numFmtId="0" fontId="0" fillId="4" borderId="4" xfId="0" applyFill="1" applyBorder="1" applyAlignment="1">
      <alignment horizontal="center"/>
    </xf>
    <xf numFmtId="4" fontId="13" fillId="4" borderId="0" xfId="0" applyNumberFormat="1" applyFont="1" applyFill="1" applyBorder="1"/>
    <xf numFmtId="4" fontId="0" fillId="4" borderId="4" xfId="0" applyNumberFormat="1" applyFill="1" applyBorder="1"/>
    <xf numFmtId="4" fontId="0" fillId="4" borderId="28" xfId="0" applyNumberFormat="1" applyFill="1" applyBorder="1" applyAlignment="1">
      <alignment horizontal="center"/>
    </xf>
    <xf numFmtId="172" fontId="0" fillId="0" borderId="4" xfId="0" applyNumberFormat="1" applyFill="1" applyBorder="1" applyAlignment="1">
      <alignment horizontal="center"/>
    </xf>
    <xf numFmtId="0" fontId="22" fillId="0" borderId="6" xfId="0" applyFont="1" applyBorder="1"/>
    <xf numFmtId="0" fontId="21" fillId="0" borderId="70" xfId="0" applyFont="1" applyFill="1" applyBorder="1"/>
    <xf numFmtId="0" fontId="21" fillId="0" borderId="71" xfId="0" applyFont="1" applyBorder="1"/>
    <xf numFmtId="0" fontId="22" fillId="0" borderId="29" xfId="0" applyFont="1" applyBorder="1"/>
    <xf numFmtId="0" fontId="0" fillId="0" borderId="31" xfId="0" applyBorder="1" applyAlignment="1">
      <alignment horizontal="justify"/>
    </xf>
    <xf numFmtId="0" fontId="0" fillId="0" borderId="2" xfId="0" applyBorder="1"/>
    <xf numFmtId="0" fontId="0" fillId="0" borderId="60" xfId="0" applyBorder="1" applyAlignment="1">
      <alignment horizontal="right"/>
    </xf>
    <xf numFmtId="0" fontId="0" fillId="0" borderId="0" xfId="0"/>
    <xf numFmtId="167" fontId="0" fillId="0" borderId="0" xfId="0" applyNumberFormat="1" applyBorder="1" applyAlignment="1">
      <alignment horizontal="left"/>
    </xf>
    <xf numFmtId="0" fontId="0" fillId="0" borderId="0" xfId="0" applyBorder="1"/>
    <xf numFmtId="0" fontId="0" fillId="0" borderId="10" xfId="0" applyBorder="1"/>
    <xf numFmtId="0" fontId="0" fillId="0" borderId="7" xfId="0" applyBorder="1"/>
    <xf numFmtId="0" fontId="0" fillId="0" borderId="30" xfId="0" applyBorder="1" applyAlignment="1">
      <alignment horizontal="center"/>
    </xf>
    <xf numFmtId="0" fontId="0" fillId="0" borderId="31" xfId="0" applyBorder="1" applyAlignment="1">
      <alignment horizontal="center"/>
    </xf>
    <xf numFmtId="0" fontId="0" fillId="0" borderId="0" xfId="0"/>
    <xf numFmtId="0" fontId="0" fillId="0" borderId="8" xfId="0" applyBorder="1"/>
    <xf numFmtId="0" fontId="0" fillId="0" borderId="12" xfId="0" applyBorder="1"/>
    <xf numFmtId="0" fontId="0" fillId="0" borderId="13" xfId="0" applyBorder="1"/>
    <xf numFmtId="0" fontId="0" fillId="0" borderId="28" xfId="0" applyBorder="1" applyAlignment="1">
      <alignment horizontal="center"/>
    </xf>
    <xf numFmtId="0" fontId="0" fillId="0" borderId="0" xfId="0" applyBorder="1" applyAlignment="1">
      <alignment horizontal="center"/>
    </xf>
    <xf numFmtId="0" fontId="0" fillId="0" borderId="0" xfId="0" applyBorder="1"/>
    <xf numFmtId="0" fontId="0" fillId="0" borderId="10" xfId="0" applyBorder="1"/>
    <xf numFmtId="0" fontId="0" fillId="0" borderId="0" xfId="0"/>
    <xf numFmtId="0" fontId="0" fillId="0" borderId="0" xfId="0" applyBorder="1" applyAlignment="1">
      <alignment horizontal="center"/>
    </xf>
    <xf numFmtId="0" fontId="3" fillId="0" borderId="27" xfId="0" applyFont="1" applyBorder="1" applyAlignment="1">
      <alignment horizontal="center"/>
    </xf>
    <xf numFmtId="0" fontId="0" fillId="0" borderId="32" xfId="0" applyBorder="1" applyAlignment="1">
      <alignment horizontal="center"/>
    </xf>
    <xf numFmtId="0" fontId="3" fillId="0" borderId="26" xfId="0" applyFont="1" applyBorder="1" applyAlignment="1">
      <alignment horizontal="center"/>
    </xf>
    <xf numFmtId="168" fontId="3" fillId="0" borderId="28" xfId="0" applyNumberFormat="1" applyFont="1" applyBorder="1" applyAlignment="1">
      <alignment horizontal="center"/>
    </xf>
    <xf numFmtId="168" fontId="0" fillId="0" borderId="0" xfId="0" applyNumberFormat="1" applyBorder="1" applyAlignment="1">
      <alignment horizontal="center"/>
    </xf>
    <xf numFmtId="4" fontId="13" fillId="0" borderId="0" xfId="0" applyNumberFormat="1" applyFont="1" applyBorder="1" applyAlignment="1">
      <alignment horizontal="center"/>
    </xf>
    <xf numFmtId="169" fontId="0" fillId="0" borderId="0" xfId="0" applyNumberFormat="1" applyBorder="1" applyAlignment="1">
      <alignment horizontal="center"/>
    </xf>
    <xf numFmtId="0" fontId="20" fillId="0" borderId="10" xfId="0" applyFont="1" applyBorder="1"/>
    <xf numFmtId="0" fontId="0" fillId="0" borderId="0" xfId="0" applyAlignment="1">
      <alignment horizontal="center" wrapText="1"/>
    </xf>
    <xf numFmtId="0" fontId="3" fillId="0" borderId="0" xfId="0" applyFont="1" applyAlignment="1">
      <alignment horizontal="left" wrapText="1"/>
    </xf>
    <xf numFmtId="0" fontId="0" fillId="0" borderId="28" xfId="0" applyBorder="1" applyAlignment="1">
      <alignment wrapText="1"/>
    </xf>
    <xf numFmtId="0" fontId="0" fillId="0" borderId="0" xfId="0" applyBorder="1" applyAlignment="1">
      <alignment wrapText="1"/>
    </xf>
    <xf numFmtId="0" fontId="0" fillId="0" borderId="28" xfId="0" applyBorder="1" applyAlignment="1">
      <alignment vertical="top" wrapText="1"/>
    </xf>
    <xf numFmtId="0" fontId="0" fillId="0" borderId="0" xfId="0" applyAlignment="1">
      <alignment horizontal="left"/>
    </xf>
    <xf numFmtId="0" fontId="0" fillId="0" borderId="0" xfId="0" applyBorder="1"/>
    <xf numFmtId="0" fontId="0" fillId="0" borderId="10" xfId="0" applyBorder="1"/>
    <xf numFmtId="0" fontId="0" fillId="0" borderId="0" xfId="0" applyBorder="1" applyAlignment="1">
      <alignment horizontal="left"/>
    </xf>
    <xf numFmtId="0" fontId="0" fillId="0" borderId="48" xfId="0" applyBorder="1"/>
    <xf numFmtId="0" fontId="0" fillId="0" borderId="7" xfId="0" applyBorder="1"/>
    <xf numFmtId="0" fontId="0" fillId="0" borderId="0" xfId="0"/>
    <xf numFmtId="0" fontId="0" fillId="0" borderId="8" xfId="0" applyBorder="1"/>
    <xf numFmtId="0" fontId="0" fillId="0" borderId="11" xfId="0" applyBorder="1"/>
    <xf numFmtId="0" fontId="0" fillId="0" borderId="12" xfId="0" applyBorder="1"/>
    <xf numFmtId="0" fontId="0" fillId="0" borderId="13" xfId="0" applyBorder="1"/>
    <xf numFmtId="0" fontId="0" fillId="0" borderId="9" xfId="0" applyBorder="1"/>
    <xf numFmtId="0" fontId="0" fillId="0" borderId="0" xfId="0" applyBorder="1" applyAlignment="1">
      <alignment horizontal="center"/>
    </xf>
    <xf numFmtId="0" fontId="0" fillId="0" borderId="0" xfId="0" applyBorder="1" applyAlignment="1">
      <alignment horizontal="left"/>
    </xf>
    <xf numFmtId="0" fontId="0" fillId="0" borderId="28" xfId="0" applyBorder="1"/>
    <xf numFmtId="0" fontId="0" fillId="0" borderId="0" xfId="0" applyBorder="1"/>
    <xf numFmtId="0" fontId="0" fillId="0" borderId="10" xfId="0" applyBorder="1"/>
    <xf numFmtId="0" fontId="3" fillId="0" borderId="0" xfId="0" applyFont="1" applyBorder="1" applyAlignment="1">
      <alignment horizontal="left"/>
    </xf>
    <xf numFmtId="0" fontId="0" fillId="0" borderId="48" xfId="0" applyBorder="1"/>
    <xf numFmtId="0" fontId="0" fillId="0" borderId="7" xfId="0" applyBorder="1"/>
    <xf numFmtId="0" fontId="0" fillId="0" borderId="31" xfId="0" applyBorder="1" applyAlignment="1">
      <alignment horizontal="center"/>
    </xf>
    <xf numFmtId="0" fontId="0" fillId="0" borderId="0" xfId="0"/>
    <xf numFmtId="0" fontId="0" fillId="0" borderId="8" xfId="0" applyBorder="1"/>
    <xf numFmtId="0" fontId="0" fillId="0" borderId="11" xfId="0" applyBorder="1"/>
    <xf numFmtId="0" fontId="0" fillId="0" borderId="12" xfId="0" applyBorder="1"/>
    <xf numFmtId="0" fontId="0" fillId="0" borderId="13" xfId="0" applyBorder="1"/>
    <xf numFmtId="0" fontId="0" fillId="0" borderId="9" xfId="0" applyBorder="1"/>
    <xf numFmtId="0" fontId="15" fillId="0" borderId="0" xfId="0" applyFont="1"/>
    <xf numFmtId="0" fontId="0" fillId="0" borderId="0" xfId="0" applyBorder="1" applyAlignment="1">
      <alignment horizontal="center"/>
    </xf>
    <xf numFmtId="0" fontId="0" fillId="0" borderId="6" xfId="0" applyBorder="1"/>
    <xf numFmtId="0" fontId="27" fillId="0" borderId="9" xfId="0" applyFont="1" applyBorder="1" applyAlignment="1">
      <alignment horizontal="center" vertical="center"/>
    </xf>
    <xf numFmtId="168" fontId="0" fillId="0" borderId="39" xfId="0" applyNumberFormat="1" applyBorder="1" applyAlignment="1">
      <alignment horizontal="center"/>
    </xf>
    <xf numFmtId="0" fontId="3" fillId="0" borderId="46" xfId="0" applyFont="1" applyBorder="1" applyAlignment="1">
      <alignment horizontal="center"/>
    </xf>
    <xf numFmtId="0" fontId="3" fillId="0" borderId="64" xfId="0" applyFont="1" applyBorder="1" applyAlignment="1">
      <alignment horizontal="center"/>
    </xf>
    <xf numFmtId="0" fontId="3" fillId="0" borderId="75" xfId="0" applyFont="1" applyFill="1" applyBorder="1" applyAlignment="1">
      <alignment horizontal="center"/>
    </xf>
    <xf numFmtId="0" fontId="0" fillId="0" borderId="76" xfId="0" applyBorder="1"/>
    <xf numFmtId="0" fontId="0" fillId="0" borderId="77" xfId="0" applyBorder="1"/>
    <xf numFmtId="0" fontId="0" fillId="0" borderId="78" xfId="0" applyBorder="1"/>
    <xf numFmtId="4" fontId="0" fillId="0" borderId="77" xfId="0" applyNumberFormat="1" applyBorder="1"/>
    <xf numFmtId="0" fontId="0" fillId="0" borderId="25" xfId="0" applyBorder="1" applyAlignment="1">
      <alignment horizontal="left"/>
    </xf>
    <xf numFmtId="164" fontId="0" fillId="0" borderId="0" xfId="0" applyNumberFormat="1" applyBorder="1" applyAlignment="1">
      <alignment horizontal="center"/>
    </xf>
    <xf numFmtId="164" fontId="0" fillId="0" borderId="25" xfId="0" applyNumberFormat="1" applyBorder="1" applyAlignment="1">
      <alignment horizontal="center"/>
    </xf>
    <xf numFmtId="0" fontId="27" fillId="0" borderId="0" xfId="0" applyFont="1" applyBorder="1" applyAlignment="1">
      <alignment horizontal="center" vertical="center"/>
    </xf>
    <xf numFmtId="0" fontId="27" fillId="0" borderId="0" xfId="0" applyFont="1" applyBorder="1"/>
    <xf numFmtId="0" fontId="0" fillId="0" borderId="28" xfId="0" applyBorder="1"/>
    <xf numFmtId="0" fontId="0" fillId="0" borderId="0" xfId="0" applyBorder="1"/>
    <xf numFmtId="0" fontId="0" fillId="0" borderId="10" xfId="0" applyBorder="1"/>
    <xf numFmtId="0" fontId="3" fillId="0" borderId="0" xfId="0" applyFont="1" applyBorder="1" applyAlignment="1">
      <alignment horizontal="left"/>
    </xf>
    <xf numFmtId="0" fontId="0" fillId="0" borderId="0" xfId="0" applyBorder="1" applyAlignment="1">
      <alignment horizontal="left"/>
    </xf>
    <xf numFmtId="0" fontId="0" fillId="0" borderId="0" xfId="0" applyAlignment="1">
      <alignment wrapText="1"/>
    </xf>
    <xf numFmtId="0" fontId="0" fillId="0" borderId="7" xfId="0" applyBorder="1"/>
    <xf numFmtId="0" fontId="0" fillId="0" borderId="0" xfId="0"/>
    <xf numFmtId="0" fontId="0" fillId="0" borderId="31" xfId="0" applyBorder="1" applyAlignment="1">
      <alignment horizontal="center"/>
    </xf>
    <xf numFmtId="0" fontId="0" fillId="0" borderId="8" xfId="0" applyBorder="1"/>
    <xf numFmtId="0" fontId="0" fillId="0" borderId="11" xfId="0" applyBorder="1"/>
    <xf numFmtId="0" fontId="0" fillId="0" borderId="12" xfId="0" applyBorder="1"/>
    <xf numFmtId="0" fontId="0" fillId="0" borderId="13" xfId="0" applyBorder="1"/>
    <xf numFmtId="0" fontId="0" fillId="0" borderId="9" xfId="0" applyBorder="1"/>
    <xf numFmtId="0" fontId="15" fillId="0" borderId="0" xfId="0" applyFont="1"/>
    <xf numFmtId="0" fontId="0" fillId="0" borderId="0" xfId="0" applyBorder="1" applyAlignment="1">
      <alignment horizontal="center"/>
    </xf>
    <xf numFmtId="0" fontId="0" fillId="0" borderId="6" xfId="0" applyBorder="1"/>
    <xf numFmtId="0" fontId="26" fillId="0" borderId="0" xfId="0" applyFont="1"/>
    <xf numFmtId="0" fontId="3" fillId="0" borderId="28" xfId="0" applyFont="1" applyFill="1" applyBorder="1" applyAlignment="1">
      <alignment horizontal="center"/>
    </xf>
    <xf numFmtId="0" fontId="3" fillId="0" borderId="0" xfId="0" applyFont="1" applyFill="1" applyBorder="1" applyAlignment="1">
      <alignment horizontal="center"/>
    </xf>
    <xf numFmtId="0" fontId="3" fillId="0" borderId="9" xfId="0" applyFont="1" applyBorder="1" applyAlignment="1">
      <alignment horizontal="center"/>
    </xf>
    <xf numFmtId="4" fontId="0" fillId="0" borderId="9" xfId="0" applyNumberFormat="1" applyBorder="1"/>
    <xf numFmtId="168" fontId="0" fillId="0" borderId="39" xfId="0" applyNumberFormat="1" applyBorder="1" applyAlignment="1">
      <alignment horizontal="left"/>
    </xf>
    <xf numFmtId="0" fontId="0" fillId="0" borderId="39" xfId="0" applyBorder="1" applyAlignment="1">
      <alignment horizontal="left"/>
    </xf>
    <xf numFmtId="4" fontId="0" fillId="0" borderId="45" xfId="0" applyNumberFormat="1" applyBorder="1"/>
    <xf numFmtId="4" fontId="0" fillId="0" borderId="0" xfId="0" applyNumberFormat="1" applyBorder="1" applyAlignment="1">
      <alignment horizontal="right"/>
    </xf>
    <xf numFmtId="173" fontId="0" fillId="0" borderId="0" xfId="0" applyNumberFormat="1" applyBorder="1" applyAlignment="1">
      <alignment horizontal="right"/>
    </xf>
    <xf numFmtId="168" fontId="3" fillId="0" borderId="39" xfId="0" applyNumberFormat="1" applyFont="1" applyBorder="1" applyAlignment="1">
      <alignment horizontal="right"/>
    </xf>
    <xf numFmtId="4" fontId="0" fillId="0" borderId="28" xfId="0" applyNumberFormat="1" applyBorder="1" applyAlignment="1">
      <alignment horizontal="right"/>
    </xf>
    <xf numFmtId="4" fontId="3" fillId="0" borderId="28" xfId="0" applyNumberFormat="1" applyFont="1" applyBorder="1" applyAlignment="1">
      <alignment horizontal="center"/>
    </xf>
    <xf numFmtId="173" fontId="3" fillId="0" borderId="0" xfId="0" applyNumberFormat="1" applyFont="1" applyBorder="1" applyAlignment="1">
      <alignment horizontal="right"/>
    </xf>
    <xf numFmtId="0" fontId="15" fillId="0" borderId="25" xfId="0" applyFont="1" applyBorder="1" applyAlignment="1">
      <alignment horizontal="center" vertical="center"/>
    </xf>
    <xf numFmtId="0" fontId="0" fillId="0" borderId="26" xfId="0" applyBorder="1"/>
    <xf numFmtId="0" fontId="0" fillId="0" borderId="27" xfId="0" applyBorder="1"/>
    <xf numFmtId="0" fontId="0" fillId="0" borderId="29" xfId="0" applyBorder="1"/>
    <xf numFmtId="0" fontId="0" fillId="0" borderId="31" xfId="0" applyBorder="1"/>
    <xf numFmtId="0" fontId="0" fillId="0" borderId="0" xfId="0" applyBorder="1" applyAlignment="1">
      <alignment horizontal="center" vertical="center"/>
    </xf>
    <xf numFmtId="0" fontId="0" fillId="0" borderId="26" xfId="0" applyBorder="1" applyAlignment="1">
      <alignment horizontal="center" vertical="center"/>
    </xf>
    <xf numFmtId="0" fontId="0" fillId="0" borderId="6" xfId="0" applyBorder="1" applyAlignment="1">
      <alignment horizontal="center" vertical="center"/>
    </xf>
    <xf numFmtId="0" fontId="0" fillId="0" borderId="28"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1" fillId="0" borderId="26" xfId="0" applyFont="1" applyBorder="1"/>
    <xf numFmtId="0" fontId="1" fillId="0" borderId="6" xfId="0" applyFont="1" applyBorder="1"/>
    <xf numFmtId="0" fontId="1" fillId="0" borderId="28" xfId="0" applyFont="1" applyBorder="1"/>
    <xf numFmtId="0" fontId="1" fillId="0" borderId="0" xfId="0" applyFont="1" applyBorder="1"/>
    <xf numFmtId="0" fontId="1" fillId="0" borderId="30" xfId="0" applyFont="1" applyBorder="1"/>
    <xf numFmtId="0" fontId="1" fillId="0" borderId="31" xfId="0" applyFont="1" applyBorder="1"/>
    <xf numFmtId="0" fontId="15" fillId="0" borderId="48" xfId="0" applyFont="1" applyBorder="1"/>
    <xf numFmtId="0" fontId="29" fillId="0" borderId="0" xfId="0" applyFont="1" applyBorder="1"/>
    <xf numFmtId="0" fontId="15" fillId="0" borderId="0" xfId="0" applyFont="1" applyBorder="1" applyAlignment="1">
      <alignment horizontal="center" vertical="center"/>
    </xf>
    <xf numFmtId="0" fontId="28" fillId="0" borderId="0" xfId="0" applyFont="1" applyBorder="1" applyAlignment="1"/>
    <xf numFmtId="0" fontId="28" fillId="0" borderId="0" xfId="0" applyFont="1" applyBorder="1"/>
    <xf numFmtId="0" fontId="1" fillId="0" borderId="0" xfId="0" applyFont="1" applyBorder="1"/>
    <xf numFmtId="0" fontId="0" fillId="0" borderId="0" xfId="0" applyFont="1" applyBorder="1" applyAlignment="1">
      <alignment horizontal="center"/>
    </xf>
    <xf numFmtId="0" fontId="3" fillId="0" borderId="0" xfId="0" applyFont="1" applyBorder="1"/>
    <xf numFmtId="0" fontId="30" fillId="0" borderId="0" xfId="0" applyFont="1" applyBorder="1"/>
    <xf numFmtId="0" fontId="0" fillId="0" borderId="0" xfId="0" applyFill="1" applyBorder="1"/>
    <xf numFmtId="0" fontId="0" fillId="0" borderId="25" xfId="0" applyBorder="1"/>
    <xf numFmtId="0" fontId="3" fillId="0" borderId="39" xfId="0" applyFont="1" applyBorder="1" applyAlignment="1">
      <alignment horizontal="center"/>
    </xf>
    <xf numFmtId="4" fontId="13" fillId="0" borderId="40" xfId="0" applyNumberFormat="1" applyFont="1" applyBorder="1"/>
    <xf numFmtId="4" fontId="0" fillId="0" borderId="40" xfId="0" applyNumberFormat="1" applyBorder="1"/>
    <xf numFmtId="168" fontId="0" fillId="0" borderId="39" xfId="0" applyNumberFormat="1" applyBorder="1"/>
    <xf numFmtId="168" fontId="0" fillId="0" borderId="41" xfId="0" applyNumberFormat="1" applyBorder="1"/>
    <xf numFmtId="0" fontId="0" fillId="0" borderId="45" xfId="0" applyBorder="1" applyAlignment="1">
      <alignment horizontal="center"/>
    </xf>
    <xf numFmtId="165" fontId="0" fillId="0" borderId="45" xfId="0" applyNumberFormat="1" applyBorder="1"/>
    <xf numFmtId="4" fontId="0" fillId="0" borderId="42" xfId="0" applyNumberFormat="1" applyBorder="1"/>
    <xf numFmtId="0" fontId="3" fillId="0" borderId="64" xfId="0" applyFont="1" applyBorder="1"/>
    <xf numFmtId="0" fontId="3" fillId="0" borderId="81" xfId="0" applyFont="1" applyBorder="1" applyAlignment="1">
      <alignment horizontal="center"/>
    </xf>
    <xf numFmtId="0" fontId="3" fillId="0" borderId="82" xfId="0" applyFont="1" applyBorder="1" applyAlignment="1">
      <alignment horizontal="center"/>
    </xf>
    <xf numFmtId="0" fontId="3" fillId="0" borderId="64" xfId="0" applyFont="1" applyFill="1" applyBorder="1" applyAlignment="1">
      <alignment horizontal="center"/>
    </xf>
    <xf numFmtId="0" fontId="3" fillId="0" borderId="47" xfId="0" applyFont="1" applyFill="1" applyBorder="1" applyAlignment="1">
      <alignment horizontal="center"/>
    </xf>
    <xf numFmtId="0" fontId="3" fillId="0" borderId="83" xfId="0" applyFont="1" applyBorder="1"/>
    <xf numFmtId="0" fontId="0" fillId="0" borderId="84" xfId="0" applyBorder="1"/>
    <xf numFmtId="0" fontId="3" fillId="0" borderId="83" xfId="0" applyFont="1" applyBorder="1" applyAlignment="1">
      <alignment horizontal="center"/>
    </xf>
    <xf numFmtId="4" fontId="0" fillId="0" borderId="84" xfId="0" applyNumberFormat="1" applyBorder="1"/>
    <xf numFmtId="165" fontId="0" fillId="0" borderId="4" xfId="0" applyNumberFormat="1" applyBorder="1"/>
    <xf numFmtId="165" fontId="0" fillId="0" borderId="84" xfId="0" applyNumberFormat="1" applyBorder="1"/>
    <xf numFmtId="0" fontId="0" fillId="0" borderId="83" xfId="0" applyBorder="1"/>
    <xf numFmtId="0" fontId="0" fillId="0" borderId="0" xfId="0" applyFont="1" applyFill="1" applyBorder="1" applyAlignment="1">
      <alignment horizontal="center"/>
    </xf>
    <xf numFmtId="0" fontId="0" fillId="3" borderId="25" xfId="0" applyFill="1" applyBorder="1" applyAlignment="1">
      <alignment horizontal="center"/>
    </xf>
    <xf numFmtId="4" fontId="0" fillId="0" borderId="0" xfId="0" applyNumberFormat="1" applyAlignment="1">
      <alignment horizontal="left" vertical="top" wrapText="1"/>
    </xf>
    <xf numFmtId="0" fontId="0" fillId="0" borderId="0" xfId="0" applyFont="1" applyBorder="1" applyAlignment="1">
      <alignment horizontal="right"/>
    </xf>
    <xf numFmtId="0" fontId="0" fillId="0" borderId="6" xfId="0" applyBorder="1" applyAlignment="1">
      <alignment horizontal="center" wrapText="1"/>
    </xf>
    <xf numFmtId="0" fontId="0" fillId="0" borderId="0" xfId="0" applyBorder="1" applyAlignment="1">
      <alignment horizontal="center" wrapText="1"/>
    </xf>
    <xf numFmtId="0" fontId="0" fillId="0" borderId="31" xfId="0" applyBorder="1" applyAlignment="1">
      <alignment horizontal="center" wrapText="1"/>
    </xf>
    <xf numFmtId="0" fontId="0" fillId="0" borderId="0" xfId="0" applyBorder="1" applyAlignment="1"/>
    <xf numFmtId="0" fontId="0" fillId="0" borderId="0" xfId="0" applyFont="1" applyBorder="1" applyAlignment="1">
      <alignment horizontal="left"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15" fillId="0" borderId="48" xfId="0" applyFont="1" applyBorder="1" applyAlignment="1">
      <alignment horizontal="center"/>
    </xf>
    <xf numFmtId="0" fontId="15" fillId="0" borderId="7" xfId="0" applyFont="1" applyBorder="1" applyAlignment="1">
      <alignment horizontal="center"/>
    </xf>
    <xf numFmtId="0" fontId="15" fillId="0" borderId="8" xfId="0" applyFont="1" applyBorder="1" applyAlignment="1">
      <alignment horizontal="center"/>
    </xf>
    <xf numFmtId="0" fontId="15" fillId="0" borderId="9" xfId="0" applyFont="1" applyBorder="1" applyAlignment="1">
      <alignment horizontal="center"/>
    </xf>
    <xf numFmtId="0" fontId="15" fillId="0" borderId="0" xfId="0" applyFont="1" applyBorder="1" applyAlignment="1">
      <alignment horizontal="center"/>
    </xf>
    <xf numFmtId="0" fontId="15" fillId="0" borderId="10" xfId="0" applyFont="1" applyBorder="1" applyAlignment="1">
      <alignment horizontal="center"/>
    </xf>
    <xf numFmtId="0" fontId="16" fillId="0" borderId="7" xfId="0" applyFont="1" applyBorder="1" applyAlignment="1">
      <alignment horizontal="center"/>
    </xf>
    <xf numFmtId="0" fontId="11" fillId="0" borderId="12"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0" xfId="0" applyAlignment="1">
      <alignment wrapText="1"/>
    </xf>
    <xf numFmtId="0" fontId="0" fillId="0" borderId="34" xfId="0" applyBorder="1" applyAlignment="1">
      <alignment horizontal="left"/>
    </xf>
    <xf numFmtId="0" fontId="0" fillId="0" borderId="23" xfId="0" applyBorder="1" applyAlignment="1">
      <alignment horizontal="left"/>
    </xf>
    <xf numFmtId="0" fontId="3" fillId="0" borderId="51"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0" fillId="0" borderId="28" xfId="0" applyBorder="1" applyAlignment="1">
      <alignment horizontal="left"/>
    </xf>
    <xf numFmtId="0" fontId="0" fillId="0" borderId="0" xfId="0" applyBorder="1" applyAlignment="1">
      <alignment horizontal="left"/>
    </xf>
    <xf numFmtId="0" fontId="0" fillId="0" borderId="10" xfId="0" applyBorder="1" applyAlignment="1">
      <alignment horizontal="left"/>
    </xf>
    <xf numFmtId="0" fontId="11" fillId="0" borderId="14" xfId="0" applyFont="1" applyBorder="1"/>
    <xf numFmtId="0" fontId="11" fillId="0" borderId="15" xfId="0" applyFont="1" applyBorder="1"/>
    <xf numFmtId="0" fontId="0" fillId="0" borderId="28" xfId="0" applyBorder="1"/>
    <xf numFmtId="0" fontId="0" fillId="0" borderId="0" xfId="0" applyBorder="1"/>
    <xf numFmtId="0" fontId="0" fillId="0" borderId="10" xfId="0" applyBorder="1"/>
    <xf numFmtId="0" fontId="0" fillId="0" borderId="7" xfId="0" applyBorder="1" applyAlignment="1">
      <alignment horizontal="center"/>
    </xf>
    <xf numFmtId="0" fontId="0" fillId="0" borderId="8" xfId="0" applyBorder="1" applyAlignment="1">
      <alignment horizontal="center"/>
    </xf>
    <xf numFmtId="0" fontId="3" fillId="0" borderId="0" xfId="0" applyFont="1" applyBorder="1" applyAlignment="1">
      <alignment horizontal="left"/>
    </xf>
    <xf numFmtId="166" fontId="0" fillId="0" borderId="39" xfId="0" applyNumberFormat="1" applyBorder="1"/>
    <xf numFmtId="166" fontId="0" fillId="0" borderId="0" xfId="0" applyNumberFormat="1" applyBorder="1"/>
    <xf numFmtId="166" fontId="0" fillId="0" borderId="10" xfId="0" applyNumberFormat="1" applyBorder="1"/>
    <xf numFmtId="166" fontId="0" fillId="0" borderId="56" xfId="0" applyNumberFormat="1" applyBorder="1"/>
    <xf numFmtId="166" fontId="0" fillId="0" borderId="12" xfId="0" applyNumberFormat="1" applyBorder="1"/>
    <xf numFmtId="166" fontId="0" fillId="0" borderId="13" xfId="0" applyNumberFormat="1" applyBorder="1"/>
    <xf numFmtId="166" fontId="0" fillId="0" borderId="55" xfId="0" applyNumberFormat="1" applyBorder="1"/>
    <xf numFmtId="166" fontId="0" fillId="0" borderId="7" xfId="0" applyNumberFormat="1" applyBorder="1"/>
    <xf numFmtId="166" fontId="0" fillId="0" borderId="8" xfId="0" applyNumberFormat="1" applyBorder="1"/>
    <xf numFmtId="166" fontId="0" fillId="0" borderId="35" xfId="0" applyNumberFormat="1" applyBorder="1"/>
    <xf numFmtId="166" fontId="0" fillId="0" borderId="37" xfId="0" applyNumberFormat="1" applyBorder="1"/>
    <xf numFmtId="166" fontId="0" fillId="0" borderId="54" xfId="0" applyNumberFormat="1" applyBorder="1"/>
    <xf numFmtId="0" fontId="22" fillId="0" borderId="31" xfId="0" applyFont="1" applyBorder="1"/>
    <xf numFmtId="0" fontId="22" fillId="0" borderId="32" xfId="0" applyFont="1" applyBorder="1"/>
    <xf numFmtId="0" fontId="0" fillId="0" borderId="28" xfId="0" applyBorder="1" applyAlignment="1">
      <alignment horizontal="justify"/>
    </xf>
    <xf numFmtId="0" fontId="0" fillId="0" borderId="0" xfId="0" applyBorder="1" applyAlignment="1">
      <alignment horizontal="justify"/>
    </xf>
    <xf numFmtId="0" fontId="0" fillId="0" borderId="29" xfId="0" applyBorder="1" applyAlignment="1">
      <alignment horizontal="justify"/>
    </xf>
    <xf numFmtId="0" fontId="0" fillId="0" borderId="72" xfId="0" applyBorder="1" applyAlignment="1">
      <alignment horizontal="left"/>
    </xf>
    <xf numFmtId="0" fontId="0" fillId="0" borderId="73" xfId="0" applyBorder="1" applyAlignment="1">
      <alignment horizontal="left"/>
    </xf>
    <xf numFmtId="0" fontId="0" fillId="0" borderId="74" xfId="0" applyBorder="1" applyAlignment="1">
      <alignment horizontal="left"/>
    </xf>
    <xf numFmtId="0" fontId="0" fillId="0" borderId="7" xfId="0" applyBorder="1" applyAlignment="1">
      <alignment horizontal="justify"/>
    </xf>
    <xf numFmtId="0" fontId="0" fillId="0" borderId="8" xfId="0" applyBorder="1" applyAlignment="1">
      <alignment horizontal="justify"/>
    </xf>
    <xf numFmtId="0" fontId="0" fillId="0" borderId="0" xfId="0" applyAlignment="1">
      <alignment vertical="top" wrapText="1"/>
    </xf>
    <xf numFmtId="0" fontId="0" fillId="0" borderId="48" xfId="0" applyBorder="1"/>
    <xf numFmtId="0" fontId="0" fillId="0" borderId="7" xfId="0" applyBorder="1"/>
    <xf numFmtId="0" fontId="0" fillId="0" borderId="46" xfId="0" applyBorder="1" applyAlignment="1">
      <alignment horizontal="center"/>
    </xf>
    <xf numFmtId="0" fontId="0" fillId="0" borderId="47" xfId="0" applyBorder="1" applyAlignment="1">
      <alignment horizontal="center"/>
    </xf>
    <xf numFmtId="0" fontId="4" fillId="0" borderId="36" xfId="0" applyFont="1" applyBorder="1" applyAlignment="1">
      <alignment horizontal="right"/>
    </xf>
    <xf numFmtId="0" fontId="4" fillId="0" borderId="31" xfId="0" applyFont="1" applyBorder="1" applyAlignment="1">
      <alignment horizontal="right"/>
    </xf>
    <xf numFmtId="0" fontId="4" fillId="0" borderId="36" xfId="0" applyFont="1" applyBorder="1" applyAlignment="1">
      <alignment horizontal="center"/>
    </xf>
    <xf numFmtId="0" fontId="4" fillId="0" borderId="31" xfId="0" applyFont="1" applyBorder="1" applyAlignment="1">
      <alignment horizontal="center"/>
    </xf>
    <xf numFmtId="0" fontId="4" fillId="0" borderId="36" xfId="0" applyFont="1" applyBorder="1" applyAlignment="1">
      <alignment horizontal="left"/>
    </xf>
    <xf numFmtId="0" fontId="4" fillId="0" borderId="31" xfId="0" applyFont="1" applyBorder="1" applyAlignment="1">
      <alignment horizontal="left"/>
    </xf>
    <xf numFmtId="0" fontId="0" fillId="0" borderId="30" xfId="0" applyBorder="1" applyAlignment="1">
      <alignment horizontal="center"/>
    </xf>
    <xf numFmtId="0" fontId="0" fillId="0" borderId="31" xfId="0" applyBorder="1" applyAlignment="1">
      <alignment horizontal="center"/>
    </xf>
    <xf numFmtId="0" fontId="0" fillId="0" borderId="31" xfId="0" applyFill="1" applyBorder="1" applyAlignment="1">
      <alignment horizontal="center"/>
    </xf>
    <xf numFmtId="0" fontId="4" fillId="0" borderId="0" xfId="0" applyFont="1" applyBorder="1"/>
    <xf numFmtId="166" fontId="0" fillId="3" borderId="55" xfId="0" applyNumberFormat="1" applyFill="1" applyBorder="1"/>
    <xf numFmtId="166" fontId="0" fillId="3" borderId="7" xfId="0" applyNumberFormat="1" applyFill="1" applyBorder="1"/>
    <xf numFmtId="166" fontId="0" fillId="3" borderId="8" xfId="0" applyNumberFormat="1" applyFill="1" applyBorder="1"/>
    <xf numFmtId="0" fontId="0" fillId="3" borderId="28" xfId="0" applyFill="1" applyBorder="1" applyAlignment="1">
      <alignment horizontal="left"/>
    </xf>
    <xf numFmtId="0" fontId="0" fillId="3" borderId="0" xfId="0" applyFill="1" applyBorder="1" applyAlignment="1">
      <alignment horizontal="left"/>
    </xf>
    <xf numFmtId="0" fontId="0" fillId="3" borderId="10" xfId="0" applyFill="1" applyBorder="1" applyAlignment="1">
      <alignment horizontal="left"/>
    </xf>
    <xf numFmtId="0" fontId="12" fillId="2" borderId="15" xfId="0" applyFont="1" applyFill="1" applyBorder="1"/>
    <xf numFmtId="0" fontId="0" fillId="2" borderId="28" xfId="0" applyFill="1" applyBorder="1"/>
    <xf numFmtId="0" fontId="0" fillId="2" borderId="0" xfId="0" applyFill="1" applyBorder="1"/>
    <xf numFmtId="0" fontId="0" fillId="2" borderId="10" xfId="0" applyFill="1" applyBorder="1"/>
    <xf numFmtId="0" fontId="0" fillId="2" borderId="28" xfId="0" applyFill="1" applyBorder="1" applyAlignment="1">
      <alignment horizontal="left"/>
    </xf>
    <xf numFmtId="0" fontId="0" fillId="2" borderId="0" xfId="0" applyFill="1" applyBorder="1" applyAlignment="1">
      <alignment horizontal="left"/>
    </xf>
    <xf numFmtId="0" fontId="0" fillId="0" borderId="0" xfId="0"/>
    <xf numFmtId="0" fontId="0" fillId="0" borderId="0" xfId="0" applyFont="1" applyFill="1" applyBorder="1" applyAlignment="1">
      <alignment horizontal="left"/>
    </xf>
    <xf numFmtId="166" fontId="0" fillId="3" borderId="39" xfId="0" applyNumberFormat="1" applyFill="1" applyBorder="1"/>
    <xf numFmtId="166" fontId="0" fillId="3" borderId="0" xfId="0" applyNumberFormat="1" applyFill="1" applyBorder="1"/>
    <xf numFmtId="166" fontId="0" fillId="3" borderId="10" xfId="0" applyNumberFormat="1" applyFill="1" applyBorder="1"/>
    <xf numFmtId="0" fontId="11" fillId="0" borderId="14" xfId="0" applyNumberFormat="1" applyFont="1" applyBorder="1"/>
    <xf numFmtId="0" fontId="11" fillId="0" borderId="15" xfId="0" applyNumberFormat="1" applyFont="1" applyBorder="1"/>
    <xf numFmtId="0" fontId="11" fillId="0" borderId="14" xfId="0" applyFont="1" applyBorder="1" applyAlignment="1">
      <alignment horizontal="left"/>
    </xf>
    <xf numFmtId="0" fontId="11" fillId="0" borderId="15" xfId="0" applyFont="1" applyBorder="1" applyAlignment="1">
      <alignment horizontal="left"/>
    </xf>
    <xf numFmtId="166" fontId="0" fillId="2" borderId="55" xfId="0" applyNumberFormat="1" applyFill="1" applyBorder="1"/>
    <xf numFmtId="166" fontId="0" fillId="2" borderId="7" xfId="0" applyNumberFormat="1" applyFill="1" applyBorder="1"/>
    <xf numFmtId="166" fontId="0" fillId="2" borderId="8" xfId="0" applyNumberFormat="1" applyFill="1" applyBorder="1"/>
    <xf numFmtId="166" fontId="0" fillId="2" borderId="39" xfId="0" applyNumberFormat="1" applyFill="1" applyBorder="1"/>
    <xf numFmtId="166" fontId="0" fillId="2" borderId="0" xfId="0" applyNumberFormat="1" applyFill="1" applyBorder="1"/>
    <xf numFmtId="166" fontId="0" fillId="2" borderId="10" xfId="0" applyNumberFormat="1" applyFill="1" applyBorder="1"/>
    <xf numFmtId="0" fontId="0" fillId="2" borderId="10" xfId="0" applyFill="1" applyBorder="1" applyAlignment="1">
      <alignment horizontal="left"/>
    </xf>
    <xf numFmtId="0" fontId="12" fillId="3" borderId="15" xfId="0" applyFont="1" applyFill="1" applyBorder="1"/>
    <xf numFmtId="0" fontId="0" fillId="3" borderId="28" xfId="0" applyFill="1" applyBorder="1"/>
    <xf numFmtId="0" fontId="0" fillId="3" borderId="0" xfId="0" applyFill="1" applyBorder="1"/>
    <xf numFmtId="0" fontId="0" fillId="3" borderId="10" xfId="0" applyFill="1" applyBorder="1"/>
    <xf numFmtId="0" fontId="0" fillId="0" borderId="8" xfId="0" applyBorder="1"/>
    <xf numFmtId="0" fontId="0" fillId="0" borderId="28" xfId="0" applyFill="1" applyBorder="1" applyAlignment="1">
      <alignment horizontal="left"/>
    </xf>
    <xf numFmtId="0" fontId="0" fillId="0" borderId="0" xfId="0" applyFill="1" applyBorder="1" applyAlignment="1">
      <alignment horizontal="left"/>
    </xf>
    <xf numFmtId="0" fontId="0" fillId="0" borderId="10" xfId="0" applyFill="1" applyBorder="1" applyAlignment="1">
      <alignment horizontal="left"/>
    </xf>
    <xf numFmtId="166" fontId="0" fillId="0" borderId="39" xfId="0" applyNumberFormat="1" applyFill="1" applyBorder="1"/>
    <xf numFmtId="166" fontId="0" fillId="0" borderId="0" xfId="0" applyNumberFormat="1" applyFill="1" applyBorder="1"/>
    <xf numFmtId="166" fontId="0" fillId="0" borderId="10" xfId="0" applyNumberFormat="1" applyFill="1" applyBorder="1"/>
    <xf numFmtId="166" fontId="0" fillId="3" borderId="35" xfId="0" applyNumberFormat="1" applyFill="1" applyBorder="1"/>
    <xf numFmtId="166" fontId="0" fillId="3" borderId="37" xfId="0" applyNumberFormat="1" applyFill="1" applyBorder="1"/>
    <xf numFmtId="166" fontId="0" fillId="3" borderId="54" xfId="0" applyNumberFormat="1" applyFill="1" applyBorder="1"/>
    <xf numFmtId="166" fontId="0" fillId="0" borderId="56" xfId="0" applyNumberFormat="1" applyFill="1" applyBorder="1"/>
    <xf numFmtId="166" fontId="0" fillId="0" borderId="12" xfId="0" applyNumberFormat="1" applyFill="1" applyBorder="1"/>
    <xf numFmtId="166" fontId="0" fillId="0" borderId="13" xfId="0" applyNumberFormat="1" applyFill="1" applyBorder="1"/>
    <xf numFmtId="166" fontId="0" fillId="0" borderId="55" xfId="0" applyNumberFormat="1" applyFill="1" applyBorder="1"/>
    <xf numFmtId="166" fontId="0" fillId="0" borderId="7" xfId="0" applyNumberFormat="1" applyFill="1" applyBorder="1"/>
    <xf numFmtId="166" fontId="0" fillId="0" borderId="8" xfId="0" applyNumberFormat="1" applyFill="1" applyBorder="1"/>
    <xf numFmtId="0" fontId="0" fillId="0" borderId="33" xfId="0" applyBorder="1" applyAlignment="1">
      <alignment horizontal="left"/>
    </xf>
    <xf numFmtId="0" fontId="24" fillId="0" borderId="0" xfId="0" applyFont="1"/>
    <xf numFmtId="0" fontId="0" fillId="0" borderId="11" xfId="0" applyBorder="1"/>
    <xf numFmtId="0" fontId="0" fillId="0" borderId="12" xfId="0" applyBorder="1"/>
    <xf numFmtId="0" fontId="0" fillId="0" borderId="13" xfId="0" applyBorder="1"/>
    <xf numFmtId="0" fontId="0" fillId="0" borderId="7" xfId="0" applyBorder="1" applyAlignment="1">
      <alignment horizontal="center" vertical="top"/>
    </xf>
    <xf numFmtId="0" fontId="0" fillId="0" borderId="9" xfId="0" applyBorder="1"/>
    <xf numFmtId="0" fontId="19" fillId="0" borderId="0" xfId="0" applyFont="1"/>
    <xf numFmtId="0" fontId="18" fillId="0" borderId="0" xfId="0" applyFont="1"/>
    <xf numFmtId="0" fontId="0" fillId="4" borderId="48" xfId="0" applyFill="1" applyBorder="1"/>
    <xf numFmtId="0" fontId="0" fillId="4" borderId="7" xfId="0" applyFill="1" applyBorder="1"/>
    <xf numFmtId="0" fontId="0" fillId="4" borderId="8" xfId="0" applyFill="1" applyBorder="1"/>
    <xf numFmtId="0" fontId="0" fillId="4" borderId="9" xfId="0" applyFill="1" applyBorder="1"/>
    <xf numFmtId="0" fontId="0" fillId="4" borderId="0" xfId="0" applyFill="1" applyBorder="1"/>
    <xf numFmtId="0" fontId="0" fillId="4" borderId="11" xfId="0" applyFill="1" applyBorder="1"/>
    <xf numFmtId="0" fontId="0" fillId="4" borderId="12" xfId="0" applyFill="1" applyBorder="1"/>
    <xf numFmtId="0" fontId="0" fillId="4" borderId="13" xfId="0" applyFill="1" applyBorder="1"/>
    <xf numFmtId="0" fontId="18" fillId="0" borderId="0" xfId="0" applyNumberFormat="1" applyFont="1"/>
    <xf numFmtId="0" fontId="0" fillId="4" borderId="0" xfId="0" applyFill="1"/>
    <xf numFmtId="0" fontId="11" fillId="0" borderId="15" xfId="0" applyFont="1" applyBorder="1" applyAlignment="1">
      <alignment horizontal="justify"/>
    </xf>
    <xf numFmtId="0" fontId="11" fillId="0" borderId="16" xfId="0" applyFont="1" applyBorder="1" applyAlignment="1">
      <alignment horizontal="justify"/>
    </xf>
    <xf numFmtId="0" fontId="11" fillId="0" borderId="15" xfId="0" applyFont="1" applyBorder="1" applyAlignment="1">
      <alignment horizontal="right"/>
    </xf>
    <xf numFmtId="0" fontId="15" fillId="0" borderId="0" xfId="0" applyNumberFormat="1" applyFont="1"/>
    <xf numFmtId="0" fontId="15" fillId="0" borderId="0" xfId="0" applyFont="1"/>
    <xf numFmtId="0" fontId="0" fillId="0" borderId="52" xfId="0" applyBorder="1"/>
    <xf numFmtId="0" fontId="11" fillId="0" borderId="15" xfId="0" applyFont="1" applyBorder="1" applyAlignment="1">
      <alignment horizontal="center"/>
    </xf>
    <xf numFmtId="0" fontId="11" fillId="0" borderId="16" xfId="0" applyFont="1" applyBorder="1" applyAlignment="1">
      <alignment horizontal="center"/>
    </xf>
    <xf numFmtId="0" fontId="0" fillId="0" borderId="28" xfId="0"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20" fillId="0" borderId="0" xfId="0" applyFont="1" applyBorder="1"/>
    <xf numFmtId="14" fontId="0" fillId="0" borderId="0" xfId="0" applyNumberFormat="1" applyBorder="1" applyAlignment="1">
      <alignment horizontal="left"/>
    </xf>
    <xf numFmtId="0" fontId="3" fillId="0" borderId="35" xfId="0" applyFont="1" applyBorder="1"/>
    <xf numFmtId="0" fontId="3" fillId="0" borderId="37" xfId="0" applyFont="1" applyBorder="1"/>
    <xf numFmtId="14" fontId="0" fillId="0" borderId="46" xfId="0" applyNumberFormat="1" applyBorder="1" applyAlignment="1">
      <alignment horizontal="left"/>
    </xf>
    <xf numFmtId="14" fontId="0" fillId="0" borderId="64" xfId="0" applyNumberFormat="1" applyBorder="1" applyAlignment="1">
      <alignment horizontal="left"/>
    </xf>
    <xf numFmtId="0" fontId="11" fillId="0" borderId="0" xfId="0" applyFont="1"/>
    <xf numFmtId="0" fontId="3" fillId="0" borderId="0" xfId="0" applyFont="1" applyBorder="1" applyAlignment="1">
      <alignment horizontal="right"/>
    </xf>
    <xf numFmtId="168" fontId="20" fillId="0" borderId="0" xfId="0" applyNumberFormat="1" applyFont="1" applyBorder="1" applyAlignment="1">
      <alignment horizontal="left"/>
    </xf>
    <xf numFmtId="0" fontId="11" fillId="0" borderId="34" xfId="0" applyFont="1" applyBorder="1"/>
    <xf numFmtId="0" fontId="11" fillId="0" borderId="23" xfId="0" applyFont="1" applyBorder="1"/>
    <xf numFmtId="0" fontId="11" fillId="0" borderId="33" xfId="0" applyFont="1" applyBorder="1"/>
    <xf numFmtId="0" fontId="0" fillId="0" borderId="34" xfId="0" applyBorder="1"/>
    <xf numFmtId="0" fontId="0" fillId="0" borderId="23" xfId="0" applyBorder="1"/>
    <xf numFmtId="0" fontId="0" fillId="0" borderId="33" xfId="0" applyBorder="1"/>
    <xf numFmtId="0" fontId="0" fillId="0" borderId="34" xfId="0" applyBorder="1" applyAlignment="1">
      <alignment horizontal="center"/>
    </xf>
    <xf numFmtId="0" fontId="0" fillId="0" borderId="23" xfId="0" applyBorder="1" applyAlignment="1">
      <alignment horizontal="center"/>
    </xf>
    <xf numFmtId="0" fontId="0" fillId="0" borderId="33" xfId="0" applyBorder="1" applyAlignment="1">
      <alignment horizontal="center"/>
    </xf>
    <xf numFmtId="0" fontId="18" fillId="0" borderId="46" xfId="0" applyNumberFormat="1" applyFont="1" applyBorder="1"/>
    <xf numFmtId="0" fontId="18" fillId="0" borderId="47" xfId="0" applyNumberFormat="1" applyFont="1" applyBorder="1"/>
    <xf numFmtId="0" fontId="0" fillId="0" borderId="0" xfId="0" applyNumberFormat="1" applyAlignment="1">
      <alignment vertical="top" wrapText="1"/>
    </xf>
    <xf numFmtId="0" fontId="0" fillId="0" borderId="14" xfId="0" applyBorder="1"/>
    <xf numFmtId="0" fontId="0" fillId="0" borderId="15" xfId="0" applyBorder="1"/>
    <xf numFmtId="0" fontId="0" fillId="0" borderId="16" xfId="0" applyBorder="1"/>
    <xf numFmtId="0" fontId="3" fillId="0" borderId="46" xfId="0" applyFont="1" applyBorder="1" applyAlignment="1">
      <alignment horizontal="left"/>
    </xf>
    <xf numFmtId="0" fontId="3" fillId="0" borderId="64" xfId="0" applyFont="1" applyBorder="1" applyAlignment="1">
      <alignment horizontal="left"/>
    </xf>
    <xf numFmtId="0" fontId="3" fillId="0" borderId="47" xfId="0" applyFont="1" applyBorder="1" applyAlignment="1">
      <alignment horizontal="left"/>
    </xf>
    <xf numFmtId="0" fontId="0" fillId="0" borderId="46" xfId="0" applyBorder="1"/>
    <xf numFmtId="0" fontId="0" fillId="0" borderId="64" xfId="0" applyBorder="1"/>
    <xf numFmtId="0" fontId="0" fillId="0" borderId="47" xfId="0" applyBorder="1"/>
    <xf numFmtId="0" fontId="0" fillId="0" borderId="46" xfId="0" applyBorder="1" applyAlignment="1">
      <alignment horizontal="left"/>
    </xf>
    <xf numFmtId="0" fontId="0" fillId="0" borderId="47" xfId="0" applyBorder="1" applyAlignment="1">
      <alignment horizontal="left"/>
    </xf>
    <xf numFmtId="0" fontId="0" fillId="0" borderId="35"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0"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5" xfId="0" applyBorder="1" applyAlignment="1">
      <alignment vertical="top" wrapText="1"/>
    </xf>
    <xf numFmtId="0" fontId="0" fillId="0" borderId="42" xfId="0" applyBorder="1" applyAlignment="1">
      <alignment vertical="top" wrapText="1"/>
    </xf>
    <xf numFmtId="0" fontId="0" fillId="0" borderId="14" xfId="0" applyBorder="1" applyAlignment="1">
      <alignment horizontal="center"/>
    </xf>
    <xf numFmtId="0" fontId="0" fillId="0" borderId="16" xfId="0" applyBorder="1" applyAlignment="1">
      <alignment horizontal="center"/>
    </xf>
    <xf numFmtId="0" fontId="0" fillId="0" borderId="9" xfId="0" applyBorder="1" applyAlignment="1">
      <alignment horizontal="right"/>
    </xf>
    <xf numFmtId="0" fontId="0" fillId="0" borderId="10" xfId="0" applyBorder="1" applyAlignment="1">
      <alignment horizontal="right"/>
    </xf>
    <xf numFmtId="0" fontId="0" fillId="0" borderId="0" xfId="0" applyNumberFormat="1"/>
    <xf numFmtId="0" fontId="0" fillId="0" borderId="0" xfId="0" applyAlignment="1">
      <alignment horizontal="left"/>
    </xf>
    <xf numFmtId="0" fontId="0" fillId="0" borderId="34" xfId="0" applyBorder="1" applyAlignment="1">
      <alignment wrapText="1"/>
    </xf>
    <xf numFmtId="0" fontId="0" fillId="0" borderId="23" xfId="0" applyBorder="1" applyAlignment="1">
      <alignment wrapText="1"/>
    </xf>
    <xf numFmtId="0" fontId="0" fillId="0" borderId="26" xfId="0" applyBorder="1" applyAlignment="1">
      <alignment vertical="top" wrapText="1"/>
    </xf>
    <xf numFmtId="0" fontId="0" fillId="0" borderId="6"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0" fillId="0" borderId="6" xfId="0" applyBorder="1"/>
    <xf numFmtId="0" fontId="0" fillId="0" borderId="0" xfId="0" applyAlignment="1">
      <alignment horizontal="center" wrapText="1"/>
    </xf>
    <xf numFmtId="0" fontId="0" fillId="0" borderId="35" xfId="0" applyBorder="1"/>
    <xf numFmtId="0" fontId="0" fillId="0" borderId="37" xfId="0" applyBorder="1"/>
    <xf numFmtId="0" fontId="0" fillId="0" borderId="39" xfId="0" applyBorder="1"/>
    <xf numFmtId="0" fontId="0" fillId="0" borderId="25" xfId="0" applyBorder="1" applyAlignment="1">
      <alignment horizontal="center"/>
    </xf>
    <xf numFmtId="0" fontId="0" fillId="0" borderId="45" xfId="0" applyBorder="1"/>
    <xf numFmtId="0" fontId="0" fillId="3" borderId="39" xfId="0" applyFill="1" applyBorder="1"/>
    <xf numFmtId="0" fontId="0" fillId="0" borderId="64" xfId="0" applyBorder="1" applyAlignment="1">
      <alignment horizontal="center"/>
    </xf>
    <xf numFmtId="4" fontId="0" fillId="0" borderId="28" xfId="0" applyNumberFormat="1" applyBorder="1"/>
    <xf numFmtId="4" fontId="0" fillId="0" borderId="29" xfId="0" applyNumberFormat="1" applyBorder="1"/>
    <xf numFmtId="4" fontId="13" fillId="3" borderId="28" xfId="0" applyNumberFormat="1" applyFont="1" applyFill="1" applyBorder="1"/>
    <xf numFmtId="4" fontId="13" fillId="3" borderId="29" xfId="0" applyNumberFormat="1" applyFont="1" applyFill="1" applyBorder="1"/>
    <xf numFmtId="4" fontId="13" fillId="0" borderId="28" xfId="0" applyNumberFormat="1" applyFont="1" applyBorder="1"/>
    <xf numFmtId="4" fontId="13" fillId="0" borderId="29" xfId="0" applyNumberFormat="1" applyFont="1" applyBorder="1"/>
    <xf numFmtId="0" fontId="0" fillId="0" borderId="29" xfId="0" applyBorder="1"/>
    <xf numFmtId="0" fontId="0" fillId="0" borderId="79" xfId="0" applyBorder="1"/>
    <xf numFmtId="0" fontId="0" fillId="0" borderId="80" xfId="0" applyBorder="1"/>
    <xf numFmtId="0" fontId="0" fillId="0" borderId="76" xfId="0" applyBorder="1" applyAlignment="1">
      <alignment horizontal="center"/>
    </xf>
    <xf numFmtId="0" fontId="0" fillId="0" borderId="86" xfId="0" applyBorder="1" applyAlignment="1">
      <alignment horizontal="center"/>
    </xf>
    <xf numFmtId="0" fontId="0" fillId="0" borderId="85" xfId="0" applyBorder="1" applyAlignment="1">
      <alignment horizontal="center"/>
    </xf>
    <xf numFmtId="0" fontId="0" fillId="0" borderId="35" xfId="0" applyBorder="1" applyAlignment="1">
      <alignment horizontal="center"/>
    </xf>
    <xf numFmtId="0" fontId="0" fillId="0" borderId="38" xfId="0" applyBorder="1" applyAlignment="1">
      <alignment horizontal="center"/>
    </xf>
    <xf numFmtId="4" fontId="0" fillId="0" borderId="0" xfId="0" applyNumberFormat="1" applyBorder="1" applyAlignment="1">
      <alignment horizontal="right"/>
    </xf>
    <xf numFmtId="4" fontId="0" fillId="3" borderId="0" xfId="0" applyNumberFormat="1" applyFill="1" applyBorder="1" applyAlignment="1">
      <alignment horizontal="right"/>
    </xf>
    <xf numFmtId="0" fontId="0" fillId="0" borderId="41" xfId="0" applyBorder="1"/>
    <xf numFmtId="0" fontId="0" fillId="0" borderId="38" xfId="0" applyFill="1" applyBorder="1" applyAlignment="1">
      <alignment horizontal="center"/>
    </xf>
    <xf numFmtId="0" fontId="0" fillId="0" borderId="85" xfId="0" applyFill="1" applyBorder="1" applyAlignment="1">
      <alignment horizontal="center"/>
    </xf>
    <xf numFmtId="0" fontId="0" fillId="0" borderId="38" xfId="0" applyBorder="1"/>
    <xf numFmtId="0" fontId="0" fillId="0" borderId="40" xfId="0" applyBorder="1"/>
    <xf numFmtId="4" fontId="0" fillId="0" borderId="28" xfId="0" applyNumberFormat="1" applyBorder="1" applyAlignment="1">
      <alignment horizontal="right"/>
    </xf>
    <xf numFmtId="0" fontId="0" fillId="0" borderId="87" xfId="0" applyBorder="1"/>
    <xf numFmtId="4" fontId="0" fillId="0" borderId="29" xfId="0" applyNumberFormat="1" applyBorder="1" applyAlignment="1">
      <alignment horizontal="right"/>
    </xf>
    <xf numFmtId="4" fontId="14" fillId="0" borderId="28" xfId="0" applyNumberFormat="1" applyFont="1" applyBorder="1" applyAlignment="1">
      <alignment horizontal="right"/>
    </xf>
    <xf numFmtId="4" fontId="14" fillId="0" borderId="29" xfId="0" applyNumberFormat="1" applyFont="1" applyBorder="1" applyAlignment="1">
      <alignment horizontal="right"/>
    </xf>
    <xf numFmtId="4" fontId="0" fillId="3" borderId="28" xfId="0" applyNumberFormat="1" applyFill="1" applyBorder="1" applyAlignment="1">
      <alignment horizontal="right"/>
    </xf>
    <xf numFmtId="4" fontId="0" fillId="3" borderId="29" xfId="0" applyNumberFormat="1" applyFill="1" applyBorder="1" applyAlignment="1">
      <alignment horizontal="right"/>
    </xf>
    <xf numFmtId="4" fontId="0" fillId="0" borderId="40" xfId="0" applyNumberFormat="1" applyBorder="1" applyAlignment="1">
      <alignment horizontal="right"/>
    </xf>
    <xf numFmtId="0" fontId="0" fillId="0" borderId="42" xfId="0" applyBorder="1"/>
    <xf numFmtId="0" fontId="0" fillId="0" borderId="0" xfId="0" applyFont="1" applyFill="1" applyBorder="1" applyAlignment="1">
      <alignment horizontal="center"/>
    </xf>
    <xf numFmtId="0" fontId="0" fillId="0" borderId="88" xfId="0" applyBorder="1"/>
    <xf numFmtId="4" fontId="0" fillId="0" borderId="28" xfId="0" applyNumberFormat="1" applyBorder="1" applyAlignment="1">
      <alignment horizontal="center"/>
    </xf>
    <xf numFmtId="4" fontId="0" fillId="0" borderId="29" xfId="0" applyNumberFormat="1" applyBorder="1" applyAlignment="1">
      <alignment horizontal="center"/>
    </xf>
    <xf numFmtId="4" fontId="13" fillId="0" borderId="0" xfId="0" applyNumberFormat="1" applyFont="1" applyBorder="1" applyAlignment="1">
      <alignment horizontal="right"/>
    </xf>
    <xf numFmtId="4" fontId="13" fillId="0" borderId="40" xfId="0" applyNumberFormat="1" applyFont="1" applyBorder="1" applyAlignment="1">
      <alignment horizontal="right"/>
    </xf>
    <xf numFmtId="4" fontId="0" fillId="3" borderId="40" xfId="0" applyNumberFormat="1" applyFill="1" applyBorder="1" applyAlignment="1">
      <alignment horizontal="right"/>
    </xf>
    <xf numFmtId="0" fontId="26" fillId="0" borderId="14" xfId="0" applyFont="1" applyBorder="1" applyAlignment="1">
      <alignment horizontal="center" vertical="center"/>
    </xf>
    <xf numFmtId="0" fontId="26" fillId="0" borderId="15" xfId="0" applyFont="1" applyBorder="1" applyAlignment="1">
      <alignment horizontal="center" vertical="center"/>
    </xf>
    <xf numFmtId="0" fontId="26" fillId="0" borderId="16" xfId="0" applyFont="1" applyBorder="1" applyAlignment="1">
      <alignment horizontal="center" vertical="center"/>
    </xf>
    <xf numFmtId="0" fontId="0" fillId="0" borderId="28" xfId="0" applyBorder="1" applyAlignment="1">
      <alignment horizontal="center" vertical="center" wrapText="1"/>
    </xf>
    <xf numFmtId="0" fontId="0" fillId="0" borderId="0"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30" xfId="0" applyBorder="1"/>
    <xf numFmtId="0" fontId="0" fillId="0" borderId="32" xfId="0" applyBorder="1"/>
    <xf numFmtId="0" fontId="0" fillId="0" borderId="26" xfId="0" applyBorder="1"/>
    <xf numFmtId="0" fontId="0" fillId="0" borderId="27" xfId="0" applyBorder="1"/>
    <xf numFmtId="0" fontId="0" fillId="0" borderId="31" xfId="0" applyBorder="1"/>
    <xf numFmtId="0" fontId="0" fillId="0" borderId="28"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3" fillId="0" borderId="0" xfId="0" applyFont="1" applyBorder="1"/>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6" xfId="0" applyBorder="1" applyAlignment="1">
      <alignment horizontal="center" vertical="center" wrapText="1"/>
    </xf>
    <xf numFmtId="0" fontId="0" fillId="0" borderId="6" xfId="0" applyBorder="1" applyAlignment="1">
      <alignment horizontal="center" vertical="center" wrapText="1"/>
    </xf>
    <xf numFmtId="0" fontId="0" fillId="0" borderId="27" xfId="0" applyBorder="1" applyAlignment="1">
      <alignment horizontal="center" vertical="center" wrapText="1"/>
    </xf>
    <xf numFmtId="0" fontId="30" fillId="0" borderId="46" xfId="0" applyFont="1" applyBorder="1"/>
    <xf numFmtId="0" fontId="30" fillId="0" borderId="64" xfId="0" applyFont="1" applyBorder="1"/>
    <xf numFmtId="0" fontId="30" fillId="0" borderId="47" xfId="0" applyFont="1" applyBorder="1"/>
    <xf numFmtId="0" fontId="15" fillId="0" borderId="46" xfId="0" applyFont="1" applyBorder="1" applyAlignment="1">
      <alignment horizontal="center" vertical="center"/>
    </xf>
    <xf numFmtId="0" fontId="15" fillId="0" borderId="47" xfId="0" applyFont="1" applyBorder="1" applyAlignment="1">
      <alignment horizontal="center" vertical="center"/>
    </xf>
    <xf numFmtId="0" fontId="9" fillId="0" borderId="6" xfId="715" applyFill="1" applyBorder="1" applyAlignment="1">
      <alignment horizontal="left"/>
    </xf>
    <xf numFmtId="0" fontId="9" fillId="0" borderId="27" xfId="715" applyFill="1" applyBorder="1" applyAlignment="1">
      <alignment horizontal="left"/>
    </xf>
    <xf numFmtId="0" fontId="0" fillId="0" borderId="26" xfId="0" applyBorder="1" applyAlignment="1">
      <alignment horizontal="center" vertical="center"/>
    </xf>
    <xf numFmtId="0" fontId="0" fillId="0" borderId="6" xfId="0" applyBorder="1" applyAlignment="1">
      <alignment horizontal="center" vertical="center"/>
    </xf>
    <xf numFmtId="0" fontId="0" fillId="0" borderId="27" xfId="0" applyBorder="1" applyAlignment="1">
      <alignment horizontal="center" vertical="center"/>
    </xf>
    <xf numFmtId="0" fontId="0" fillId="0" borderId="28" xfId="0" applyNumberFormat="1" applyBorder="1" applyAlignment="1">
      <alignment horizontal="center" vertical="center"/>
    </xf>
    <xf numFmtId="0" fontId="0" fillId="0" borderId="0" xfId="0" applyNumberFormat="1" applyBorder="1" applyAlignment="1">
      <alignment horizontal="center" vertical="center"/>
    </xf>
    <xf numFmtId="0" fontId="0" fillId="0" borderId="29" xfId="0" applyNumberFormat="1" applyBorder="1" applyAlignment="1">
      <alignment horizontal="center" vertical="center"/>
    </xf>
    <xf numFmtId="0" fontId="18" fillId="0" borderId="0" xfId="0" applyFont="1" applyBorder="1"/>
    <xf numFmtId="0" fontId="15" fillId="0" borderId="0" xfId="0" applyFont="1" applyBorder="1"/>
    <xf numFmtId="0" fontId="0" fillId="0" borderId="30" xfId="0" applyBorder="1" applyAlignment="1">
      <alignment wrapText="1"/>
    </xf>
    <xf numFmtId="0" fontId="0" fillId="0" borderId="32" xfId="0" applyBorder="1" applyAlignment="1">
      <alignment wrapText="1"/>
    </xf>
    <xf numFmtId="0" fontId="1" fillId="0" borderId="0" xfId="0" applyFont="1" applyBorder="1"/>
    <xf numFmtId="0" fontId="28" fillId="0" borderId="34" xfId="0" applyFont="1" applyBorder="1" applyAlignment="1"/>
    <xf numFmtId="0" fontId="28" fillId="0" borderId="23" xfId="0" applyFont="1" applyBorder="1" applyAlignment="1"/>
    <xf numFmtId="0" fontId="28" fillId="0" borderId="33" xfId="0" applyFont="1" applyBorder="1" applyAlignment="1"/>
    <xf numFmtId="0" fontId="0" fillId="0" borderId="0" xfId="0" applyFont="1" applyBorder="1" applyAlignment="1">
      <alignment horizontal="left"/>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9" fillId="0" borderId="0" xfId="715" applyBorder="1" applyAlignment="1">
      <alignment horizontal="left"/>
    </xf>
    <xf numFmtId="0" fontId="9" fillId="0" borderId="29" xfId="715" applyBorder="1" applyAlignment="1">
      <alignment horizontal="left"/>
    </xf>
    <xf numFmtId="0" fontId="0" fillId="0" borderId="29" xfId="0" applyBorder="1" applyAlignment="1">
      <alignment horizontal="center"/>
    </xf>
    <xf numFmtId="0" fontId="0" fillId="0" borderId="32" xfId="0" applyBorder="1" applyAlignment="1">
      <alignment horizontal="center"/>
    </xf>
    <xf numFmtId="0" fontId="0" fillId="0" borderId="0" xfId="0" applyFill="1" applyBorder="1"/>
    <xf numFmtId="0" fontId="0" fillId="0" borderId="0" xfId="0" applyFont="1" applyBorder="1" applyAlignment="1">
      <alignment horizontal="center" wrapText="1"/>
    </xf>
    <xf numFmtId="0" fontId="0" fillId="0" borderId="31" xfId="0" applyBorder="1" applyAlignment="1">
      <alignment wrapText="1"/>
    </xf>
    <xf numFmtId="0" fontId="0" fillId="0" borderId="6" xfId="0" applyBorder="1" applyAlignment="1">
      <alignment horizontal="center"/>
    </xf>
    <xf numFmtId="0" fontId="0" fillId="0" borderId="27" xfId="0" applyBorder="1" applyAlignment="1">
      <alignment horizontal="center"/>
    </xf>
    <xf numFmtId="0" fontId="0" fillId="0" borderId="0" xfId="0" applyBorder="1" applyAlignment="1">
      <alignment wrapText="1"/>
    </xf>
    <xf numFmtId="0" fontId="0" fillId="0" borderId="10" xfId="0" applyBorder="1" applyAlignment="1">
      <alignment horizontal="center" vertical="center" wrapText="1"/>
    </xf>
  </cellXfs>
  <cellStyles count="7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hyperlink" Target="mailto:jane.bloggs@horizonshipping.com" TargetMode="External"/><Relationship Id="rId1" Type="http://schemas.openxmlformats.org/officeDocument/2006/relationships/hyperlink" Target="mailto:joe.bloggs@horizonshipping.com" TargetMode="Externa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jane.bloggs@horizonshipping.com" TargetMode="External"/><Relationship Id="rId1" Type="http://schemas.openxmlformats.org/officeDocument/2006/relationships/hyperlink" Target="mailto:joe.bloggs@horizonshipping.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jane.bloggs@horizonshipping.com" TargetMode="External"/><Relationship Id="rId1" Type="http://schemas.openxmlformats.org/officeDocument/2006/relationships/hyperlink" Target="mailto:joe.bloggs@horizonshipping.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29"/>
  <sheetViews>
    <sheetView topLeftCell="A4" workbookViewId="0">
      <selection activeCell="A2" sqref="A2:K32"/>
    </sheetView>
  </sheetViews>
  <sheetFormatPr defaultColWidth="8.85546875" defaultRowHeight="15"/>
  <cols>
    <col min="1" max="1" width="5.140625" customWidth="1"/>
    <col min="2" max="2" width="25.140625" customWidth="1"/>
    <col min="3" max="3" width="2.140625" customWidth="1"/>
    <col min="4" max="4" width="23.85546875" customWidth="1"/>
    <col min="5" max="5" width="2" customWidth="1"/>
    <col min="6" max="6" width="24.140625" customWidth="1"/>
    <col min="7" max="7" width="2.42578125" customWidth="1"/>
    <col min="8" max="8" width="24.42578125" bestFit="1" customWidth="1"/>
    <col min="9" max="9" width="2" customWidth="1"/>
    <col min="10" max="10" width="23.7109375" bestFit="1" customWidth="1"/>
    <col min="11" max="11" width="1.7109375" customWidth="1"/>
    <col min="12" max="12" width="20.85546875" bestFit="1" customWidth="1"/>
    <col min="13" max="13" width="1.85546875" customWidth="1"/>
    <col min="14" max="14" width="23.28515625" bestFit="1" customWidth="1"/>
    <col min="15" max="15" width="1.7109375" customWidth="1"/>
    <col min="16" max="16" width="19.42578125" customWidth="1"/>
  </cols>
  <sheetData>
    <row r="1" spans="2:16" ht="15.75" thickBot="1"/>
    <row r="2" spans="2:16" ht="29.25" thickTop="1">
      <c r="B2" s="182"/>
      <c r="C2" s="240"/>
      <c r="D2" s="240"/>
      <c r="E2" s="673" t="s">
        <v>154</v>
      </c>
      <c r="F2" s="673"/>
      <c r="G2" s="673"/>
      <c r="H2" s="673"/>
      <c r="I2" s="673"/>
      <c r="J2" s="673"/>
      <c r="K2" s="673"/>
      <c r="L2" s="240"/>
      <c r="M2" s="240"/>
      <c r="N2" s="240"/>
      <c r="O2" s="240"/>
      <c r="P2" s="241"/>
    </row>
    <row r="3" spans="2:16" ht="28.5">
      <c r="B3" s="242"/>
      <c r="C3" s="92"/>
      <c r="D3" s="92"/>
      <c r="E3" s="92"/>
      <c r="F3" s="92"/>
      <c r="G3" s="92"/>
      <c r="H3" s="247" t="s">
        <v>155</v>
      </c>
      <c r="I3" s="92"/>
      <c r="J3" s="92"/>
      <c r="K3" s="92"/>
      <c r="L3" s="92"/>
      <c r="M3" s="92"/>
      <c r="N3" s="92"/>
      <c r="O3" s="92"/>
      <c r="P3" s="243"/>
    </row>
    <row r="4" spans="2:16" ht="24.95" customHeight="1" thickBot="1">
      <c r="B4" s="244"/>
      <c r="C4" s="245"/>
      <c r="D4" s="245"/>
      <c r="E4" s="245"/>
      <c r="F4" s="674" t="s">
        <v>156</v>
      </c>
      <c r="G4" s="674"/>
      <c r="H4" s="674"/>
      <c r="I4" s="674"/>
      <c r="J4" s="674"/>
      <c r="K4" s="245"/>
      <c r="L4" s="245"/>
      <c r="M4" s="245"/>
      <c r="N4" s="245"/>
      <c r="O4" s="245"/>
      <c r="P4" s="246"/>
    </row>
    <row r="5" spans="2:16" ht="16.5" thickTop="1" thickBot="1"/>
    <row r="6" spans="2:16" ht="21.75" thickTop="1">
      <c r="B6" s="667" t="s">
        <v>152</v>
      </c>
      <c r="C6" s="668"/>
      <c r="D6" s="669"/>
      <c r="F6" s="250"/>
      <c r="H6" s="239" t="s">
        <v>149</v>
      </c>
      <c r="J6" s="250"/>
      <c r="L6" s="250"/>
      <c r="N6" s="250"/>
      <c r="P6" s="250"/>
    </row>
    <row r="7" spans="2:16" ht="21">
      <c r="B7" s="670" t="s">
        <v>151</v>
      </c>
      <c r="C7" s="671"/>
      <c r="D7" s="672"/>
      <c r="E7" s="1"/>
      <c r="F7" s="251" t="s">
        <v>158</v>
      </c>
      <c r="H7" s="248" t="s">
        <v>150</v>
      </c>
      <c r="J7" s="251" t="s">
        <v>161</v>
      </c>
      <c r="L7" s="251" t="s">
        <v>159</v>
      </c>
      <c r="M7" s="1"/>
      <c r="N7" s="251" t="s">
        <v>159</v>
      </c>
      <c r="O7" s="1"/>
      <c r="P7" s="251" t="s">
        <v>160</v>
      </c>
    </row>
    <row r="8" spans="2:16" ht="15.75" thickBot="1">
      <c r="B8" s="675" t="s">
        <v>157</v>
      </c>
      <c r="C8" s="676"/>
      <c r="D8" s="677"/>
      <c r="E8" s="1"/>
      <c r="F8" s="249"/>
      <c r="H8" s="249"/>
      <c r="J8" s="183"/>
      <c r="L8" s="183"/>
      <c r="N8" s="183"/>
      <c r="P8" s="183"/>
    </row>
    <row r="9" spans="2:16" ht="16.5" thickTop="1" thickBot="1">
      <c r="D9" s="1"/>
      <c r="E9" s="1"/>
      <c r="F9" s="1"/>
    </row>
    <row r="10" spans="2:16" ht="16.5" thickTop="1" thickBot="1">
      <c r="B10" s="6" t="s">
        <v>0</v>
      </c>
      <c r="C10" s="2"/>
      <c r="D10" s="6" t="s">
        <v>1</v>
      </c>
      <c r="E10" s="2"/>
      <c r="F10" s="6" t="s">
        <v>6</v>
      </c>
      <c r="G10" s="2"/>
      <c r="H10" s="6" t="s">
        <v>2</v>
      </c>
      <c r="I10" s="2"/>
      <c r="J10" s="6" t="s">
        <v>3</v>
      </c>
      <c r="K10" s="2"/>
      <c r="L10" s="6" t="s">
        <v>4</v>
      </c>
      <c r="M10" s="2"/>
      <c r="N10" s="6" t="s">
        <v>5</v>
      </c>
      <c r="P10" s="6" t="s">
        <v>153</v>
      </c>
    </row>
    <row r="11" spans="2:16" ht="15.75" thickTop="1">
      <c r="B11" s="59"/>
      <c r="C11" s="2"/>
      <c r="D11" s="59"/>
      <c r="E11" s="2"/>
      <c r="F11" s="59"/>
      <c r="G11" s="2"/>
      <c r="H11" s="59"/>
      <c r="I11" s="2"/>
      <c r="J11" s="59"/>
      <c r="K11" s="2"/>
      <c r="L11" s="59"/>
      <c r="M11" s="2"/>
      <c r="N11" s="59"/>
      <c r="P11" s="59"/>
    </row>
    <row r="12" spans="2:16">
      <c r="B12" s="1"/>
      <c r="C12" s="1"/>
      <c r="D12" s="1"/>
      <c r="E12" s="1"/>
      <c r="F12" s="1"/>
      <c r="G12" s="1"/>
      <c r="H12" s="1"/>
      <c r="I12" s="1"/>
      <c r="J12" s="1"/>
      <c r="K12" s="1"/>
      <c r="L12" s="1"/>
      <c r="M12" s="1"/>
      <c r="N12" s="1"/>
    </row>
    <row r="13" spans="2:16" ht="16.5" customHeight="1">
      <c r="D13" s="5" t="s">
        <v>10</v>
      </c>
    </row>
    <row r="14" spans="2:16" ht="30">
      <c r="B14" s="7" t="s">
        <v>8</v>
      </c>
      <c r="C14" s="3"/>
      <c r="D14" s="11" t="s">
        <v>9</v>
      </c>
      <c r="E14" s="3"/>
      <c r="F14" s="7" t="s">
        <v>18</v>
      </c>
      <c r="G14" s="3"/>
      <c r="H14" s="7" t="s">
        <v>21</v>
      </c>
      <c r="I14" s="3"/>
      <c r="J14" s="7" t="s">
        <v>22</v>
      </c>
      <c r="K14" s="3"/>
      <c r="L14" s="7" t="s">
        <v>30</v>
      </c>
      <c r="M14" s="3"/>
      <c r="N14" s="13" t="s">
        <v>33</v>
      </c>
      <c r="P14" s="13" t="s">
        <v>163</v>
      </c>
    </row>
    <row r="15" spans="2:16" ht="30" customHeight="1">
      <c r="B15" s="13" t="s">
        <v>35</v>
      </c>
      <c r="C15" s="3"/>
      <c r="D15" s="14" t="s">
        <v>36</v>
      </c>
      <c r="E15" s="3"/>
      <c r="F15" s="14" t="s">
        <v>19</v>
      </c>
      <c r="G15" s="3"/>
      <c r="H15" s="13" t="s">
        <v>20</v>
      </c>
      <c r="I15" s="3"/>
      <c r="J15" s="13" t="s">
        <v>23</v>
      </c>
      <c r="K15" s="3"/>
      <c r="L15" s="13" t="s">
        <v>31</v>
      </c>
      <c r="M15" s="3"/>
      <c r="N15" s="13"/>
      <c r="P15" s="1"/>
    </row>
    <row r="16" spans="2:16" ht="30">
      <c r="B16" s="14" t="s">
        <v>7</v>
      </c>
      <c r="C16" s="3"/>
      <c r="D16" s="4" t="s">
        <v>11</v>
      </c>
      <c r="E16" s="3"/>
      <c r="F16" s="3"/>
      <c r="G16" s="3"/>
      <c r="H16" s="8" t="s">
        <v>162</v>
      </c>
      <c r="I16" s="3"/>
      <c r="J16" s="9" t="s">
        <v>28</v>
      </c>
      <c r="K16" s="3"/>
      <c r="L16" s="3"/>
      <c r="M16" s="3"/>
      <c r="N16" s="3"/>
    </row>
    <row r="17" spans="2:14" ht="30">
      <c r="B17" s="14" t="s">
        <v>39</v>
      </c>
      <c r="C17" s="3"/>
      <c r="D17" s="665" t="s">
        <v>37</v>
      </c>
      <c r="E17" s="3"/>
      <c r="F17" s="3"/>
      <c r="G17" s="3"/>
      <c r="H17" s="14" t="s">
        <v>25</v>
      </c>
      <c r="I17" s="3"/>
      <c r="J17" s="9" t="s">
        <v>27</v>
      </c>
      <c r="K17" s="3"/>
      <c r="L17" s="3"/>
      <c r="M17" s="3"/>
      <c r="N17" s="3"/>
    </row>
    <row r="18" spans="2:14" ht="30">
      <c r="B18" s="13" t="s">
        <v>41</v>
      </c>
      <c r="C18" s="3"/>
      <c r="D18" s="666"/>
      <c r="E18" s="3"/>
      <c r="F18" s="3"/>
      <c r="G18" s="3"/>
      <c r="H18" s="10" t="s">
        <v>32</v>
      </c>
      <c r="I18" s="3"/>
      <c r="J18" s="14" t="s">
        <v>40</v>
      </c>
      <c r="K18" s="3"/>
      <c r="L18" s="3"/>
      <c r="M18" s="3"/>
      <c r="N18" s="3"/>
    </row>
    <row r="19" spans="2:14" ht="30">
      <c r="B19" s="12"/>
      <c r="C19" s="3"/>
      <c r="D19" s="13" t="s">
        <v>15</v>
      </c>
      <c r="E19" s="3"/>
      <c r="F19" s="3"/>
      <c r="G19" s="3"/>
      <c r="H19" s="13" t="s">
        <v>34</v>
      </c>
      <c r="I19" s="3"/>
      <c r="J19" s="14" t="s">
        <v>26</v>
      </c>
      <c r="K19" s="3"/>
      <c r="L19" s="3"/>
      <c r="M19" s="3"/>
      <c r="N19" s="3"/>
    </row>
    <row r="20" spans="2:14" ht="30">
      <c r="B20" s="12"/>
      <c r="C20" s="3"/>
      <c r="D20" s="13" t="s">
        <v>38</v>
      </c>
      <c r="E20" s="3"/>
      <c r="F20" s="3"/>
      <c r="G20" s="3"/>
      <c r="H20" s="3"/>
      <c r="I20" s="3"/>
      <c r="J20" s="14" t="s">
        <v>29</v>
      </c>
      <c r="K20" s="3"/>
      <c r="L20" s="3"/>
      <c r="M20" s="3"/>
      <c r="N20" s="3"/>
    </row>
    <row r="21" spans="2:14" ht="15.75">
      <c r="B21" s="12"/>
      <c r="C21" s="3"/>
      <c r="D21" s="18" t="s">
        <v>42</v>
      </c>
      <c r="E21" s="3"/>
      <c r="F21" s="3"/>
      <c r="G21" s="3"/>
      <c r="H21" s="3"/>
      <c r="I21" s="3"/>
      <c r="J21" s="17"/>
      <c r="K21" s="3"/>
      <c r="L21" s="3"/>
      <c r="M21" s="3"/>
      <c r="N21" s="3"/>
    </row>
    <row r="22" spans="2:14">
      <c r="B22" s="12"/>
      <c r="C22" s="3"/>
      <c r="D22" s="14" t="s">
        <v>41</v>
      </c>
      <c r="E22" s="3"/>
      <c r="F22" s="3"/>
      <c r="G22" s="3"/>
      <c r="H22" s="3"/>
      <c r="I22" s="3"/>
      <c r="J22" s="3"/>
      <c r="K22" s="3"/>
      <c r="L22" s="3"/>
      <c r="M22" s="3"/>
      <c r="N22" s="3"/>
    </row>
    <row r="23" spans="2:14" ht="15.75">
      <c r="B23" s="12"/>
      <c r="C23" s="3"/>
      <c r="D23" s="19" t="s">
        <v>43</v>
      </c>
      <c r="E23" s="3"/>
      <c r="F23" s="3"/>
      <c r="G23" s="3"/>
      <c r="H23" s="3"/>
      <c r="I23" s="3"/>
      <c r="J23" s="3"/>
      <c r="K23" s="3"/>
      <c r="L23" s="3"/>
      <c r="M23" s="3"/>
      <c r="N23" s="3"/>
    </row>
    <row r="24" spans="2:14">
      <c r="B24" s="12"/>
      <c r="C24" s="3"/>
      <c r="D24" s="4" t="s">
        <v>12</v>
      </c>
      <c r="E24" s="3"/>
      <c r="F24" s="3"/>
      <c r="G24" s="3"/>
      <c r="H24" s="3"/>
      <c r="I24" s="3"/>
      <c r="J24" s="3"/>
      <c r="K24" s="3"/>
      <c r="L24" s="3"/>
      <c r="M24" s="3"/>
      <c r="N24" s="3"/>
    </row>
    <row r="25" spans="2:14">
      <c r="B25" s="12"/>
      <c r="C25" s="3"/>
      <c r="D25" s="15" t="s">
        <v>13</v>
      </c>
      <c r="E25" s="3"/>
      <c r="F25" s="3"/>
      <c r="G25" s="3"/>
      <c r="H25" s="3"/>
      <c r="I25" s="3"/>
      <c r="J25" s="3"/>
      <c r="K25" s="3"/>
      <c r="L25" s="3"/>
      <c r="M25" s="3"/>
      <c r="N25" s="3"/>
    </row>
    <row r="26" spans="2:14">
      <c r="B26" s="12"/>
      <c r="C26" s="3"/>
      <c r="D26" s="14" t="s">
        <v>16</v>
      </c>
      <c r="E26" s="3"/>
      <c r="F26" s="3"/>
      <c r="G26" s="3"/>
      <c r="H26" s="3"/>
      <c r="I26" s="3"/>
      <c r="J26" s="3"/>
      <c r="K26" s="3"/>
      <c r="L26" s="3"/>
      <c r="M26" s="3"/>
      <c r="N26" s="3"/>
    </row>
    <row r="27" spans="2:14">
      <c r="B27" s="3"/>
      <c r="C27" s="3"/>
      <c r="D27" s="8" t="s">
        <v>14</v>
      </c>
      <c r="E27" s="3"/>
      <c r="F27" s="3"/>
      <c r="G27" s="3"/>
      <c r="H27" s="3"/>
      <c r="I27" s="3"/>
      <c r="J27" s="3"/>
      <c r="K27" s="3"/>
      <c r="L27" s="3"/>
      <c r="M27" s="3"/>
      <c r="N27" s="3"/>
    </row>
    <row r="28" spans="2:14">
      <c r="B28" s="3"/>
      <c r="C28" s="3"/>
      <c r="D28" s="14" t="s">
        <v>17</v>
      </c>
      <c r="E28" s="3"/>
      <c r="F28" s="3"/>
      <c r="G28" s="3"/>
      <c r="H28" s="3"/>
      <c r="I28" s="3"/>
      <c r="J28" s="3"/>
      <c r="K28" s="3"/>
      <c r="L28" s="3"/>
      <c r="M28" s="3"/>
      <c r="N28" s="3"/>
    </row>
    <row r="29" spans="2:14" ht="45">
      <c r="D29" s="16" t="s">
        <v>24</v>
      </c>
    </row>
  </sheetData>
  <mergeCells count="6">
    <mergeCell ref="D17:D18"/>
    <mergeCell ref="B6:D6"/>
    <mergeCell ref="B7:D7"/>
    <mergeCell ref="E2:K2"/>
    <mergeCell ref="F4:J4"/>
    <mergeCell ref="B8:D8"/>
  </mergeCells>
  <pageMargins left="0.70866141732283472" right="0.70866141732283472" top="0.74803149606299213" bottom="0.74803149606299213" header="0.31496062992125984" footer="0.31496062992125984"/>
  <pageSetup paperSize="8" scale="94" orientation="landscape"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8"/>
  <sheetViews>
    <sheetView workbookViewId="0">
      <selection activeCell="A2" sqref="A2:J32"/>
    </sheetView>
  </sheetViews>
  <sheetFormatPr defaultColWidth="8.85546875" defaultRowHeight="15"/>
  <cols>
    <col min="1" max="1" width="10.140625" bestFit="1" customWidth="1"/>
    <col min="2" max="2" width="18.140625" bestFit="1" customWidth="1"/>
    <col min="3" max="3" width="4.28515625" bestFit="1" customWidth="1"/>
    <col min="4" max="4" width="12.28515625" customWidth="1"/>
    <col min="5" max="5" width="16" customWidth="1"/>
    <col min="6" max="6" width="18" bestFit="1" customWidth="1"/>
    <col min="7" max="7" width="9.85546875" bestFit="1" customWidth="1"/>
    <col min="8" max="8" width="12.42578125" bestFit="1" customWidth="1"/>
    <col min="9" max="9" width="10.7109375" customWidth="1"/>
    <col min="10" max="10" width="10.7109375" bestFit="1" customWidth="1"/>
    <col min="11" max="11" width="17.42578125" customWidth="1"/>
    <col min="13" max="13" width="10.42578125" bestFit="1" customWidth="1"/>
    <col min="14" max="14" width="1.42578125" customWidth="1"/>
    <col min="16" max="16" width="2.85546875" bestFit="1" customWidth="1"/>
    <col min="18" max="18" width="14.7109375" bestFit="1" customWidth="1"/>
    <col min="19" max="19" width="1.28515625" customWidth="1"/>
    <col min="20" max="20" width="1.85546875" customWidth="1"/>
  </cols>
  <sheetData>
    <row r="1" spans="1:20" ht="15.75" thickBot="1"/>
    <row r="2" spans="1:20" ht="16.5" thickTop="1" thickBot="1">
      <c r="E2" s="73" t="s">
        <v>67</v>
      </c>
      <c r="F2" s="20"/>
      <c r="G2" s="20"/>
      <c r="H2" s="20"/>
      <c r="I2" s="20"/>
      <c r="J2" s="20"/>
      <c r="K2" s="20"/>
      <c r="L2" s="20"/>
      <c r="M2" s="20"/>
      <c r="N2" s="20"/>
      <c r="O2" s="20"/>
      <c r="P2" s="20"/>
      <c r="Q2" s="20"/>
      <c r="R2" s="719" t="s">
        <v>345</v>
      </c>
      <c r="S2" s="719"/>
      <c r="T2" s="764"/>
    </row>
    <row r="3" spans="1:20" ht="16.5" thickTop="1" thickBot="1">
      <c r="A3" s="412"/>
      <c r="B3" s="412"/>
      <c r="E3" s="74" t="s">
        <v>78</v>
      </c>
      <c r="F3" s="146"/>
      <c r="G3" s="146"/>
      <c r="H3" s="146"/>
      <c r="I3" s="146"/>
      <c r="J3" s="146"/>
      <c r="K3" s="146"/>
      <c r="L3" s="146"/>
      <c r="M3" s="146"/>
      <c r="N3" s="146"/>
      <c r="O3" s="146"/>
      <c r="P3" s="146"/>
      <c r="Q3" s="146"/>
      <c r="R3" s="59" t="s">
        <v>71</v>
      </c>
      <c r="S3" s="59"/>
      <c r="T3" s="147"/>
    </row>
    <row r="4" spans="1:20" ht="18.75" customHeight="1" thickBot="1">
      <c r="A4" s="717" t="s">
        <v>346</v>
      </c>
      <c r="B4" s="717"/>
      <c r="C4" s="717"/>
      <c r="E4" s="22" t="s">
        <v>171</v>
      </c>
      <c r="F4" s="146"/>
      <c r="G4" s="146"/>
      <c r="H4" s="146"/>
      <c r="I4" s="146"/>
      <c r="J4" s="146"/>
      <c r="K4" s="146"/>
      <c r="L4" s="146"/>
      <c r="M4" s="146"/>
      <c r="N4" s="146"/>
      <c r="O4" s="146"/>
      <c r="P4" s="146"/>
      <c r="Q4" s="146"/>
      <c r="R4" s="356">
        <v>43238</v>
      </c>
      <c r="S4" s="58"/>
      <c r="T4" s="147"/>
    </row>
    <row r="5" spans="1:20" ht="3.95" customHeight="1">
      <c r="A5" s="717"/>
      <c r="B5" s="717"/>
      <c r="C5" s="717"/>
      <c r="E5" s="22"/>
      <c r="F5" s="146"/>
      <c r="G5" s="146"/>
      <c r="H5" s="146"/>
      <c r="I5" s="146"/>
      <c r="J5" s="146"/>
      <c r="K5" s="146"/>
      <c r="L5" s="146"/>
      <c r="M5" s="146"/>
      <c r="N5" s="146"/>
      <c r="O5" s="146"/>
      <c r="P5" s="146"/>
      <c r="Q5" s="146"/>
      <c r="R5" s="58"/>
      <c r="S5" s="58"/>
      <c r="T5" s="147"/>
    </row>
    <row r="6" spans="1:20" ht="15.75" thickBot="1">
      <c r="A6" s="717"/>
      <c r="B6" s="717"/>
      <c r="C6" s="717"/>
      <c r="E6" s="22"/>
      <c r="F6" s="146"/>
      <c r="G6" s="146"/>
      <c r="H6" s="146"/>
      <c r="I6" s="146"/>
      <c r="J6" s="60"/>
      <c r="K6" s="61"/>
      <c r="L6" s="95" t="s">
        <v>45</v>
      </c>
      <c r="M6" s="61"/>
      <c r="N6" s="61"/>
      <c r="O6" s="95" t="s">
        <v>347</v>
      </c>
      <c r="P6" s="61"/>
      <c r="Q6" s="96" t="s">
        <v>58</v>
      </c>
      <c r="R6" s="61"/>
      <c r="S6" s="63"/>
      <c r="T6" s="147"/>
    </row>
    <row r="7" spans="1:20" ht="16.5" thickTop="1" thickBot="1">
      <c r="A7" s="717"/>
      <c r="B7" s="717"/>
      <c r="C7" s="717"/>
      <c r="E7" s="52" t="s">
        <v>44</v>
      </c>
      <c r="F7" s="694" t="s">
        <v>164</v>
      </c>
      <c r="G7" s="694"/>
      <c r="H7" s="146"/>
      <c r="I7" s="146"/>
      <c r="J7" s="72" t="s">
        <v>44</v>
      </c>
      <c r="K7" s="384" t="s">
        <v>343</v>
      </c>
      <c r="L7" s="92" t="s">
        <v>57</v>
      </c>
      <c r="M7" s="141">
        <f>-(R7/O7)</f>
        <v>73800.738007380074</v>
      </c>
      <c r="N7" s="146"/>
      <c r="O7" s="48">
        <v>1.355</v>
      </c>
      <c r="P7" s="146"/>
      <c r="Q7" s="97" t="s">
        <v>56</v>
      </c>
      <c r="R7" s="272">
        <v>-100000</v>
      </c>
      <c r="S7" s="65"/>
      <c r="T7" s="147"/>
    </row>
    <row r="8" spans="1:20" ht="5.25" customHeight="1" thickTop="1" thickBot="1">
      <c r="A8" s="717"/>
      <c r="B8" s="717"/>
      <c r="C8" s="717"/>
      <c r="E8" s="52"/>
      <c r="F8" s="384"/>
      <c r="G8" s="384"/>
      <c r="H8" s="146"/>
      <c r="I8" s="146"/>
      <c r="J8" s="145"/>
      <c r="K8" s="146"/>
      <c r="L8" s="92"/>
      <c r="M8" s="141"/>
      <c r="N8" s="146"/>
      <c r="O8" s="48"/>
      <c r="P8" s="146"/>
      <c r="Q8" s="97"/>
      <c r="R8" s="141"/>
      <c r="S8" s="65"/>
      <c r="T8" s="147"/>
    </row>
    <row r="9" spans="1:20" ht="16.5" thickTop="1" thickBot="1">
      <c r="A9" s="717"/>
      <c r="B9" s="717"/>
      <c r="C9" s="717"/>
      <c r="E9" s="52" t="s">
        <v>62</v>
      </c>
      <c r="F9" s="384" t="s">
        <v>60</v>
      </c>
      <c r="G9" s="384"/>
      <c r="H9" s="146"/>
      <c r="I9" s="146"/>
      <c r="J9" s="72" t="s">
        <v>83</v>
      </c>
      <c r="K9" s="384" t="s">
        <v>343</v>
      </c>
      <c r="L9" s="92" t="s">
        <v>57</v>
      </c>
      <c r="M9" s="141">
        <f>-(R9/O9)</f>
        <v>74074.074074074073</v>
      </c>
      <c r="N9" s="146"/>
      <c r="O9" s="48">
        <v>1.35</v>
      </c>
      <c r="P9" s="146"/>
      <c r="Q9" s="92" t="s">
        <v>56</v>
      </c>
      <c r="R9" s="272">
        <v>-100000</v>
      </c>
      <c r="S9" s="65"/>
      <c r="T9" s="147"/>
    </row>
    <row r="10" spans="1:20" ht="15.75" thickTop="1">
      <c r="A10" s="717"/>
      <c r="B10" s="717"/>
      <c r="C10" s="717"/>
      <c r="E10" s="52" t="s">
        <v>306</v>
      </c>
      <c r="F10" s="384" t="s">
        <v>61</v>
      </c>
      <c r="G10" s="384"/>
      <c r="H10" s="146"/>
      <c r="I10" s="146"/>
      <c r="J10" s="66"/>
      <c r="K10" s="67"/>
      <c r="L10" s="67"/>
      <c r="M10" s="67"/>
      <c r="N10" s="67"/>
      <c r="O10" s="67"/>
      <c r="P10" s="67"/>
      <c r="Q10" s="93"/>
      <c r="R10" s="67"/>
      <c r="S10" s="68"/>
      <c r="T10" s="147"/>
    </row>
    <row r="11" spans="1:20" ht="3.75" customHeight="1" thickBot="1">
      <c r="A11" s="717"/>
      <c r="B11" s="717"/>
      <c r="C11" s="717"/>
      <c r="E11" s="52"/>
      <c r="F11" s="384"/>
      <c r="G11" s="384"/>
      <c r="H11" s="146"/>
      <c r="I11" s="146"/>
      <c r="J11" s="146"/>
      <c r="K11" s="146"/>
      <c r="L11" s="146"/>
      <c r="M11" s="146"/>
      <c r="N11" s="146"/>
      <c r="O11" s="146"/>
      <c r="P11" s="146"/>
      <c r="Q11" s="92"/>
      <c r="R11" s="146"/>
      <c r="S11" s="146"/>
      <c r="T11" s="147"/>
    </row>
    <row r="12" spans="1:20" ht="15.75" thickBot="1">
      <c r="A12" s="717"/>
      <c r="B12" s="717"/>
      <c r="C12" s="717"/>
      <c r="E12" s="52" t="s">
        <v>63</v>
      </c>
      <c r="F12" s="384" t="s">
        <v>344</v>
      </c>
      <c r="G12" s="384"/>
      <c r="H12" s="146"/>
      <c r="I12" s="146"/>
      <c r="J12" s="386" t="s">
        <v>90</v>
      </c>
      <c r="K12" s="387"/>
      <c r="L12" s="382"/>
      <c r="M12" s="146"/>
      <c r="N12" s="146"/>
      <c r="O12" s="48"/>
      <c r="P12" s="146"/>
      <c r="Q12" s="97" t="s">
        <v>57</v>
      </c>
      <c r="R12" s="129">
        <f>M9-M7</f>
        <v>273.33606669399887</v>
      </c>
      <c r="S12" s="141"/>
      <c r="T12" s="147"/>
    </row>
    <row r="13" spans="1:20">
      <c r="A13" s="717"/>
      <c r="B13" s="717"/>
      <c r="C13" s="717"/>
      <c r="E13" s="52" t="s">
        <v>65</v>
      </c>
      <c r="F13" s="404">
        <v>43238</v>
      </c>
      <c r="G13" s="384"/>
      <c r="H13" s="146"/>
      <c r="I13" s="146"/>
      <c r="J13" s="386" t="s">
        <v>89</v>
      </c>
      <c r="K13" s="387"/>
      <c r="L13" s="382"/>
      <c r="M13" s="146"/>
      <c r="N13" s="146"/>
      <c r="O13" s="146"/>
      <c r="P13" s="146"/>
      <c r="Q13" s="146"/>
      <c r="R13" s="146"/>
      <c r="S13" s="146"/>
      <c r="T13" s="147"/>
    </row>
    <row r="14" spans="1:20">
      <c r="A14" s="717"/>
      <c r="B14" s="717"/>
      <c r="C14" s="717"/>
      <c r="E14" s="52" t="s">
        <v>83</v>
      </c>
      <c r="F14" s="106" t="s">
        <v>122</v>
      </c>
      <c r="G14" s="384"/>
      <c r="H14" s="146"/>
      <c r="I14" s="146"/>
      <c r="J14" s="146"/>
      <c r="K14" s="146"/>
      <c r="L14" s="146"/>
      <c r="M14" s="146"/>
      <c r="N14" s="146"/>
      <c r="O14" s="146"/>
      <c r="P14" s="146"/>
      <c r="Q14" s="146"/>
      <c r="R14" s="146"/>
      <c r="S14" s="146"/>
      <c r="T14" s="147"/>
    </row>
    <row r="15" spans="1:20">
      <c r="A15" s="717"/>
      <c r="B15" s="717"/>
      <c r="C15" s="717"/>
      <c r="E15" s="52"/>
      <c r="F15" s="390"/>
      <c r="G15" s="384"/>
      <c r="H15" s="146"/>
      <c r="I15" s="146"/>
      <c r="J15" s="146"/>
      <c r="K15" s="146"/>
      <c r="L15" s="146"/>
      <c r="M15" s="146"/>
      <c r="N15" s="146"/>
      <c r="O15" s="146"/>
      <c r="P15" s="146"/>
      <c r="Q15" s="146"/>
      <c r="R15" s="146"/>
      <c r="S15" s="146"/>
      <c r="T15" s="147"/>
    </row>
    <row r="16" spans="1:20">
      <c r="A16" s="717"/>
      <c r="B16" s="717"/>
      <c r="C16" s="717"/>
      <c r="E16" s="52" t="s">
        <v>307</v>
      </c>
      <c r="F16" s="405">
        <v>43235</v>
      </c>
      <c r="G16" s="338">
        <v>0.50555555555555554</v>
      </c>
      <c r="H16" s="146"/>
      <c r="I16" s="146"/>
      <c r="J16" s="146"/>
      <c r="K16" s="146"/>
      <c r="L16" s="146"/>
      <c r="M16" s="146"/>
      <c r="N16" s="146"/>
      <c r="O16" s="146"/>
      <c r="P16" s="146"/>
      <c r="Q16" s="146"/>
      <c r="R16" s="146"/>
      <c r="S16" s="146"/>
      <c r="T16" s="147"/>
    </row>
    <row r="17" spans="1:20" s="388" customFormat="1">
      <c r="A17" s="717"/>
      <c r="B17" s="717"/>
      <c r="C17" s="717"/>
      <c r="E17" s="52" t="s">
        <v>308</v>
      </c>
      <c r="F17" s="384" t="s">
        <v>157</v>
      </c>
      <c r="G17" s="384"/>
      <c r="H17" s="384"/>
      <c r="I17" s="384"/>
      <c r="J17" s="384"/>
      <c r="K17" s="384"/>
      <c r="L17" s="384"/>
      <c r="M17" s="384"/>
      <c r="N17" s="384"/>
      <c r="O17" s="384"/>
      <c r="P17" s="384"/>
      <c r="Q17" s="384"/>
      <c r="R17" s="384"/>
      <c r="S17" s="384"/>
      <c r="T17" s="385"/>
    </row>
    <row r="18" spans="1:20" s="388" customFormat="1">
      <c r="A18" s="717"/>
      <c r="B18" s="717"/>
      <c r="C18" s="717"/>
      <c r="E18" s="52"/>
      <c r="F18" s="384"/>
      <c r="G18" s="384"/>
      <c r="H18" s="384"/>
      <c r="I18" s="384"/>
      <c r="J18" s="384"/>
      <c r="K18" s="384"/>
      <c r="L18" s="384"/>
      <c r="M18" s="384"/>
      <c r="N18" s="384"/>
      <c r="O18" s="384"/>
      <c r="P18" s="384"/>
      <c r="Q18" s="384"/>
      <c r="R18" s="384"/>
      <c r="S18" s="384"/>
      <c r="T18" s="385"/>
    </row>
    <row r="19" spans="1:20">
      <c r="A19" s="717"/>
      <c r="B19" s="717"/>
      <c r="C19" s="717"/>
      <c r="E19" s="408" t="s">
        <v>309</v>
      </c>
      <c r="F19" s="409" t="s">
        <v>70</v>
      </c>
      <c r="G19" s="410"/>
      <c r="H19" s="146"/>
      <c r="I19" s="146"/>
      <c r="J19" s="60" t="s">
        <v>72</v>
      </c>
      <c r="K19" s="61"/>
      <c r="L19" s="61"/>
      <c r="M19" s="61"/>
      <c r="N19" s="61"/>
      <c r="O19" s="61"/>
      <c r="P19" s="61"/>
      <c r="Q19" s="61"/>
      <c r="R19" s="63"/>
      <c r="S19" s="384"/>
      <c r="T19" s="147"/>
    </row>
    <row r="20" spans="1:20">
      <c r="A20" s="717"/>
      <c r="B20" s="717"/>
      <c r="C20" s="717"/>
      <c r="E20" s="408" t="s">
        <v>326</v>
      </c>
      <c r="F20" s="409" t="s">
        <v>70</v>
      </c>
      <c r="G20" s="410"/>
      <c r="H20" s="146"/>
      <c r="I20" s="146"/>
      <c r="J20" s="709" t="s">
        <v>324</v>
      </c>
      <c r="K20" s="710"/>
      <c r="L20" s="710"/>
      <c r="M20" s="710"/>
      <c r="N20" s="710"/>
      <c r="O20" s="710"/>
      <c r="P20" s="710"/>
      <c r="Q20" s="710"/>
      <c r="R20" s="711"/>
      <c r="S20" s="384"/>
      <c r="T20" s="147"/>
    </row>
    <row r="21" spans="1:20">
      <c r="A21" s="717"/>
      <c r="B21" s="717"/>
      <c r="C21" s="717"/>
      <c r="E21" s="408" t="s">
        <v>69</v>
      </c>
      <c r="F21" s="409" t="s">
        <v>70</v>
      </c>
      <c r="G21" s="410"/>
      <c r="H21" s="146"/>
      <c r="I21" s="146"/>
      <c r="J21" s="391"/>
      <c r="K21" s="392"/>
      <c r="L21" s="384"/>
      <c r="M21" s="384"/>
      <c r="N21" s="97"/>
      <c r="O21" s="97"/>
      <c r="P21" s="384"/>
      <c r="Q21" s="384"/>
      <c r="R21" s="71"/>
      <c r="S21" s="384"/>
      <c r="T21" s="147"/>
    </row>
    <row r="22" spans="1:20">
      <c r="A22" s="717"/>
      <c r="B22" s="717"/>
      <c r="C22" s="717"/>
      <c r="E22" s="411" t="s">
        <v>75</v>
      </c>
      <c r="F22" s="781" t="s">
        <v>76</v>
      </c>
      <c r="G22" s="781"/>
      <c r="H22" s="146"/>
      <c r="I22" s="146"/>
      <c r="J22" s="66"/>
      <c r="K22" s="67"/>
      <c r="L22" s="67"/>
      <c r="M22" s="67"/>
      <c r="N22" s="67"/>
      <c r="O22" s="67"/>
      <c r="P22" s="67"/>
      <c r="Q22" s="67"/>
      <c r="R22" s="68"/>
      <c r="S22" s="146"/>
      <c r="T22" s="147"/>
    </row>
    <row r="23" spans="1:20" ht="17.25" customHeight="1" thickBot="1">
      <c r="A23" s="412"/>
      <c r="B23" s="412"/>
      <c r="C23" s="388"/>
      <c r="E23" s="25"/>
      <c r="F23" s="26"/>
      <c r="G23" s="26"/>
      <c r="H23" s="26"/>
      <c r="I23" s="26"/>
      <c r="J23" s="26"/>
      <c r="K23" s="26"/>
      <c r="L23" s="26"/>
      <c r="M23" s="26"/>
      <c r="N23" s="26"/>
      <c r="O23" s="26"/>
      <c r="P23" s="26"/>
      <c r="Q23" s="26"/>
      <c r="R23" s="26"/>
      <c r="S23" s="26"/>
      <c r="T23" s="27"/>
    </row>
    <row r="24" spans="1:20" ht="11.1" customHeight="1" thickTop="1" thickBot="1">
      <c r="A24" s="388"/>
      <c r="B24" s="388"/>
      <c r="C24" s="388"/>
    </row>
    <row r="25" spans="1:20" ht="15.75" thickTop="1">
      <c r="A25" s="388"/>
      <c r="B25" s="388"/>
      <c r="C25" s="388"/>
      <c r="E25" s="258" t="s">
        <v>171</v>
      </c>
      <c r="F25" s="259">
        <v>43238</v>
      </c>
      <c r="G25" s="260" t="s">
        <v>111</v>
      </c>
      <c r="H25" s="261" t="s">
        <v>57</v>
      </c>
      <c r="I25" s="261">
        <f>M7</f>
        <v>73800.738007380074</v>
      </c>
      <c r="J25" s="261"/>
      <c r="K25" s="261" t="s">
        <v>164</v>
      </c>
      <c r="L25" s="777" t="s">
        <v>135</v>
      </c>
      <c r="M25" s="778"/>
      <c r="N25" s="778"/>
      <c r="O25" s="779"/>
      <c r="P25" s="1" t="s">
        <v>184</v>
      </c>
      <c r="R25" s="130"/>
    </row>
    <row r="26" spans="1:20">
      <c r="E26" s="262" t="s">
        <v>171</v>
      </c>
      <c r="F26" s="263">
        <v>43238</v>
      </c>
      <c r="G26" s="140" t="s">
        <v>112</v>
      </c>
      <c r="H26" s="254" t="s">
        <v>57</v>
      </c>
      <c r="I26" s="254"/>
      <c r="J26" s="264">
        <v>-73800.740000000005</v>
      </c>
      <c r="K26" s="254" t="s">
        <v>113</v>
      </c>
      <c r="L26" s="768" t="s">
        <v>136</v>
      </c>
      <c r="M26" s="769"/>
      <c r="N26" s="769"/>
      <c r="O26" s="770"/>
      <c r="P26" s="1" t="s">
        <v>185</v>
      </c>
    </row>
    <row r="27" spans="1:20">
      <c r="E27" s="262" t="s">
        <v>171</v>
      </c>
      <c r="F27" s="263">
        <v>43238</v>
      </c>
      <c r="G27" s="140" t="s">
        <v>112</v>
      </c>
      <c r="H27" s="254" t="s">
        <v>56</v>
      </c>
      <c r="I27" s="254"/>
      <c r="J27" s="254">
        <v>-100000</v>
      </c>
      <c r="K27" s="254" t="s">
        <v>164</v>
      </c>
      <c r="L27" s="768" t="s">
        <v>135</v>
      </c>
      <c r="M27" s="769"/>
      <c r="N27" s="769"/>
      <c r="O27" s="770"/>
      <c r="P27" s="1" t="s">
        <v>186</v>
      </c>
    </row>
    <row r="28" spans="1:20" ht="15.75" thickBot="1">
      <c r="E28" s="262" t="s">
        <v>171</v>
      </c>
      <c r="F28" s="263">
        <v>43238</v>
      </c>
      <c r="G28" s="140" t="s">
        <v>111</v>
      </c>
      <c r="H28" s="254" t="s">
        <v>56</v>
      </c>
      <c r="I28" s="254">
        <v>100000</v>
      </c>
      <c r="J28" s="254"/>
      <c r="K28" s="254" t="s">
        <v>113</v>
      </c>
      <c r="L28" s="768" t="s">
        <v>136</v>
      </c>
      <c r="M28" s="769"/>
      <c r="N28" s="769"/>
      <c r="O28" s="770"/>
      <c r="P28" s="1" t="s">
        <v>187</v>
      </c>
    </row>
    <row r="29" spans="1:20">
      <c r="E29" s="267" t="s">
        <v>171</v>
      </c>
      <c r="F29" s="279">
        <v>43238</v>
      </c>
      <c r="G29" s="268" t="s">
        <v>111</v>
      </c>
      <c r="H29" s="269" t="s">
        <v>57</v>
      </c>
      <c r="I29" s="269">
        <v>74074.070000000007</v>
      </c>
      <c r="J29" s="269"/>
      <c r="K29" s="269" t="s">
        <v>113</v>
      </c>
      <c r="L29" s="771" t="s">
        <v>136</v>
      </c>
      <c r="M29" s="772"/>
      <c r="N29" s="772"/>
      <c r="O29" s="773"/>
      <c r="P29" s="1" t="s">
        <v>188</v>
      </c>
    </row>
    <row r="30" spans="1:20">
      <c r="E30" s="210" t="s">
        <v>171</v>
      </c>
      <c r="F30" s="235">
        <v>43238</v>
      </c>
      <c r="G30" s="213" t="s">
        <v>112</v>
      </c>
      <c r="H30" s="237" t="s">
        <v>110</v>
      </c>
      <c r="I30" s="237"/>
      <c r="J30" s="270">
        <v>-100000</v>
      </c>
      <c r="K30" s="237" t="s">
        <v>113</v>
      </c>
      <c r="L30" s="746" t="s">
        <v>136</v>
      </c>
      <c r="M30" s="747"/>
      <c r="N30" s="747"/>
      <c r="O30" s="748"/>
      <c r="P30" s="1" t="s">
        <v>189</v>
      </c>
    </row>
    <row r="31" spans="1:20">
      <c r="E31" s="262" t="s">
        <v>171</v>
      </c>
      <c r="F31" s="263">
        <v>43238</v>
      </c>
      <c r="G31" s="140" t="s">
        <v>112</v>
      </c>
      <c r="H31" s="254" t="s">
        <v>57</v>
      </c>
      <c r="I31" s="254"/>
      <c r="J31" s="254">
        <v>-74074.740000000005</v>
      </c>
      <c r="K31" s="280" t="s">
        <v>165</v>
      </c>
      <c r="L31" s="768" t="s">
        <v>167</v>
      </c>
      <c r="M31" s="769"/>
      <c r="N31" s="769"/>
      <c r="O31" s="770"/>
      <c r="P31" s="1" t="s">
        <v>190</v>
      </c>
    </row>
    <row r="32" spans="1:20" ht="15.75" thickBot="1">
      <c r="E32" s="273" t="s">
        <v>171</v>
      </c>
      <c r="F32" s="265">
        <v>43238</v>
      </c>
      <c r="G32" s="104" t="s">
        <v>111</v>
      </c>
      <c r="H32" s="282" t="s">
        <v>110</v>
      </c>
      <c r="I32" s="282">
        <v>100000</v>
      </c>
      <c r="J32" s="283"/>
      <c r="K32" s="284" t="s">
        <v>165</v>
      </c>
      <c r="L32" s="774" t="s">
        <v>167</v>
      </c>
      <c r="M32" s="775"/>
      <c r="N32" s="775"/>
      <c r="O32" s="776"/>
      <c r="P32" s="1" t="s">
        <v>191</v>
      </c>
    </row>
    <row r="33" spans="1:13" ht="12.95" customHeight="1" thickTop="1" thickBot="1"/>
    <row r="34" spans="1:13" ht="8.1" hidden="1" customHeight="1"/>
    <row r="35" spans="1:13" ht="20.25" thickTop="1" thickBot="1">
      <c r="A35" s="177" t="s">
        <v>166</v>
      </c>
      <c r="B35" s="176"/>
      <c r="C35" s="176"/>
      <c r="D35" s="176"/>
      <c r="E35" s="178" t="s">
        <v>143</v>
      </c>
      <c r="F35" s="179">
        <v>43237</v>
      </c>
      <c r="G35" s="176"/>
      <c r="H35" s="178" t="s">
        <v>144</v>
      </c>
      <c r="I35" s="111" t="s">
        <v>56</v>
      </c>
      <c r="K35" s="744" t="s">
        <v>193</v>
      </c>
      <c r="L35" s="744"/>
    </row>
    <row r="36" spans="1:13" ht="15.75" thickTop="1">
      <c r="A36" s="52" t="s">
        <v>65</v>
      </c>
      <c r="B36" s="106" t="s">
        <v>118</v>
      </c>
      <c r="C36" s="117" t="s">
        <v>121</v>
      </c>
      <c r="D36" s="59" t="s">
        <v>114</v>
      </c>
      <c r="E36" s="117" t="s">
        <v>115</v>
      </c>
      <c r="F36" s="59" t="s">
        <v>116</v>
      </c>
      <c r="G36" s="114" t="s">
        <v>117</v>
      </c>
      <c r="H36" s="20"/>
      <c r="I36" s="21"/>
      <c r="K36" s="744" t="s">
        <v>194</v>
      </c>
      <c r="L36" s="744"/>
      <c r="M36" s="744"/>
    </row>
    <row r="37" spans="1:13">
      <c r="A37" s="175">
        <v>43237</v>
      </c>
      <c r="B37" s="146" t="s">
        <v>168</v>
      </c>
      <c r="C37" s="112" t="s">
        <v>56</v>
      </c>
      <c r="D37" s="141">
        <v>100000</v>
      </c>
      <c r="E37" s="112"/>
      <c r="F37" s="141">
        <f>D37</f>
        <v>100000</v>
      </c>
      <c r="G37" s="689" t="s">
        <v>131</v>
      </c>
      <c r="H37" s="690"/>
      <c r="I37" s="691"/>
      <c r="J37" t="s">
        <v>177</v>
      </c>
      <c r="K37" t="s">
        <v>195</v>
      </c>
    </row>
    <row r="38" spans="1:13">
      <c r="A38" s="175">
        <v>43238</v>
      </c>
      <c r="B38" s="146" t="s">
        <v>171</v>
      </c>
      <c r="C38" s="112" t="s">
        <v>56</v>
      </c>
      <c r="D38" s="146"/>
      <c r="E38" s="120">
        <v>-100000</v>
      </c>
      <c r="F38" s="118">
        <f>F37+E38</f>
        <v>0</v>
      </c>
      <c r="G38" s="689" t="s">
        <v>172</v>
      </c>
      <c r="H38" s="690"/>
      <c r="I38" s="691"/>
      <c r="J38" t="s">
        <v>186</v>
      </c>
    </row>
    <row r="39" spans="1:13">
      <c r="A39" s="175"/>
      <c r="B39" s="146"/>
      <c r="C39" s="112"/>
      <c r="D39" s="146"/>
      <c r="E39" s="112"/>
      <c r="F39" s="146"/>
      <c r="G39" s="145"/>
      <c r="H39" s="146"/>
      <c r="I39" s="147"/>
      <c r="K39" s="146"/>
    </row>
    <row r="40" spans="1:13">
      <c r="A40" s="175"/>
      <c r="B40" s="146"/>
      <c r="C40" s="112"/>
      <c r="D40" s="146"/>
      <c r="E40" s="112"/>
      <c r="F40" s="146"/>
      <c r="G40" s="145"/>
      <c r="H40" s="146"/>
      <c r="I40" s="147"/>
    </row>
    <row r="41" spans="1:13" ht="15.75" thickBot="1">
      <c r="A41" s="25"/>
      <c r="B41" s="26"/>
      <c r="C41" s="113"/>
      <c r="D41" s="26"/>
      <c r="E41" s="113"/>
      <c r="F41" s="26"/>
      <c r="G41" s="116"/>
      <c r="H41" s="26"/>
      <c r="I41" s="27"/>
    </row>
    <row r="42" spans="1:13" ht="16.5" thickTop="1" thickBot="1">
      <c r="B42" s="146"/>
      <c r="C42" s="146"/>
      <c r="D42" s="146"/>
      <c r="E42" s="146"/>
      <c r="F42" s="146"/>
      <c r="G42" s="146"/>
      <c r="H42" s="146"/>
      <c r="I42" s="146"/>
    </row>
    <row r="43" spans="1:13" ht="20.25" thickTop="1" thickBot="1">
      <c r="A43" s="687" t="s">
        <v>166</v>
      </c>
      <c r="B43" s="688"/>
      <c r="C43" s="688"/>
      <c r="D43" s="688"/>
      <c r="E43" s="178" t="s">
        <v>143</v>
      </c>
      <c r="F43" s="179">
        <v>43237</v>
      </c>
      <c r="G43" s="176"/>
      <c r="H43" s="178" t="s">
        <v>144</v>
      </c>
      <c r="I43" s="111" t="s">
        <v>57</v>
      </c>
    </row>
    <row r="44" spans="1:13" ht="16.5" thickTop="1">
      <c r="A44" s="180" t="s">
        <v>65</v>
      </c>
      <c r="B44" s="106" t="s">
        <v>118</v>
      </c>
      <c r="C44" s="117" t="s">
        <v>121</v>
      </c>
      <c r="D44" s="59" t="s">
        <v>114</v>
      </c>
      <c r="E44" s="117" t="s">
        <v>115</v>
      </c>
      <c r="F44" s="59" t="s">
        <v>116</v>
      </c>
      <c r="G44" s="114" t="s">
        <v>117</v>
      </c>
      <c r="H44" s="20"/>
      <c r="I44" s="21"/>
      <c r="K44" s="139"/>
    </row>
    <row r="45" spans="1:13">
      <c r="A45" s="175">
        <v>43237</v>
      </c>
      <c r="B45" s="146" t="s">
        <v>168</v>
      </c>
      <c r="C45" s="112" t="s">
        <v>57</v>
      </c>
      <c r="D45" s="141">
        <v>0</v>
      </c>
      <c r="E45" s="120">
        <v>-74074.070000000007</v>
      </c>
      <c r="F45" s="141">
        <f>E45</f>
        <v>-74074.070000000007</v>
      </c>
      <c r="G45" s="689" t="s">
        <v>132</v>
      </c>
      <c r="H45" s="690"/>
      <c r="I45" s="691"/>
      <c r="J45" t="s">
        <v>179</v>
      </c>
    </row>
    <row r="46" spans="1:13">
      <c r="A46" s="175">
        <v>43238</v>
      </c>
      <c r="B46" s="146" t="s">
        <v>171</v>
      </c>
      <c r="C46" s="112" t="s">
        <v>57</v>
      </c>
      <c r="D46" s="131">
        <v>73800.740000000005</v>
      </c>
      <c r="E46" s="132"/>
      <c r="F46" s="128">
        <f>F45+D46</f>
        <v>-273.33000000000175</v>
      </c>
      <c r="G46" s="684" t="s">
        <v>173</v>
      </c>
      <c r="H46" s="685"/>
      <c r="I46" s="686"/>
      <c r="J46" t="s">
        <v>184</v>
      </c>
    </row>
    <row r="47" spans="1:13">
      <c r="A47" s="22"/>
      <c r="B47" s="146"/>
      <c r="C47" s="112"/>
      <c r="D47" s="131"/>
      <c r="E47" s="132"/>
      <c r="F47" s="146"/>
      <c r="G47" s="145"/>
      <c r="H47" s="146"/>
      <c r="I47" s="147"/>
    </row>
    <row r="48" spans="1:13">
      <c r="A48" s="22"/>
      <c r="B48" s="146"/>
      <c r="C48" s="112"/>
      <c r="D48" s="131"/>
      <c r="E48" s="132"/>
      <c r="F48" s="146"/>
      <c r="G48" s="145"/>
      <c r="H48" s="146"/>
      <c r="I48" s="147"/>
    </row>
    <row r="49" spans="1:10" ht="15.75" thickBot="1">
      <c r="A49" s="25"/>
      <c r="B49" s="26"/>
      <c r="C49" s="113"/>
      <c r="D49" s="26"/>
      <c r="E49" s="113"/>
      <c r="F49" s="26"/>
      <c r="G49" s="116"/>
      <c r="H49" s="26"/>
      <c r="I49" s="27"/>
    </row>
    <row r="50" spans="1:10" ht="15.75" thickTop="1">
      <c r="A50" s="146"/>
      <c r="B50" s="146"/>
      <c r="C50" s="146"/>
      <c r="D50" s="146"/>
      <c r="E50" s="146"/>
      <c r="F50" s="146"/>
      <c r="G50" s="146"/>
      <c r="H50" s="146"/>
      <c r="I50" s="20"/>
    </row>
    <row r="51" spans="1:10" ht="15.75" thickBot="1">
      <c r="A51" s="146"/>
      <c r="B51" s="26"/>
      <c r="C51" s="26"/>
      <c r="D51" s="26"/>
      <c r="E51" s="26"/>
      <c r="F51" s="26"/>
      <c r="G51" s="127"/>
      <c r="H51" s="26"/>
      <c r="I51" s="146"/>
    </row>
    <row r="52" spans="1:10" ht="20.25" thickTop="1" thickBot="1">
      <c r="A52" s="751" t="s">
        <v>146</v>
      </c>
      <c r="B52" s="752"/>
      <c r="C52" s="752"/>
      <c r="D52" s="752"/>
      <c r="E52" s="178" t="s">
        <v>143</v>
      </c>
      <c r="F52" s="179">
        <v>43237</v>
      </c>
      <c r="G52" s="176"/>
      <c r="H52" s="176" t="s">
        <v>120</v>
      </c>
      <c r="I52" s="111" t="s">
        <v>56</v>
      </c>
    </row>
    <row r="53" spans="1:10" ht="15.75" thickTop="1">
      <c r="A53" s="180" t="s">
        <v>65</v>
      </c>
      <c r="B53" s="106" t="s">
        <v>118</v>
      </c>
      <c r="C53" s="117" t="s">
        <v>121</v>
      </c>
      <c r="D53" s="59" t="s">
        <v>114</v>
      </c>
      <c r="E53" s="117" t="s">
        <v>115</v>
      </c>
      <c r="F53" s="59" t="s">
        <v>116</v>
      </c>
      <c r="G53" s="681" t="s">
        <v>117</v>
      </c>
      <c r="H53" s="682"/>
      <c r="I53" s="683"/>
    </row>
    <row r="54" spans="1:10">
      <c r="A54" s="252">
        <v>43237</v>
      </c>
      <c r="B54" s="140" t="s">
        <v>168</v>
      </c>
      <c r="C54" s="253" t="s">
        <v>56</v>
      </c>
      <c r="D54" s="140"/>
      <c r="E54" s="255">
        <v>-100000</v>
      </c>
      <c r="F54" s="271">
        <f>E54</f>
        <v>-100000</v>
      </c>
      <c r="G54" s="765" t="s">
        <v>141</v>
      </c>
      <c r="H54" s="766"/>
      <c r="I54" s="767"/>
      <c r="J54" t="s">
        <v>178</v>
      </c>
    </row>
    <row r="55" spans="1:10">
      <c r="A55" s="230">
        <v>43237</v>
      </c>
      <c r="B55" s="213" t="s">
        <v>168</v>
      </c>
      <c r="C55" s="211" t="s">
        <v>56</v>
      </c>
      <c r="D55" s="231">
        <v>100000</v>
      </c>
      <c r="E55" s="274"/>
      <c r="F55" s="231">
        <f>F54+D55</f>
        <v>0</v>
      </c>
      <c r="G55" s="735" t="s">
        <v>131</v>
      </c>
      <c r="H55" s="736"/>
      <c r="I55" s="737"/>
      <c r="J55" t="s">
        <v>180</v>
      </c>
    </row>
    <row r="56" spans="1:10">
      <c r="A56" s="230">
        <v>43237</v>
      </c>
      <c r="B56" s="213" t="s">
        <v>168</v>
      </c>
      <c r="C56" s="211" t="s">
        <v>56</v>
      </c>
      <c r="D56" s="231"/>
      <c r="E56" s="214">
        <v>-100000</v>
      </c>
      <c r="F56" s="270">
        <f>F55+E56</f>
        <v>-100000</v>
      </c>
      <c r="G56" s="735" t="s">
        <v>141</v>
      </c>
      <c r="H56" s="736"/>
      <c r="I56" s="737"/>
      <c r="J56" t="s">
        <v>182</v>
      </c>
    </row>
    <row r="57" spans="1:10">
      <c r="A57" s="175">
        <v>43238</v>
      </c>
      <c r="B57" s="146" t="s">
        <v>171</v>
      </c>
      <c r="C57" s="253" t="s">
        <v>56</v>
      </c>
      <c r="D57" s="128">
        <v>100000</v>
      </c>
      <c r="E57" s="120"/>
      <c r="F57" s="128">
        <f>F56+D57</f>
        <v>0</v>
      </c>
      <c r="G57" s="765" t="s">
        <v>175</v>
      </c>
      <c r="H57" s="766"/>
      <c r="I57" s="767"/>
      <c r="J57" t="s">
        <v>187</v>
      </c>
    </row>
    <row r="58" spans="1:10">
      <c r="A58" s="230">
        <v>43238</v>
      </c>
      <c r="B58" s="213" t="s">
        <v>171</v>
      </c>
      <c r="C58" s="211" t="s">
        <v>56</v>
      </c>
      <c r="D58" s="231"/>
      <c r="E58" s="214">
        <v>-100000</v>
      </c>
      <c r="F58" s="270">
        <f>F57+E58</f>
        <v>-100000</v>
      </c>
      <c r="G58" s="225"/>
      <c r="H58" s="226"/>
      <c r="I58" s="229"/>
      <c r="J58" t="s">
        <v>189</v>
      </c>
    </row>
    <row r="59" spans="1:10" ht="15.75" thickBot="1">
      <c r="A59" s="276">
        <v>43238</v>
      </c>
      <c r="B59" s="277" t="s">
        <v>171</v>
      </c>
      <c r="C59" s="219" t="s">
        <v>56</v>
      </c>
      <c r="D59" s="278">
        <v>100000</v>
      </c>
      <c r="E59" s="219"/>
      <c r="F59" s="278">
        <f>F58+D59</f>
        <v>0</v>
      </c>
      <c r="G59" s="221"/>
      <c r="H59" s="220"/>
      <c r="I59" s="222"/>
      <c r="J59" t="s">
        <v>191</v>
      </c>
    </row>
    <row r="60" spans="1:10" ht="16.5" thickTop="1" thickBot="1"/>
    <row r="61" spans="1:10" ht="20.25" thickTop="1" thickBot="1">
      <c r="A61" s="687" t="s">
        <v>146</v>
      </c>
      <c r="B61" s="688"/>
      <c r="C61" s="688"/>
      <c r="D61" s="688"/>
      <c r="E61" s="178" t="s">
        <v>143</v>
      </c>
      <c r="F61" s="179">
        <v>43237</v>
      </c>
      <c r="G61" s="176"/>
      <c r="H61" s="176" t="s">
        <v>120</v>
      </c>
      <c r="I61" s="111" t="s">
        <v>57</v>
      </c>
    </row>
    <row r="62" spans="1:10" ht="15.75" thickTop="1">
      <c r="A62" s="180" t="s">
        <v>65</v>
      </c>
      <c r="B62" s="106" t="s">
        <v>118</v>
      </c>
      <c r="C62" s="117" t="s">
        <v>121</v>
      </c>
      <c r="D62" s="59" t="s">
        <v>114</v>
      </c>
      <c r="E62" s="117" t="s">
        <v>115</v>
      </c>
      <c r="F62" s="59" t="s">
        <v>116</v>
      </c>
      <c r="G62" s="681" t="s">
        <v>117</v>
      </c>
      <c r="H62" s="682"/>
      <c r="I62" s="683"/>
    </row>
    <row r="63" spans="1:10">
      <c r="A63" s="252">
        <v>43237</v>
      </c>
      <c r="B63" s="140" t="s">
        <v>168</v>
      </c>
      <c r="C63" s="253" t="s">
        <v>57</v>
      </c>
      <c r="D63" s="257">
        <v>74074.070000000007</v>
      </c>
      <c r="E63" s="255"/>
      <c r="F63" s="257">
        <f>D63</f>
        <v>74074.070000000007</v>
      </c>
      <c r="G63" s="765" t="s">
        <v>139</v>
      </c>
      <c r="H63" s="766"/>
      <c r="I63" s="767"/>
      <c r="J63" t="s">
        <v>176</v>
      </c>
    </row>
    <row r="64" spans="1:10">
      <c r="A64" s="230">
        <v>43237</v>
      </c>
      <c r="B64" s="213" t="s">
        <v>168</v>
      </c>
      <c r="C64" s="211" t="s">
        <v>57</v>
      </c>
      <c r="D64" s="231"/>
      <c r="E64" s="214">
        <v>-74074.070000000007</v>
      </c>
      <c r="F64" s="270">
        <f>F63+E64</f>
        <v>0</v>
      </c>
      <c r="G64" s="735" t="s">
        <v>132</v>
      </c>
      <c r="H64" s="736"/>
      <c r="I64" s="737"/>
      <c r="J64" t="s">
        <v>181</v>
      </c>
    </row>
    <row r="65" spans="1:10">
      <c r="A65" s="230">
        <v>43237</v>
      </c>
      <c r="B65" s="275" t="s">
        <v>168</v>
      </c>
      <c r="C65" s="211" t="s">
        <v>57</v>
      </c>
      <c r="D65" s="231">
        <v>74074.070000000007</v>
      </c>
      <c r="E65" s="214"/>
      <c r="F65" s="231">
        <f>F64+D65</f>
        <v>74074.070000000007</v>
      </c>
      <c r="G65" s="735" t="s">
        <v>139</v>
      </c>
      <c r="H65" s="736"/>
      <c r="I65" s="737"/>
      <c r="J65" t="s">
        <v>183</v>
      </c>
    </row>
    <row r="66" spans="1:10">
      <c r="A66" s="175">
        <v>43238</v>
      </c>
      <c r="B66" s="71" t="s">
        <v>171</v>
      </c>
      <c r="C66" s="253" t="s">
        <v>57</v>
      </c>
      <c r="D66" s="128"/>
      <c r="E66" s="120">
        <v>-73800.740000000005</v>
      </c>
      <c r="F66" s="128">
        <f>F65+E66</f>
        <v>273.33000000000175</v>
      </c>
      <c r="G66" s="142"/>
      <c r="H66" s="143"/>
      <c r="I66" s="144"/>
      <c r="J66" t="s">
        <v>185</v>
      </c>
    </row>
    <row r="67" spans="1:10">
      <c r="A67" s="230">
        <v>43238</v>
      </c>
      <c r="B67" s="275" t="s">
        <v>171</v>
      </c>
      <c r="C67" s="211" t="s">
        <v>57</v>
      </c>
      <c r="D67" s="231">
        <v>74074.740000000005</v>
      </c>
      <c r="E67" s="214"/>
      <c r="F67" s="231">
        <f>F66+D67</f>
        <v>74348.070000000007</v>
      </c>
      <c r="G67" s="225"/>
      <c r="H67" s="226"/>
      <c r="I67" s="229"/>
      <c r="J67" t="s">
        <v>188</v>
      </c>
    </row>
    <row r="68" spans="1:10">
      <c r="A68" s="230">
        <v>43238</v>
      </c>
      <c r="B68" s="275" t="s">
        <v>171</v>
      </c>
      <c r="C68" s="211" t="s">
        <v>57</v>
      </c>
      <c r="D68" s="231"/>
      <c r="E68" s="214">
        <v>-74074.740000000005</v>
      </c>
      <c r="F68" s="231">
        <f>F67+E68</f>
        <v>273.33000000000175</v>
      </c>
      <c r="G68" s="225"/>
      <c r="H68" s="226"/>
      <c r="I68" s="229"/>
      <c r="J68" t="s">
        <v>190</v>
      </c>
    </row>
    <row r="69" spans="1:10" ht="15.75" thickBot="1">
      <c r="A69" s="25"/>
      <c r="B69" s="26"/>
      <c r="C69" s="113"/>
      <c r="D69" s="26"/>
      <c r="E69" s="113"/>
      <c r="F69" s="127"/>
      <c r="G69" s="116"/>
      <c r="H69" s="26"/>
      <c r="I69" s="27"/>
    </row>
    <row r="70" spans="1:10" ht="15.75" thickTop="1"/>
    <row r="71" spans="1:10" ht="15.75" thickBot="1"/>
    <row r="72" spans="1:10" ht="20.25" thickTop="1" thickBot="1">
      <c r="A72" s="749" t="s">
        <v>169</v>
      </c>
      <c r="B72" s="750"/>
      <c r="C72" s="750"/>
      <c r="D72" s="750"/>
      <c r="E72" s="178" t="s">
        <v>143</v>
      </c>
      <c r="F72" s="179">
        <v>43237</v>
      </c>
      <c r="G72" s="176"/>
      <c r="H72" s="176" t="s">
        <v>120</v>
      </c>
      <c r="I72" s="111" t="s">
        <v>56</v>
      </c>
    </row>
    <row r="73" spans="1:10" ht="15.75" thickTop="1">
      <c r="A73" s="180" t="s">
        <v>65</v>
      </c>
      <c r="B73" s="106" t="s">
        <v>118</v>
      </c>
      <c r="C73" s="117" t="s">
        <v>121</v>
      </c>
      <c r="D73" s="59" t="s">
        <v>114</v>
      </c>
      <c r="E73" s="117" t="s">
        <v>115</v>
      </c>
      <c r="F73" s="59" t="s">
        <v>116</v>
      </c>
      <c r="G73" s="681" t="s">
        <v>117</v>
      </c>
      <c r="H73" s="682"/>
      <c r="I73" s="683"/>
    </row>
    <row r="74" spans="1:10">
      <c r="A74" s="175">
        <v>43237</v>
      </c>
      <c r="B74" s="146" t="s">
        <v>168</v>
      </c>
      <c r="C74" s="112" t="s">
        <v>56</v>
      </c>
      <c r="D74" s="128"/>
      <c r="E74" s="120">
        <v>-100000</v>
      </c>
      <c r="F74" s="141">
        <f>E74</f>
        <v>-100000</v>
      </c>
      <c r="G74" s="684" t="s">
        <v>130</v>
      </c>
      <c r="H74" s="685"/>
      <c r="I74" s="686"/>
      <c r="J74" t="s">
        <v>182</v>
      </c>
    </row>
    <row r="75" spans="1:10">
      <c r="A75" s="175">
        <v>43238</v>
      </c>
      <c r="B75" s="71" t="s">
        <v>171</v>
      </c>
      <c r="C75" s="112" t="s">
        <v>56</v>
      </c>
      <c r="D75" s="128">
        <v>100000</v>
      </c>
      <c r="E75" s="120"/>
      <c r="F75" s="128">
        <f>F74+D75</f>
        <v>0</v>
      </c>
      <c r="G75" s="684" t="s">
        <v>131</v>
      </c>
      <c r="H75" s="685"/>
      <c r="I75" s="686"/>
      <c r="J75" t="s">
        <v>191</v>
      </c>
    </row>
    <row r="76" spans="1:10">
      <c r="A76" s="22"/>
      <c r="B76" s="146"/>
      <c r="C76" s="112"/>
      <c r="D76" s="128"/>
      <c r="E76" s="120"/>
      <c r="F76" s="146"/>
      <c r="G76" s="145"/>
      <c r="H76" s="146"/>
      <c r="I76" s="147"/>
    </row>
    <row r="77" spans="1:10">
      <c r="A77" s="22"/>
      <c r="B77" s="146"/>
      <c r="C77" s="112"/>
      <c r="D77" s="146"/>
      <c r="E77" s="119"/>
      <c r="F77" s="146"/>
      <c r="G77" s="145"/>
      <c r="H77" s="146"/>
      <c r="I77" s="147"/>
    </row>
    <row r="78" spans="1:10" ht="15.75" thickBot="1">
      <c r="A78" s="25"/>
      <c r="B78" s="26"/>
      <c r="C78" s="113"/>
      <c r="D78" s="26"/>
      <c r="E78" s="113"/>
      <c r="F78" s="26"/>
      <c r="G78" s="116"/>
      <c r="H78" s="26"/>
      <c r="I78" s="27"/>
    </row>
    <row r="79" spans="1:10" ht="15.75" thickTop="1">
      <c r="B79" s="146"/>
      <c r="C79" s="146"/>
      <c r="D79" s="146"/>
      <c r="E79" s="146"/>
      <c r="F79" s="146"/>
      <c r="G79" s="146"/>
      <c r="H79" s="146"/>
      <c r="I79" s="146"/>
    </row>
    <row r="80" spans="1:10" ht="15.75" thickBot="1"/>
    <row r="81" spans="1:10" ht="20.25" thickTop="1" thickBot="1">
      <c r="A81" s="687" t="s">
        <v>170</v>
      </c>
      <c r="B81" s="688"/>
      <c r="C81" s="688"/>
      <c r="D81" s="688"/>
      <c r="E81" s="178" t="s">
        <v>143</v>
      </c>
      <c r="F81" s="179">
        <v>43237</v>
      </c>
      <c r="G81" s="176"/>
      <c r="H81" s="176" t="s">
        <v>120</v>
      </c>
      <c r="I81" s="111" t="s">
        <v>57</v>
      </c>
    </row>
    <row r="82" spans="1:10" ht="15.75" thickTop="1">
      <c r="A82" s="180" t="s">
        <v>65</v>
      </c>
      <c r="B82" s="184" t="s">
        <v>118</v>
      </c>
      <c r="C82" s="117" t="s">
        <v>121</v>
      </c>
      <c r="D82" s="59" t="s">
        <v>114</v>
      </c>
      <c r="E82" s="117" t="s">
        <v>115</v>
      </c>
      <c r="F82" s="59" t="s">
        <v>116</v>
      </c>
      <c r="G82" s="681" t="s">
        <v>117</v>
      </c>
      <c r="H82" s="682"/>
      <c r="I82" s="683"/>
    </row>
    <row r="83" spans="1:10">
      <c r="A83" s="175">
        <v>43237</v>
      </c>
      <c r="B83" s="71" t="s">
        <v>168</v>
      </c>
      <c r="C83" s="112" t="s">
        <v>57</v>
      </c>
      <c r="D83" s="128">
        <v>74074.070000000007</v>
      </c>
      <c r="E83" s="120"/>
      <c r="F83" s="141">
        <f>D83</f>
        <v>74074.070000000007</v>
      </c>
      <c r="G83" s="684" t="s">
        <v>139</v>
      </c>
      <c r="H83" s="685"/>
      <c r="I83" s="686"/>
      <c r="J83" t="s">
        <v>183</v>
      </c>
    </row>
    <row r="84" spans="1:10">
      <c r="A84" s="175">
        <v>43238</v>
      </c>
      <c r="B84" s="71" t="s">
        <v>171</v>
      </c>
      <c r="C84" s="112" t="s">
        <v>57</v>
      </c>
      <c r="D84" s="128"/>
      <c r="E84" s="120">
        <v>-74074.070000000007</v>
      </c>
      <c r="F84" s="128">
        <f>F83+E84</f>
        <v>0</v>
      </c>
      <c r="G84" s="684" t="s">
        <v>174</v>
      </c>
      <c r="H84" s="685"/>
      <c r="I84" s="686"/>
      <c r="J84" t="s">
        <v>190</v>
      </c>
    </row>
    <row r="85" spans="1:10">
      <c r="A85" s="22"/>
      <c r="B85" s="71"/>
      <c r="C85" s="112"/>
      <c r="D85" s="128"/>
      <c r="E85" s="120"/>
      <c r="F85" s="146"/>
      <c r="G85" s="145"/>
      <c r="H85" s="146"/>
      <c r="I85" s="147"/>
    </row>
    <row r="86" spans="1:10">
      <c r="A86" s="22"/>
      <c r="B86" s="71"/>
      <c r="C86" s="112"/>
      <c r="D86" s="146"/>
      <c r="E86" s="119"/>
      <c r="F86" s="146"/>
      <c r="G86" s="145"/>
      <c r="H86" s="146"/>
      <c r="I86" s="147"/>
    </row>
    <row r="87" spans="1:10" ht="15.75" thickBot="1">
      <c r="A87" s="25"/>
      <c r="B87" s="185"/>
      <c r="C87" s="113"/>
      <c r="D87" s="26"/>
      <c r="E87" s="113"/>
      <c r="F87" s="26"/>
      <c r="G87" s="116"/>
      <c r="H87" s="26"/>
      <c r="I87" s="27"/>
    </row>
    <row r="88" spans="1:10" ht="15.75" thickTop="1">
      <c r="B88" s="146"/>
      <c r="C88" s="146"/>
      <c r="D88" s="146"/>
      <c r="E88" s="146"/>
      <c r="F88" s="146"/>
      <c r="G88" s="146"/>
      <c r="H88" s="146"/>
      <c r="I88" s="146"/>
    </row>
  </sheetData>
  <mergeCells count="39">
    <mergeCell ref="G46:I46"/>
    <mergeCell ref="L25:O25"/>
    <mergeCell ref="F7:G7"/>
    <mergeCell ref="F22:G22"/>
    <mergeCell ref="J20:R20"/>
    <mergeCell ref="G37:I37"/>
    <mergeCell ref="K35:L35"/>
    <mergeCell ref="L26:O26"/>
    <mergeCell ref="L27:O27"/>
    <mergeCell ref="L28:O28"/>
    <mergeCell ref="L29:O29"/>
    <mergeCell ref="L30:O30"/>
    <mergeCell ref="L31:O31"/>
    <mergeCell ref="L32:O32"/>
    <mergeCell ref="A72:D72"/>
    <mergeCell ref="G73:I73"/>
    <mergeCell ref="A52:D52"/>
    <mergeCell ref="G53:I53"/>
    <mergeCell ref="G54:I54"/>
    <mergeCell ref="G55:I55"/>
    <mergeCell ref="G56:I56"/>
    <mergeCell ref="A61:D61"/>
    <mergeCell ref="G57:I57"/>
    <mergeCell ref="R2:T2"/>
    <mergeCell ref="A4:C22"/>
    <mergeCell ref="G83:I83"/>
    <mergeCell ref="G84:I84"/>
    <mergeCell ref="G62:I62"/>
    <mergeCell ref="G63:I63"/>
    <mergeCell ref="G64:I64"/>
    <mergeCell ref="G65:I65"/>
    <mergeCell ref="G74:I74"/>
    <mergeCell ref="G75:I75"/>
    <mergeCell ref="G38:I38"/>
    <mergeCell ref="K36:M36"/>
    <mergeCell ref="A81:D81"/>
    <mergeCell ref="G82:I82"/>
    <mergeCell ref="A43:D43"/>
    <mergeCell ref="G45:I45"/>
  </mergeCells>
  <pageMargins left="0.70866141732283472" right="0.70866141732283472" top="0.74803149606299213" bottom="0.74803149606299213" header="0.31496062992125984" footer="0.31496062992125984"/>
  <pageSetup paperSize="8" scale="57" orientation="landscape"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89"/>
  <sheetViews>
    <sheetView topLeftCell="L15" workbookViewId="0">
      <selection activeCell="A2" sqref="A2:K32"/>
    </sheetView>
  </sheetViews>
  <sheetFormatPr defaultColWidth="11.42578125" defaultRowHeight="15"/>
  <cols>
    <col min="1" max="1" width="24.42578125" bestFit="1" customWidth="1"/>
    <col min="2" max="2" width="14.28515625" customWidth="1"/>
    <col min="3" max="3" width="10.85546875" hidden="1" customWidth="1"/>
    <col min="4" max="4" width="12" customWidth="1"/>
    <col min="5" max="5" width="3.28515625" bestFit="1" customWidth="1"/>
    <col min="6" max="6" width="4.28515625" style="286" bestFit="1" customWidth="1"/>
    <col min="7" max="7" width="10.85546875" style="286" customWidth="1"/>
    <col min="8" max="8" width="11.42578125" style="286" bestFit="1" customWidth="1"/>
    <col min="9" max="9" width="15" style="286" bestFit="1" customWidth="1"/>
    <col min="10" max="10" width="10.85546875" style="286"/>
    <col min="11" max="11" width="13.140625" customWidth="1"/>
    <col min="12" max="14" width="10.85546875" style="286"/>
    <col min="19" max="19" width="3.140625" bestFit="1" customWidth="1"/>
    <col min="20" max="20" width="4.28515625" bestFit="1" customWidth="1"/>
    <col min="22" max="22" width="11.42578125" bestFit="1" customWidth="1"/>
    <col min="23" max="23" width="15" bestFit="1" customWidth="1"/>
    <col min="25" max="25" width="19.28515625" customWidth="1"/>
    <col min="26" max="26" width="19.7109375" customWidth="1"/>
  </cols>
  <sheetData>
    <row r="1" spans="1:27">
      <c r="A1" s="286"/>
      <c r="B1" s="286"/>
      <c r="C1" s="286"/>
      <c r="D1" s="286"/>
      <c r="E1" s="286"/>
      <c r="K1" s="286"/>
      <c r="O1" s="286"/>
      <c r="P1" s="286"/>
      <c r="Q1" s="286"/>
      <c r="R1" s="286"/>
      <c r="S1" s="286"/>
    </row>
    <row r="2" spans="1:27">
      <c r="A2" s="286"/>
      <c r="B2" s="286"/>
      <c r="C2" s="286"/>
      <c r="D2" s="286"/>
      <c r="E2" s="286"/>
      <c r="K2" s="286"/>
      <c r="O2" s="286"/>
      <c r="P2" s="286"/>
      <c r="Q2" s="286"/>
      <c r="R2" s="286"/>
      <c r="S2" s="286"/>
    </row>
    <row r="3" spans="1:27" ht="15.75">
      <c r="A3" s="286"/>
      <c r="B3" s="788" t="s">
        <v>198</v>
      </c>
      <c r="C3" s="788"/>
      <c r="D3" s="788"/>
      <c r="E3" s="286"/>
      <c r="K3" s="286"/>
      <c r="O3" s="286"/>
      <c r="P3" s="788" t="s">
        <v>199</v>
      </c>
      <c r="Q3" s="788"/>
      <c r="R3" s="788"/>
      <c r="S3" s="286"/>
    </row>
    <row r="4" spans="1:27" ht="15.75" thickBot="1">
      <c r="A4" s="286"/>
      <c r="B4" s="286"/>
      <c r="C4" s="286"/>
      <c r="D4" s="286"/>
      <c r="E4" s="286"/>
      <c r="K4" s="286"/>
      <c r="O4" s="286"/>
      <c r="P4" s="286"/>
      <c r="Q4" s="286"/>
      <c r="R4" s="286"/>
      <c r="S4" s="286"/>
    </row>
    <row r="5" spans="1:27" ht="15.75" thickTop="1">
      <c r="A5" s="286"/>
      <c r="B5" s="718" t="s">
        <v>228</v>
      </c>
      <c r="C5" s="719"/>
      <c r="D5" s="266">
        <v>43244</v>
      </c>
      <c r="E5" s="20" t="s">
        <v>111</v>
      </c>
      <c r="F5" s="20" t="s">
        <v>57</v>
      </c>
      <c r="G5" s="290">
        <v>150000</v>
      </c>
      <c r="H5" s="288"/>
      <c r="I5" s="20" t="s">
        <v>229</v>
      </c>
      <c r="J5" s="719" t="s">
        <v>238</v>
      </c>
      <c r="K5" s="764"/>
      <c r="L5" s="786" t="s">
        <v>252</v>
      </c>
      <c r="M5" s="690"/>
      <c r="N5" s="285"/>
      <c r="O5" s="286"/>
      <c r="P5" s="718" t="s">
        <v>230</v>
      </c>
      <c r="Q5" s="719"/>
      <c r="R5" s="266">
        <v>43244</v>
      </c>
      <c r="S5" s="20" t="s">
        <v>112</v>
      </c>
      <c r="T5" s="20" t="s">
        <v>56</v>
      </c>
      <c r="U5" s="290"/>
      <c r="V5" s="288">
        <v>-200000</v>
      </c>
      <c r="W5" s="20" t="s">
        <v>229</v>
      </c>
      <c r="X5" s="719" t="s">
        <v>234</v>
      </c>
      <c r="Y5" s="764"/>
      <c r="Z5" s="786" t="s">
        <v>231</v>
      </c>
      <c r="AA5" s="690"/>
    </row>
    <row r="6" spans="1:27" ht="15.75" thickBot="1">
      <c r="A6" s="286"/>
      <c r="B6" s="782" t="s">
        <v>228</v>
      </c>
      <c r="C6" s="783"/>
      <c r="D6" s="193">
        <v>43244</v>
      </c>
      <c r="E6" s="26" t="s">
        <v>111</v>
      </c>
      <c r="F6" s="26" t="s">
        <v>57</v>
      </c>
      <c r="G6" s="127">
        <v>150000</v>
      </c>
      <c r="H6" s="134"/>
      <c r="I6" s="26" t="s">
        <v>225</v>
      </c>
      <c r="J6" s="783" t="s">
        <v>238</v>
      </c>
      <c r="K6" s="784"/>
      <c r="L6" s="786" t="s">
        <v>226</v>
      </c>
      <c r="M6" s="690"/>
      <c r="N6" s="285"/>
      <c r="O6" s="286"/>
      <c r="P6" s="782" t="s">
        <v>230</v>
      </c>
      <c r="Q6" s="783"/>
      <c r="R6" s="193">
        <v>43244</v>
      </c>
      <c r="S6" s="26" t="s">
        <v>112</v>
      </c>
      <c r="T6" s="26" t="s">
        <v>56</v>
      </c>
      <c r="U6" s="127"/>
      <c r="V6" s="134">
        <v>-200000</v>
      </c>
      <c r="W6" s="26" t="s">
        <v>225</v>
      </c>
      <c r="X6" s="783" t="s">
        <v>234</v>
      </c>
      <c r="Y6" s="784"/>
      <c r="Z6" s="786" t="s">
        <v>226</v>
      </c>
      <c r="AA6" s="690"/>
    </row>
    <row r="7" spans="1:27" ht="15.75" thickTop="1">
      <c r="A7" s="286"/>
      <c r="B7" s="286"/>
      <c r="C7" s="286"/>
      <c r="D7" s="286"/>
      <c r="E7" s="286"/>
      <c r="K7" s="286"/>
      <c r="O7" s="286"/>
      <c r="P7" s="286"/>
      <c r="Q7" s="286"/>
      <c r="R7" s="286"/>
      <c r="S7" s="286"/>
    </row>
    <row r="8" spans="1:27" ht="15.75">
      <c r="A8" s="286"/>
      <c r="B8" s="788" t="s">
        <v>200</v>
      </c>
      <c r="C8" s="788"/>
      <c r="D8" s="788"/>
      <c r="E8" s="286"/>
      <c r="K8" s="286"/>
      <c r="O8" s="286"/>
      <c r="P8" s="788" t="s">
        <v>201</v>
      </c>
      <c r="Q8" s="788"/>
      <c r="R8" s="788"/>
      <c r="S8" s="286"/>
    </row>
    <row r="9" spans="1:27" ht="15.75" thickBot="1">
      <c r="A9" s="286"/>
      <c r="B9" s="286"/>
      <c r="C9" s="286"/>
      <c r="D9" s="286"/>
      <c r="E9" s="286"/>
      <c r="K9" s="286"/>
      <c r="O9" s="286"/>
      <c r="P9" s="286"/>
      <c r="Q9" s="286"/>
      <c r="R9" s="286"/>
      <c r="S9" s="286"/>
    </row>
    <row r="10" spans="1:27" ht="15.75" thickTop="1">
      <c r="A10" s="286"/>
      <c r="B10" s="718" t="s">
        <v>228</v>
      </c>
      <c r="C10" s="719"/>
      <c r="D10" s="266">
        <v>43244</v>
      </c>
      <c r="E10" s="20" t="s">
        <v>111</v>
      </c>
      <c r="F10" s="20" t="s">
        <v>57</v>
      </c>
      <c r="G10" s="290">
        <v>150000</v>
      </c>
      <c r="H10" s="288"/>
      <c r="I10" s="20" t="s">
        <v>229</v>
      </c>
      <c r="J10" s="719" t="s">
        <v>238</v>
      </c>
      <c r="K10" s="764"/>
      <c r="L10" s="786" t="s">
        <v>252</v>
      </c>
      <c r="M10" s="690"/>
      <c r="N10" s="285"/>
      <c r="O10" s="286"/>
      <c r="P10" s="718" t="s">
        <v>230</v>
      </c>
      <c r="Q10" s="719"/>
      <c r="R10" s="266">
        <v>43244</v>
      </c>
      <c r="S10" s="20" t="s">
        <v>112</v>
      </c>
      <c r="T10" s="20" t="s">
        <v>56</v>
      </c>
      <c r="U10" s="290"/>
      <c r="V10" s="288">
        <v>-200000</v>
      </c>
      <c r="W10" s="20" t="s">
        <v>229</v>
      </c>
      <c r="X10" s="719" t="s">
        <v>234</v>
      </c>
      <c r="Y10" s="764"/>
      <c r="Z10" s="786" t="s">
        <v>231</v>
      </c>
      <c r="AA10" s="690"/>
    </row>
    <row r="11" spans="1:27" ht="15.75" thickBot="1">
      <c r="A11" s="286"/>
      <c r="B11" s="782" t="s">
        <v>228</v>
      </c>
      <c r="C11" s="783"/>
      <c r="D11" s="193">
        <v>43244</v>
      </c>
      <c r="E11" s="26" t="s">
        <v>111</v>
      </c>
      <c r="F11" s="26" t="s">
        <v>57</v>
      </c>
      <c r="G11" s="127">
        <v>150000</v>
      </c>
      <c r="H11" s="134"/>
      <c r="I11" s="26" t="s">
        <v>232</v>
      </c>
      <c r="J11" s="783" t="s">
        <v>238</v>
      </c>
      <c r="K11" s="784"/>
      <c r="L11" s="786" t="s">
        <v>233</v>
      </c>
      <c r="M11" s="690"/>
      <c r="N11" s="285"/>
      <c r="O11" s="286"/>
      <c r="P11" s="782" t="s">
        <v>230</v>
      </c>
      <c r="Q11" s="783"/>
      <c r="R11" s="193">
        <v>43244</v>
      </c>
      <c r="S11" s="26" t="s">
        <v>112</v>
      </c>
      <c r="T11" s="26" t="s">
        <v>56</v>
      </c>
      <c r="U11" s="127"/>
      <c r="V11" s="134">
        <v>-200000</v>
      </c>
      <c r="W11" s="26" t="s">
        <v>232</v>
      </c>
      <c r="X11" s="783" t="s">
        <v>234</v>
      </c>
      <c r="Y11" s="784"/>
      <c r="Z11" s="786" t="s">
        <v>233</v>
      </c>
      <c r="AA11" s="690"/>
    </row>
    <row r="12" spans="1:27" ht="15.75" thickTop="1">
      <c r="A12" s="286"/>
      <c r="B12" s="286"/>
      <c r="C12" s="286"/>
      <c r="D12" s="286"/>
      <c r="E12" s="286"/>
      <c r="K12" s="286"/>
      <c r="O12" s="286"/>
      <c r="P12" s="286"/>
      <c r="Q12" s="286"/>
      <c r="R12" s="286"/>
      <c r="S12" s="286"/>
    </row>
    <row r="13" spans="1:27" ht="15.75">
      <c r="A13" s="286"/>
      <c r="B13" s="286"/>
      <c r="C13" s="286"/>
      <c r="D13" s="286"/>
      <c r="E13" s="286"/>
      <c r="K13" s="286"/>
      <c r="O13" s="286"/>
      <c r="P13" s="788" t="s">
        <v>241</v>
      </c>
      <c r="Q13" s="788"/>
      <c r="R13" s="788"/>
      <c r="S13" s="286"/>
    </row>
    <row r="14" spans="1:27" ht="16.5" thickBot="1">
      <c r="A14" s="286"/>
      <c r="B14" s="318" t="s">
        <v>299</v>
      </c>
      <c r="C14" s="318"/>
      <c r="D14" s="318"/>
      <c r="E14" s="318"/>
      <c r="F14" s="318"/>
      <c r="G14" s="318"/>
      <c r="H14" s="318"/>
      <c r="I14" s="318"/>
      <c r="J14" s="318"/>
      <c r="K14" s="318"/>
      <c r="L14" s="318"/>
      <c r="M14" s="318"/>
      <c r="O14" s="286"/>
      <c r="P14" s="286"/>
      <c r="Q14" s="286"/>
      <c r="R14" s="286"/>
      <c r="S14" s="286"/>
    </row>
    <row r="15" spans="1:27" ht="16.5" thickTop="1" thickBot="1">
      <c r="A15" s="286"/>
      <c r="B15" s="313"/>
      <c r="C15" s="313"/>
      <c r="D15" s="313"/>
      <c r="E15" s="313"/>
      <c r="F15" s="313"/>
      <c r="G15" s="313"/>
      <c r="H15" s="313"/>
      <c r="I15" s="313"/>
      <c r="J15" s="313"/>
      <c r="K15" s="313"/>
      <c r="L15" s="313"/>
      <c r="M15" s="313"/>
      <c r="O15" s="286"/>
      <c r="P15" s="718" t="s">
        <v>230</v>
      </c>
      <c r="Q15" s="719"/>
      <c r="R15" s="266">
        <v>43244</v>
      </c>
      <c r="S15" s="20" t="s">
        <v>112</v>
      </c>
      <c r="T15" s="20" t="s">
        <v>56</v>
      </c>
      <c r="U15" s="290"/>
      <c r="V15" s="288">
        <v>-200000</v>
      </c>
      <c r="W15" s="20" t="s">
        <v>229</v>
      </c>
      <c r="X15" s="719" t="s">
        <v>240</v>
      </c>
      <c r="Y15" s="764"/>
      <c r="Z15" s="786" t="s">
        <v>231</v>
      </c>
      <c r="AA15" s="690"/>
    </row>
    <row r="16" spans="1:27" ht="16.5" thickTop="1" thickBot="1">
      <c r="A16" s="286"/>
      <c r="B16" s="718" t="s">
        <v>262</v>
      </c>
      <c r="C16" s="719"/>
      <c r="D16" s="266">
        <v>43244</v>
      </c>
      <c r="E16" s="315" t="s">
        <v>112</v>
      </c>
      <c r="F16" s="315" t="s">
        <v>56</v>
      </c>
      <c r="G16" s="290"/>
      <c r="H16" s="288">
        <v>-1000000</v>
      </c>
      <c r="I16" s="315" t="s">
        <v>225</v>
      </c>
      <c r="J16" s="719" t="s">
        <v>301</v>
      </c>
      <c r="K16" s="764"/>
      <c r="L16" s="786" t="s">
        <v>267</v>
      </c>
      <c r="M16" s="690"/>
      <c r="O16" s="286"/>
      <c r="P16" s="782" t="s">
        <v>230</v>
      </c>
      <c r="Q16" s="783"/>
      <c r="R16" s="193">
        <v>43244</v>
      </c>
      <c r="S16" s="26" t="s">
        <v>112</v>
      </c>
      <c r="T16" s="26" t="s">
        <v>56</v>
      </c>
      <c r="U16" s="127"/>
      <c r="V16" s="134">
        <v>-200000</v>
      </c>
      <c r="W16" s="26" t="s">
        <v>225</v>
      </c>
      <c r="X16" s="783" t="s">
        <v>240</v>
      </c>
      <c r="Y16" s="784"/>
      <c r="Z16" s="786" t="s">
        <v>226</v>
      </c>
      <c r="AA16" s="690"/>
    </row>
    <row r="17" spans="1:27" ht="16.5" thickTop="1" thickBot="1">
      <c r="A17" s="286"/>
      <c r="B17" s="782" t="s">
        <v>262</v>
      </c>
      <c r="C17" s="783"/>
      <c r="D17" s="193">
        <v>43244</v>
      </c>
      <c r="E17" s="317" t="s">
        <v>111</v>
      </c>
      <c r="F17" s="317" t="s">
        <v>56</v>
      </c>
      <c r="G17" s="127">
        <v>1000000</v>
      </c>
      <c r="H17" s="134"/>
      <c r="I17" s="317" t="s">
        <v>300</v>
      </c>
      <c r="J17" s="783" t="s">
        <v>264</v>
      </c>
      <c r="K17" s="784"/>
      <c r="L17" s="786" t="s">
        <v>267</v>
      </c>
      <c r="M17" s="690"/>
      <c r="O17" s="286"/>
      <c r="P17" s="286"/>
      <c r="Q17" s="286"/>
      <c r="R17" s="286"/>
      <c r="S17" s="286"/>
    </row>
    <row r="18" spans="1:27" ht="16.5" thickTop="1">
      <c r="A18" s="286"/>
      <c r="B18" s="313"/>
      <c r="C18" s="313"/>
      <c r="D18" s="313"/>
      <c r="E18" s="313"/>
      <c r="F18" s="313"/>
      <c r="G18" s="313"/>
      <c r="H18" s="313"/>
      <c r="I18" s="313"/>
      <c r="J18" s="313"/>
      <c r="K18" s="313"/>
      <c r="L18" s="313"/>
      <c r="M18" s="313"/>
      <c r="O18" s="286"/>
      <c r="P18" s="788" t="s">
        <v>242</v>
      </c>
      <c r="Q18" s="788"/>
      <c r="R18" s="788"/>
      <c r="S18" s="286"/>
    </row>
    <row r="19" spans="1:27" ht="15.75" thickBot="1">
      <c r="A19" s="286"/>
      <c r="B19" s="286"/>
      <c r="C19" s="286"/>
      <c r="D19" s="286"/>
      <c r="E19" s="286"/>
      <c r="K19" s="286"/>
      <c r="O19" s="286"/>
      <c r="P19" s="286"/>
      <c r="Q19" s="286"/>
      <c r="R19" s="286"/>
      <c r="S19" s="286"/>
    </row>
    <row r="20" spans="1:27" ht="15.75" thickTop="1">
      <c r="A20" s="286"/>
      <c r="B20" s="286"/>
      <c r="C20" s="286"/>
      <c r="D20" s="286"/>
      <c r="E20" s="286"/>
      <c r="K20" s="286"/>
      <c r="O20" s="286"/>
      <c r="P20" s="718" t="s">
        <v>230</v>
      </c>
      <c r="Q20" s="719"/>
      <c r="R20" s="266">
        <v>43244</v>
      </c>
      <c r="S20" s="20" t="s">
        <v>112</v>
      </c>
      <c r="T20" s="20" t="s">
        <v>56</v>
      </c>
      <c r="U20" s="290"/>
      <c r="V20" s="288">
        <v>-200000</v>
      </c>
      <c r="W20" s="20" t="s">
        <v>229</v>
      </c>
      <c r="X20" s="719" t="s">
        <v>240</v>
      </c>
      <c r="Y20" s="764"/>
      <c r="Z20" s="786" t="s">
        <v>231</v>
      </c>
      <c r="AA20" s="690"/>
    </row>
    <row r="21" spans="1:27" ht="15.75" thickBot="1">
      <c r="A21" s="286"/>
      <c r="B21" s="286"/>
      <c r="C21" s="286"/>
      <c r="D21" s="286"/>
      <c r="E21" s="286"/>
      <c r="K21" s="286"/>
      <c r="O21" s="286"/>
      <c r="P21" s="782" t="s">
        <v>230</v>
      </c>
      <c r="Q21" s="783"/>
      <c r="R21" s="193">
        <v>43244</v>
      </c>
      <c r="S21" s="26" t="s">
        <v>112</v>
      </c>
      <c r="T21" s="26" t="s">
        <v>56</v>
      </c>
      <c r="U21" s="127"/>
      <c r="V21" s="134">
        <v>-200000</v>
      </c>
      <c r="W21" s="26" t="s">
        <v>232</v>
      </c>
      <c r="X21" s="783" t="s">
        <v>240</v>
      </c>
      <c r="Y21" s="784"/>
      <c r="Z21" s="786" t="s">
        <v>233</v>
      </c>
      <c r="AA21" s="690"/>
    </row>
    <row r="22" spans="1:27" ht="15.75" thickTop="1">
      <c r="A22" s="286"/>
      <c r="B22" s="286"/>
      <c r="C22" s="286"/>
      <c r="D22" s="286"/>
      <c r="E22" s="286"/>
      <c r="K22" s="286"/>
      <c r="O22" s="286"/>
      <c r="P22" s="286"/>
      <c r="Q22" s="286"/>
      <c r="R22" s="286"/>
      <c r="S22" s="286"/>
    </row>
    <row r="23" spans="1:27" ht="15.75">
      <c r="A23" s="306" t="s">
        <v>281</v>
      </c>
      <c r="B23" s="306" t="s">
        <v>202</v>
      </c>
      <c r="C23" s="306"/>
      <c r="D23" s="306"/>
      <c r="E23" s="306"/>
      <c r="F23" s="306"/>
      <c r="G23" s="306"/>
      <c r="H23" s="306"/>
      <c r="I23" s="306"/>
      <c r="J23" s="306"/>
      <c r="K23" s="306"/>
      <c r="L23" s="306"/>
      <c r="M23" s="306"/>
      <c r="N23" s="306"/>
      <c r="O23" s="306"/>
      <c r="P23" s="787" t="s">
        <v>203</v>
      </c>
      <c r="Q23" s="787"/>
      <c r="R23" s="787"/>
      <c r="S23" s="787"/>
    </row>
    <row r="24" spans="1:27" ht="15.75" thickBot="1">
      <c r="A24" s="286"/>
      <c r="B24" s="286"/>
      <c r="C24" s="286"/>
      <c r="D24" s="286"/>
      <c r="E24" s="286"/>
      <c r="K24" s="286"/>
      <c r="O24" s="286"/>
      <c r="P24" s="286"/>
      <c r="Q24" s="286"/>
      <c r="R24" s="286"/>
      <c r="S24" s="286"/>
    </row>
    <row r="25" spans="1:27" ht="15.75" thickTop="1">
      <c r="A25" s="286"/>
      <c r="B25" s="718" t="s">
        <v>243</v>
      </c>
      <c r="C25" s="719"/>
      <c r="D25" s="266">
        <v>43244</v>
      </c>
      <c r="E25" s="20" t="s">
        <v>112</v>
      </c>
      <c r="F25" s="20" t="s">
        <v>57</v>
      </c>
      <c r="G25" s="290"/>
      <c r="H25" s="288">
        <v>-20000</v>
      </c>
      <c r="I25" s="20" t="s">
        <v>229</v>
      </c>
      <c r="J25" s="719" t="s">
        <v>248</v>
      </c>
      <c r="K25" s="764"/>
      <c r="L25" s="786" t="s">
        <v>245</v>
      </c>
      <c r="M25" s="744"/>
      <c r="O25" s="286"/>
      <c r="P25" s="718" t="s">
        <v>243</v>
      </c>
      <c r="Q25" s="719"/>
      <c r="R25" s="266">
        <v>43244</v>
      </c>
      <c r="S25" s="20" t="s">
        <v>112</v>
      </c>
      <c r="T25" s="20" t="s">
        <v>57</v>
      </c>
      <c r="U25" s="290"/>
      <c r="V25" s="288">
        <v>-20000</v>
      </c>
      <c r="W25" s="20" t="s">
        <v>229</v>
      </c>
      <c r="X25" s="719" t="s">
        <v>246</v>
      </c>
      <c r="Y25" s="764"/>
      <c r="Z25" t="s">
        <v>244</v>
      </c>
    </row>
    <row r="26" spans="1:27" ht="15.75" thickBot="1">
      <c r="A26" s="286"/>
      <c r="B26" s="782" t="s">
        <v>243</v>
      </c>
      <c r="C26" s="783"/>
      <c r="D26" s="193">
        <v>43244</v>
      </c>
      <c r="E26" s="26" t="s">
        <v>111</v>
      </c>
      <c r="F26" s="26" t="s">
        <v>57</v>
      </c>
      <c r="G26" s="127">
        <v>20000</v>
      </c>
      <c r="H26" s="134"/>
      <c r="I26" s="291" t="s">
        <v>229</v>
      </c>
      <c r="J26" s="783" t="s">
        <v>249</v>
      </c>
      <c r="K26" s="784"/>
      <c r="L26" s="786" t="s">
        <v>244</v>
      </c>
      <c r="M26" s="744"/>
      <c r="O26" s="286"/>
      <c r="P26" s="782" t="s">
        <v>243</v>
      </c>
      <c r="Q26" s="783"/>
      <c r="R26" s="193">
        <v>43244</v>
      </c>
      <c r="S26" s="26" t="s">
        <v>111</v>
      </c>
      <c r="T26" s="26" t="s">
        <v>57</v>
      </c>
      <c r="U26" s="127">
        <v>20000</v>
      </c>
      <c r="V26" s="134"/>
      <c r="W26" s="291" t="s">
        <v>229</v>
      </c>
      <c r="X26" s="783" t="s">
        <v>247</v>
      </c>
      <c r="Y26" s="784"/>
      <c r="Z26" s="786" t="s">
        <v>245</v>
      </c>
      <c r="AA26" s="744"/>
    </row>
    <row r="27" spans="1:27" ht="15.75" thickTop="1">
      <c r="A27" s="286"/>
      <c r="B27" s="286"/>
      <c r="C27" s="286"/>
      <c r="D27" s="286"/>
      <c r="E27" s="286"/>
      <c r="K27" s="286"/>
      <c r="O27" s="286"/>
      <c r="P27" s="286"/>
      <c r="Q27" s="286"/>
      <c r="R27" s="286"/>
      <c r="S27" s="286"/>
    </row>
    <row r="28" spans="1:27" ht="15.75">
      <c r="A28" s="286"/>
      <c r="B28" s="788" t="s">
        <v>250</v>
      </c>
      <c r="C28" s="788"/>
      <c r="D28" s="788"/>
      <c r="E28" s="788"/>
      <c r="F28" s="788"/>
      <c r="G28" s="788"/>
      <c r="H28" s="306"/>
      <c r="I28" s="306"/>
      <c r="J28" s="306"/>
      <c r="K28" s="306"/>
      <c r="L28" s="306"/>
      <c r="M28" s="306"/>
      <c r="N28" s="306"/>
      <c r="O28" s="306"/>
      <c r="P28" s="788" t="s">
        <v>251</v>
      </c>
      <c r="Q28" s="788"/>
      <c r="R28" s="788"/>
      <c r="S28" s="788"/>
      <c r="T28" s="788"/>
      <c r="U28" s="788"/>
    </row>
    <row r="29" spans="1:27" ht="15.75" thickBot="1">
      <c r="A29" s="286"/>
      <c r="B29" s="286"/>
      <c r="C29" s="286"/>
      <c r="D29" s="286"/>
      <c r="E29" s="286"/>
      <c r="K29" s="285"/>
      <c r="L29" s="690"/>
      <c r="M29" s="744"/>
      <c r="O29" s="286"/>
      <c r="P29" s="286"/>
      <c r="Q29" s="286"/>
      <c r="R29" s="286"/>
      <c r="S29" s="286"/>
    </row>
    <row r="30" spans="1:27" ht="15" customHeight="1" thickTop="1">
      <c r="A30" s="286"/>
      <c r="B30" s="718" t="s">
        <v>276</v>
      </c>
      <c r="C30" s="719"/>
      <c r="D30" s="266">
        <v>43244</v>
      </c>
      <c r="E30" s="20" t="s">
        <v>112</v>
      </c>
      <c r="F30" s="20" t="s">
        <v>57</v>
      </c>
      <c r="G30" s="290"/>
      <c r="H30" s="288">
        <v>-20000</v>
      </c>
      <c r="I30" s="20" t="s">
        <v>229</v>
      </c>
      <c r="J30" s="719" t="s">
        <v>255</v>
      </c>
      <c r="K30" s="764"/>
      <c r="L30" s="295" t="s">
        <v>258</v>
      </c>
      <c r="M30" s="293"/>
      <c r="O30" s="286"/>
      <c r="P30" s="718" t="s">
        <v>277</v>
      </c>
      <c r="Q30" s="719"/>
      <c r="R30" s="266">
        <v>43244</v>
      </c>
      <c r="S30" s="20" t="s">
        <v>112</v>
      </c>
      <c r="T30" s="20" t="s">
        <v>57</v>
      </c>
      <c r="U30" s="290"/>
      <c r="V30" s="288">
        <v>-20000</v>
      </c>
      <c r="W30" s="20" t="s">
        <v>229</v>
      </c>
      <c r="X30" s="719" t="s">
        <v>257</v>
      </c>
      <c r="Y30" s="764"/>
      <c r="Z30" s="295" t="s">
        <v>260</v>
      </c>
      <c r="AA30" s="293"/>
    </row>
    <row r="31" spans="1:27" ht="15.75" thickBot="1">
      <c r="A31" s="286"/>
      <c r="B31" s="782" t="s">
        <v>276</v>
      </c>
      <c r="C31" s="783"/>
      <c r="D31" s="193">
        <v>43244</v>
      </c>
      <c r="E31" s="26" t="s">
        <v>111</v>
      </c>
      <c r="F31" s="26" t="s">
        <v>57</v>
      </c>
      <c r="G31" s="127">
        <v>20000</v>
      </c>
      <c r="H31" s="134"/>
      <c r="I31" s="291" t="s">
        <v>229</v>
      </c>
      <c r="J31" s="783" t="s">
        <v>254</v>
      </c>
      <c r="K31" s="784"/>
      <c r="L31" s="295" t="s">
        <v>259</v>
      </c>
      <c r="M31" s="293"/>
      <c r="O31" s="286"/>
      <c r="P31" s="782" t="s">
        <v>277</v>
      </c>
      <c r="Q31" s="783"/>
      <c r="R31" s="193">
        <v>43244</v>
      </c>
      <c r="S31" s="26" t="s">
        <v>111</v>
      </c>
      <c r="T31" s="26" t="s">
        <v>57</v>
      </c>
      <c r="U31" s="127">
        <v>20000</v>
      </c>
      <c r="V31" s="134"/>
      <c r="W31" s="291" t="s">
        <v>229</v>
      </c>
      <c r="X31" s="783" t="s">
        <v>253</v>
      </c>
      <c r="Y31" s="784"/>
      <c r="Z31" s="295" t="s">
        <v>261</v>
      </c>
      <c r="AA31" s="293"/>
    </row>
    <row r="32" spans="1:27" s="286" customFormat="1" ht="15.75" thickTop="1">
      <c r="B32" s="285"/>
      <c r="C32" s="285"/>
      <c r="D32" s="191"/>
      <c r="E32" s="285"/>
      <c r="F32" s="785" t="s">
        <v>256</v>
      </c>
      <c r="G32" s="785"/>
      <c r="H32" s="785"/>
      <c r="I32" s="785"/>
      <c r="J32" s="285"/>
      <c r="K32" s="285"/>
      <c r="L32" s="293"/>
      <c r="M32" s="293"/>
      <c r="P32" s="285"/>
      <c r="Q32" s="285"/>
      <c r="R32" s="191"/>
      <c r="S32" s="285"/>
      <c r="T32" s="785" t="s">
        <v>256</v>
      </c>
      <c r="U32" s="785"/>
      <c r="V32" s="785"/>
      <c r="W32" s="785"/>
      <c r="X32" s="285"/>
      <c r="Y32" s="285"/>
      <c r="Z32" s="293"/>
      <c r="AA32" s="293"/>
    </row>
    <row r="33" spans="1:27" s="286" customFormat="1">
      <c r="B33" s="285"/>
      <c r="C33" s="285"/>
      <c r="D33" s="191"/>
      <c r="E33" s="285"/>
      <c r="F33" s="285"/>
      <c r="G33" s="128"/>
      <c r="H33" s="294"/>
      <c r="I33" s="294"/>
      <c r="J33" s="285"/>
      <c r="K33" s="285"/>
      <c r="L33" s="293"/>
      <c r="M33" s="293"/>
      <c r="P33" s="285"/>
      <c r="Q33" s="285"/>
      <c r="R33" s="191"/>
      <c r="S33" s="285"/>
      <c r="T33" s="285"/>
      <c r="U33" s="128"/>
      <c r="V33" s="172"/>
      <c r="W33" s="292"/>
      <c r="X33" s="285"/>
      <c r="Y33" s="285"/>
      <c r="Z33" s="293"/>
      <c r="AA33" s="293"/>
    </row>
    <row r="34" spans="1:27">
      <c r="A34" s="286"/>
      <c r="B34" s="286"/>
      <c r="C34" s="286"/>
      <c r="D34" s="286"/>
      <c r="E34" s="286"/>
      <c r="K34" s="286"/>
      <c r="O34" s="286"/>
      <c r="P34" s="286"/>
      <c r="Q34" s="286"/>
      <c r="R34" s="286"/>
      <c r="S34" s="286"/>
    </row>
    <row r="35" spans="1:27" ht="15.75">
      <c r="A35" s="286"/>
      <c r="B35" s="306" t="s">
        <v>204</v>
      </c>
      <c r="C35" s="306"/>
      <c r="D35" s="306"/>
      <c r="E35" s="306"/>
      <c r="F35" s="306"/>
      <c r="G35" s="306"/>
      <c r="H35" s="306"/>
      <c r="I35" s="306"/>
      <c r="J35" s="306"/>
      <c r="K35" s="306"/>
      <c r="L35" s="306"/>
      <c r="M35" s="306"/>
      <c r="N35" s="306"/>
      <c r="O35" s="306"/>
      <c r="P35" s="797" t="s">
        <v>205</v>
      </c>
      <c r="Q35" s="797"/>
      <c r="R35" s="797"/>
      <c r="S35" s="286"/>
    </row>
    <row r="36" spans="1:27" ht="15.75" thickBot="1">
      <c r="A36" s="286"/>
      <c r="B36" s="286"/>
      <c r="C36" s="286"/>
      <c r="D36" s="286"/>
      <c r="E36" s="286"/>
      <c r="K36" s="286"/>
      <c r="O36" s="286"/>
      <c r="P36" s="286"/>
      <c r="Q36" s="286"/>
      <c r="R36" s="286"/>
      <c r="S36" s="286"/>
    </row>
    <row r="37" spans="1:27" ht="15.75" thickTop="1">
      <c r="A37" s="286"/>
      <c r="B37" s="718" t="s">
        <v>262</v>
      </c>
      <c r="C37" s="719"/>
      <c r="D37" s="266">
        <v>43244</v>
      </c>
      <c r="E37" s="287" t="s">
        <v>112</v>
      </c>
      <c r="F37" s="287" t="s">
        <v>56</v>
      </c>
      <c r="G37" s="290"/>
      <c r="H37" s="288">
        <v>-1000000</v>
      </c>
      <c r="I37" s="287" t="s">
        <v>225</v>
      </c>
      <c r="J37" s="719" t="s">
        <v>263</v>
      </c>
      <c r="K37" s="764"/>
      <c r="L37" s="786" t="s">
        <v>267</v>
      </c>
      <c r="M37" s="690"/>
      <c r="O37" s="286"/>
      <c r="P37" s="718" t="s">
        <v>262</v>
      </c>
      <c r="Q37" s="719"/>
      <c r="R37" s="266">
        <v>43244</v>
      </c>
      <c r="S37" s="287" t="s">
        <v>112</v>
      </c>
      <c r="T37" s="287" t="s">
        <v>56</v>
      </c>
      <c r="U37" s="290"/>
      <c r="V37" s="288">
        <v>-1000000</v>
      </c>
      <c r="W37" s="287" t="s">
        <v>232</v>
      </c>
      <c r="X37" s="719" t="s">
        <v>265</v>
      </c>
      <c r="Y37" s="764"/>
      <c r="Z37" s="786" t="s">
        <v>268</v>
      </c>
      <c r="AA37" s="690"/>
    </row>
    <row r="38" spans="1:27" ht="15.75" thickBot="1">
      <c r="A38" s="286"/>
      <c r="B38" s="782" t="s">
        <v>262</v>
      </c>
      <c r="C38" s="783"/>
      <c r="D38" s="193">
        <v>43244</v>
      </c>
      <c r="E38" s="289" t="s">
        <v>111</v>
      </c>
      <c r="F38" s="289" t="s">
        <v>56</v>
      </c>
      <c r="G38" s="127">
        <v>1000000</v>
      </c>
      <c r="H38" s="134"/>
      <c r="I38" s="289" t="s">
        <v>232</v>
      </c>
      <c r="J38" s="783" t="s">
        <v>264</v>
      </c>
      <c r="K38" s="784"/>
      <c r="L38" s="786" t="s">
        <v>233</v>
      </c>
      <c r="M38" s="690"/>
      <c r="O38" s="286"/>
      <c r="P38" s="782" t="s">
        <v>262</v>
      </c>
      <c r="Q38" s="783"/>
      <c r="R38" s="193">
        <v>43244</v>
      </c>
      <c r="S38" s="289" t="s">
        <v>111</v>
      </c>
      <c r="T38" s="289" t="s">
        <v>56</v>
      </c>
      <c r="U38" s="127">
        <v>1000000</v>
      </c>
      <c r="V38" s="134"/>
      <c r="W38" s="289" t="s">
        <v>225</v>
      </c>
      <c r="X38" s="783" t="s">
        <v>266</v>
      </c>
      <c r="Y38" s="784"/>
      <c r="Z38" s="786" t="s">
        <v>226</v>
      </c>
      <c r="AA38" s="690"/>
    </row>
    <row r="39" spans="1:27" ht="15.75" thickTop="1">
      <c r="A39" s="286"/>
      <c r="B39" s="286"/>
      <c r="C39" s="286"/>
      <c r="D39" s="286"/>
      <c r="E39" s="286"/>
      <c r="K39" s="286"/>
      <c r="O39" s="286"/>
      <c r="P39" s="286"/>
      <c r="Q39" s="286"/>
      <c r="R39" s="286"/>
      <c r="S39" s="286"/>
    </row>
    <row r="40" spans="1:27">
      <c r="A40" s="286"/>
      <c r="B40" s="297" t="s">
        <v>206</v>
      </c>
      <c r="C40" s="297"/>
      <c r="D40" s="297"/>
      <c r="E40" s="297"/>
      <c r="F40" s="297"/>
      <c r="G40" s="297"/>
      <c r="H40" s="297"/>
      <c r="I40" s="297"/>
      <c r="J40" s="297"/>
      <c r="K40" s="297"/>
      <c r="L40" s="297"/>
      <c r="M40" s="297"/>
      <c r="N40" s="297"/>
      <c r="O40" s="297"/>
      <c r="P40" s="798" t="s">
        <v>207</v>
      </c>
      <c r="Q40" s="798"/>
      <c r="R40" s="798"/>
      <c r="S40" s="297"/>
      <c r="T40" s="297"/>
      <c r="U40" s="297"/>
      <c r="V40" s="297"/>
      <c r="W40" s="297"/>
      <c r="X40" s="297"/>
      <c r="Y40" s="297"/>
      <c r="Z40" s="297"/>
      <c r="AA40" s="297"/>
    </row>
    <row r="41" spans="1:27" ht="15.75" thickBot="1">
      <c r="A41" s="286"/>
      <c r="B41" s="297"/>
      <c r="C41" s="297"/>
      <c r="D41" s="297"/>
      <c r="E41" s="297"/>
      <c r="F41" s="297"/>
      <c r="G41" s="297"/>
      <c r="H41" s="297"/>
      <c r="I41" s="297"/>
      <c r="J41" s="297"/>
      <c r="K41" s="297"/>
      <c r="L41" s="297"/>
      <c r="M41" s="297"/>
      <c r="N41" s="297"/>
      <c r="O41" s="297"/>
      <c r="P41" s="297"/>
      <c r="Q41" s="297"/>
      <c r="R41" s="297"/>
      <c r="S41" s="297"/>
      <c r="T41" s="297"/>
      <c r="U41" s="297"/>
      <c r="V41" s="297"/>
      <c r="W41" s="297"/>
      <c r="X41" s="297"/>
      <c r="Y41" s="297"/>
      <c r="Z41" s="297"/>
      <c r="AA41" s="297"/>
    </row>
    <row r="42" spans="1:27" ht="15.75" thickTop="1">
      <c r="A42" s="286"/>
      <c r="B42" s="789" t="s">
        <v>262</v>
      </c>
      <c r="C42" s="790"/>
      <c r="D42" s="298">
        <v>43244</v>
      </c>
      <c r="E42" s="299" t="s">
        <v>112</v>
      </c>
      <c r="F42" s="299" t="s">
        <v>56</v>
      </c>
      <c r="G42" s="300"/>
      <c r="H42" s="301">
        <v>-1000000</v>
      </c>
      <c r="I42" s="299" t="s">
        <v>225</v>
      </c>
      <c r="J42" s="790" t="s">
        <v>263</v>
      </c>
      <c r="K42" s="791"/>
      <c r="L42" s="792" t="s">
        <v>231</v>
      </c>
      <c r="M42" s="793"/>
      <c r="N42" s="297"/>
      <c r="O42" s="297"/>
      <c r="P42" s="789" t="s">
        <v>262</v>
      </c>
      <c r="Q42" s="790"/>
      <c r="R42" s="298">
        <v>43244</v>
      </c>
      <c r="S42" s="299" t="s">
        <v>112</v>
      </c>
      <c r="T42" s="299" t="s">
        <v>56</v>
      </c>
      <c r="U42" s="300"/>
      <c r="V42" s="301">
        <v>-1000000</v>
      </c>
      <c r="W42" s="299" t="s">
        <v>232</v>
      </c>
      <c r="X42" s="790" t="s">
        <v>265</v>
      </c>
      <c r="Y42" s="791"/>
      <c r="Z42" s="792" t="s">
        <v>268</v>
      </c>
      <c r="AA42" s="793"/>
    </row>
    <row r="43" spans="1:27" ht="15.75" thickBot="1">
      <c r="A43" s="286"/>
      <c r="B43" s="794" t="s">
        <v>262</v>
      </c>
      <c r="C43" s="795"/>
      <c r="D43" s="302">
        <v>43244</v>
      </c>
      <c r="E43" s="303" t="s">
        <v>111</v>
      </c>
      <c r="F43" s="303" t="s">
        <v>56</v>
      </c>
      <c r="G43" s="304">
        <v>1000000</v>
      </c>
      <c r="H43" s="305"/>
      <c r="I43" s="303" t="s">
        <v>232</v>
      </c>
      <c r="J43" s="795" t="s">
        <v>264</v>
      </c>
      <c r="K43" s="796"/>
      <c r="L43" s="792" t="s">
        <v>233</v>
      </c>
      <c r="M43" s="793"/>
      <c r="N43" s="297"/>
      <c r="O43" s="297"/>
      <c r="P43" s="794" t="s">
        <v>262</v>
      </c>
      <c r="Q43" s="795"/>
      <c r="R43" s="302">
        <v>43244</v>
      </c>
      <c r="S43" s="303" t="s">
        <v>111</v>
      </c>
      <c r="T43" s="303" t="s">
        <v>56</v>
      </c>
      <c r="U43" s="304">
        <v>1000000</v>
      </c>
      <c r="V43" s="305"/>
      <c r="W43" s="303" t="s">
        <v>225</v>
      </c>
      <c r="X43" s="795" t="s">
        <v>266</v>
      </c>
      <c r="Y43" s="796"/>
      <c r="Z43" s="792" t="s">
        <v>226</v>
      </c>
      <c r="AA43" s="793"/>
    </row>
    <row r="44" spans="1:27" ht="15.75" thickTop="1">
      <c r="A44" s="286"/>
      <c r="B44" s="286"/>
      <c r="C44" s="286"/>
      <c r="D44" s="286"/>
      <c r="E44" s="286"/>
      <c r="K44" s="286"/>
      <c r="O44" s="286"/>
      <c r="P44" s="286"/>
      <c r="Q44" s="286"/>
      <c r="R44" s="286"/>
      <c r="S44" s="286"/>
    </row>
    <row r="45" spans="1:27" ht="15.75">
      <c r="A45" s="286"/>
      <c r="B45" s="306" t="s">
        <v>208</v>
      </c>
      <c r="C45" s="306"/>
      <c r="D45" s="306"/>
      <c r="E45" s="306"/>
      <c r="F45" s="306"/>
      <c r="G45" s="306"/>
      <c r="H45" s="306"/>
      <c r="I45" s="306"/>
      <c r="J45" s="306"/>
      <c r="K45" s="306"/>
      <c r="L45" s="306"/>
      <c r="M45" s="306"/>
      <c r="N45" s="306"/>
      <c r="O45" s="306"/>
      <c r="P45" s="788" t="s">
        <v>209</v>
      </c>
      <c r="Q45" s="788"/>
      <c r="R45" s="286"/>
      <c r="S45" s="286"/>
    </row>
    <row r="46" spans="1:27" ht="15.75" thickBot="1">
      <c r="A46" s="286"/>
      <c r="B46" s="286"/>
      <c r="C46" s="286"/>
      <c r="D46" s="286"/>
      <c r="E46" s="286"/>
      <c r="K46" s="286"/>
      <c r="O46" s="286"/>
      <c r="P46" s="286"/>
      <c r="Q46" s="286"/>
      <c r="R46" s="286"/>
      <c r="S46" s="286"/>
    </row>
    <row r="47" spans="1:27" ht="15.75" thickTop="1">
      <c r="A47" s="286"/>
      <c r="B47" s="718" t="s">
        <v>269</v>
      </c>
      <c r="C47" s="719"/>
      <c r="D47" s="266">
        <v>43244</v>
      </c>
      <c r="E47" s="287" t="s">
        <v>112</v>
      </c>
      <c r="F47" s="287" t="s">
        <v>57</v>
      </c>
      <c r="G47" s="290"/>
      <c r="H47" s="288">
        <v>-4.5</v>
      </c>
      <c r="I47" s="287" t="s">
        <v>113</v>
      </c>
      <c r="J47" s="719" t="s">
        <v>208</v>
      </c>
      <c r="K47" s="764"/>
      <c r="L47" s="786" t="s">
        <v>136</v>
      </c>
      <c r="M47" s="690"/>
      <c r="O47" s="286"/>
      <c r="P47" s="718" t="s">
        <v>269</v>
      </c>
      <c r="Q47" s="719"/>
      <c r="R47" s="266">
        <v>43244</v>
      </c>
      <c r="S47" s="287" t="s">
        <v>111</v>
      </c>
      <c r="T47" s="287" t="s">
        <v>57</v>
      </c>
      <c r="U47" s="290">
        <v>4.5</v>
      </c>
      <c r="V47" s="288"/>
      <c r="W47" s="287" t="s">
        <v>113</v>
      </c>
      <c r="X47" s="719" t="s">
        <v>209</v>
      </c>
      <c r="Y47" s="764"/>
      <c r="Z47" s="786" t="s">
        <v>136</v>
      </c>
      <c r="AA47" s="690"/>
    </row>
    <row r="48" spans="1:27" ht="15.75" thickBot="1">
      <c r="A48" s="286"/>
      <c r="B48" s="782" t="s">
        <v>269</v>
      </c>
      <c r="C48" s="783"/>
      <c r="D48" s="193">
        <v>43244</v>
      </c>
      <c r="E48" s="289" t="s">
        <v>112</v>
      </c>
      <c r="F48" s="289" t="s">
        <v>57</v>
      </c>
      <c r="G48" s="127"/>
      <c r="H48" s="134">
        <v>-4.5</v>
      </c>
      <c r="I48" s="289" t="s">
        <v>225</v>
      </c>
      <c r="J48" s="783" t="s">
        <v>208</v>
      </c>
      <c r="K48" s="784"/>
      <c r="L48" s="786" t="s">
        <v>226</v>
      </c>
      <c r="M48" s="690"/>
      <c r="O48" s="286"/>
      <c r="P48" s="782" t="s">
        <v>269</v>
      </c>
      <c r="Q48" s="783"/>
      <c r="R48" s="193">
        <v>43244</v>
      </c>
      <c r="S48" s="289" t="s">
        <v>111</v>
      </c>
      <c r="T48" s="289" t="s">
        <v>57</v>
      </c>
      <c r="U48" s="127">
        <v>4.5</v>
      </c>
      <c r="V48" s="134"/>
      <c r="W48" s="289" t="s">
        <v>225</v>
      </c>
      <c r="X48" s="783" t="s">
        <v>209</v>
      </c>
      <c r="Y48" s="784"/>
      <c r="Z48" s="786" t="s">
        <v>226</v>
      </c>
      <c r="AA48" s="690"/>
    </row>
    <row r="49" spans="1:27" ht="15.75" thickTop="1">
      <c r="A49" s="286"/>
      <c r="B49" s="286"/>
      <c r="C49" s="286"/>
      <c r="D49" s="286"/>
      <c r="E49" s="286"/>
      <c r="K49" s="286"/>
      <c r="O49" s="286"/>
      <c r="P49" s="286"/>
      <c r="Q49" s="286"/>
      <c r="R49" s="286"/>
      <c r="S49" s="286"/>
    </row>
    <row r="50" spans="1:27" ht="15.75">
      <c r="A50" s="286"/>
      <c r="B50" s="306" t="s">
        <v>210</v>
      </c>
      <c r="C50" s="306"/>
      <c r="D50" s="306"/>
      <c r="E50" s="306"/>
      <c r="F50" s="306"/>
      <c r="G50" s="306"/>
      <c r="H50" s="306"/>
      <c r="I50" s="306"/>
      <c r="J50" s="306"/>
      <c r="K50" s="306"/>
      <c r="L50" s="306"/>
      <c r="M50" s="306"/>
      <c r="N50" s="306"/>
      <c r="O50" s="306"/>
      <c r="P50" s="788" t="s">
        <v>211</v>
      </c>
      <c r="Q50" s="788"/>
      <c r="R50" s="286"/>
      <c r="S50" s="286"/>
    </row>
    <row r="51" spans="1:27" ht="15.75" thickBot="1">
      <c r="A51" s="286"/>
      <c r="B51" s="286"/>
      <c r="C51" s="286"/>
      <c r="D51" s="286"/>
      <c r="E51" s="286"/>
      <c r="K51" s="286"/>
      <c r="O51" s="286"/>
      <c r="P51" s="286"/>
      <c r="Q51" s="286"/>
      <c r="R51" s="286"/>
      <c r="S51" s="286"/>
    </row>
    <row r="52" spans="1:27" ht="15.75" thickTop="1">
      <c r="A52" s="286"/>
      <c r="B52" s="718" t="s">
        <v>269</v>
      </c>
      <c r="C52" s="719"/>
      <c r="D52" s="266">
        <v>43244</v>
      </c>
      <c r="E52" s="287" t="s">
        <v>112</v>
      </c>
      <c r="F52" s="287" t="s">
        <v>57</v>
      </c>
      <c r="G52" s="290"/>
      <c r="H52" s="288">
        <v>-235</v>
      </c>
      <c r="I52" s="287" t="s">
        <v>113</v>
      </c>
      <c r="J52" s="719" t="s">
        <v>210</v>
      </c>
      <c r="K52" s="764"/>
      <c r="L52" s="786" t="s">
        <v>136</v>
      </c>
      <c r="M52" s="690"/>
      <c r="O52" s="286"/>
      <c r="P52" s="718" t="s">
        <v>269</v>
      </c>
      <c r="Q52" s="719"/>
      <c r="R52" s="266">
        <v>43244</v>
      </c>
      <c r="S52" s="287" t="s">
        <v>111</v>
      </c>
      <c r="T52" s="287" t="s">
        <v>57</v>
      </c>
      <c r="U52" s="290">
        <v>235</v>
      </c>
      <c r="V52" s="288"/>
      <c r="W52" s="287" t="s">
        <v>113</v>
      </c>
      <c r="X52" s="719" t="s">
        <v>211</v>
      </c>
      <c r="Y52" s="764"/>
      <c r="Z52" s="786" t="s">
        <v>136</v>
      </c>
      <c r="AA52" s="690"/>
    </row>
    <row r="53" spans="1:27" ht="15.75" thickBot="1">
      <c r="A53" s="286"/>
      <c r="B53" s="782" t="s">
        <v>269</v>
      </c>
      <c r="C53" s="783"/>
      <c r="D53" s="193">
        <v>43244</v>
      </c>
      <c r="E53" s="289" t="s">
        <v>112</v>
      </c>
      <c r="F53" s="289" t="s">
        <v>57</v>
      </c>
      <c r="G53" s="127"/>
      <c r="H53" s="134">
        <v>-235</v>
      </c>
      <c r="I53" s="289" t="s">
        <v>232</v>
      </c>
      <c r="J53" s="783" t="s">
        <v>210</v>
      </c>
      <c r="K53" s="784"/>
      <c r="L53" s="786" t="s">
        <v>233</v>
      </c>
      <c r="M53" s="690"/>
      <c r="O53" s="286"/>
      <c r="P53" s="782" t="s">
        <v>269</v>
      </c>
      <c r="Q53" s="783"/>
      <c r="R53" s="193">
        <v>43244</v>
      </c>
      <c r="S53" s="289" t="s">
        <v>111</v>
      </c>
      <c r="T53" s="289" t="s">
        <v>57</v>
      </c>
      <c r="U53" s="127">
        <v>235</v>
      </c>
      <c r="V53" s="134"/>
      <c r="W53" s="289" t="s">
        <v>232</v>
      </c>
      <c r="X53" s="783" t="s">
        <v>211</v>
      </c>
      <c r="Y53" s="784"/>
      <c r="Z53" s="786" t="s">
        <v>233</v>
      </c>
      <c r="AA53" s="690"/>
    </row>
    <row r="54" spans="1:27" ht="15.75" thickTop="1">
      <c r="A54" s="286"/>
      <c r="B54" s="286"/>
      <c r="C54" s="286"/>
      <c r="D54" s="286"/>
      <c r="E54" s="286"/>
      <c r="K54" s="286"/>
      <c r="O54" s="286"/>
      <c r="P54" s="286"/>
      <c r="Q54" s="286"/>
      <c r="R54" s="286"/>
      <c r="S54" s="286"/>
    </row>
    <row r="55" spans="1:27" ht="15.75">
      <c r="A55" s="286"/>
      <c r="B55" s="306" t="s">
        <v>212</v>
      </c>
      <c r="C55" s="306"/>
      <c r="D55" s="306"/>
      <c r="E55" s="306"/>
      <c r="F55" s="306"/>
      <c r="G55" s="306"/>
      <c r="H55" s="306"/>
      <c r="I55" s="306"/>
      <c r="J55" s="306"/>
      <c r="K55" s="306"/>
      <c r="L55" s="306"/>
      <c r="M55" s="306"/>
      <c r="N55" s="306"/>
      <c r="O55" s="306"/>
      <c r="P55" s="788" t="s">
        <v>213</v>
      </c>
      <c r="Q55" s="788"/>
      <c r="R55" s="286"/>
      <c r="S55" s="286"/>
    </row>
    <row r="56" spans="1:27" ht="15.75" thickBot="1">
      <c r="A56" s="286"/>
      <c r="B56" s="286"/>
      <c r="C56" s="286"/>
      <c r="D56" s="286"/>
      <c r="E56" s="286"/>
      <c r="K56" s="286"/>
      <c r="O56" s="286"/>
      <c r="P56" s="286"/>
      <c r="Q56" s="286"/>
      <c r="R56" s="286"/>
      <c r="S56" s="286"/>
    </row>
    <row r="57" spans="1:27" ht="15.75" thickTop="1">
      <c r="A57" s="286"/>
      <c r="B57" s="718" t="s">
        <v>270</v>
      </c>
      <c r="C57" s="719"/>
      <c r="D57" s="266">
        <v>43244</v>
      </c>
      <c r="E57" s="287" t="s">
        <v>111</v>
      </c>
      <c r="F57" s="287" t="s">
        <v>57</v>
      </c>
      <c r="G57" s="290">
        <v>156.74</v>
      </c>
      <c r="H57" s="288"/>
      <c r="I57" s="287" t="s">
        <v>113</v>
      </c>
      <c r="J57" s="719" t="s">
        <v>212</v>
      </c>
      <c r="K57" s="764"/>
      <c r="L57" s="786" t="s">
        <v>136</v>
      </c>
      <c r="M57" s="690"/>
      <c r="O57" s="286"/>
      <c r="P57" s="718" t="s">
        <v>270</v>
      </c>
      <c r="Q57" s="719"/>
      <c r="R57" s="266">
        <v>43244</v>
      </c>
      <c r="S57" s="287" t="s">
        <v>112</v>
      </c>
      <c r="T57" s="287" t="s">
        <v>57</v>
      </c>
      <c r="U57" s="290"/>
      <c r="V57" s="288">
        <v>-156.74</v>
      </c>
      <c r="W57" s="287" t="s">
        <v>113</v>
      </c>
      <c r="X57" s="719" t="s">
        <v>213</v>
      </c>
      <c r="Y57" s="764"/>
      <c r="Z57" s="786" t="s">
        <v>136</v>
      </c>
      <c r="AA57" s="690"/>
    </row>
    <row r="58" spans="1:27" ht="15.75" thickBot="1">
      <c r="A58" s="286"/>
      <c r="B58" s="782" t="s">
        <v>270</v>
      </c>
      <c r="C58" s="783"/>
      <c r="D58" s="193">
        <v>43244</v>
      </c>
      <c r="E58" s="289" t="s">
        <v>111</v>
      </c>
      <c r="F58" s="289" t="s">
        <v>57</v>
      </c>
      <c r="G58" s="127">
        <v>156.74</v>
      </c>
      <c r="H58" s="134"/>
      <c r="I58" s="289" t="s">
        <v>225</v>
      </c>
      <c r="J58" s="783" t="s">
        <v>212</v>
      </c>
      <c r="K58" s="784"/>
      <c r="L58" s="786" t="s">
        <v>226</v>
      </c>
      <c r="M58" s="690"/>
      <c r="O58" s="286"/>
      <c r="P58" s="782" t="s">
        <v>270</v>
      </c>
      <c r="Q58" s="783"/>
      <c r="R58" s="193">
        <v>43244</v>
      </c>
      <c r="S58" s="289" t="s">
        <v>112</v>
      </c>
      <c r="T58" s="289" t="s">
        <v>57</v>
      </c>
      <c r="U58" s="127"/>
      <c r="V58" s="134">
        <v>-156.74</v>
      </c>
      <c r="W58" s="289" t="s">
        <v>225</v>
      </c>
      <c r="X58" s="783" t="s">
        <v>213</v>
      </c>
      <c r="Y58" s="784"/>
      <c r="Z58" s="786" t="s">
        <v>226</v>
      </c>
      <c r="AA58" s="690"/>
    </row>
    <row r="59" spans="1:27" ht="15.75" thickTop="1">
      <c r="A59" s="286"/>
      <c r="B59" s="286"/>
      <c r="C59" s="286"/>
      <c r="D59" s="286"/>
      <c r="E59" s="286"/>
      <c r="K59" s="286"/>
      <c r="O59" s="286"/>
      <c r="P59" s="286"/>
      <c r="Q59" s="286"/>
      <c r="R59" s="286"/>
      <c r="S59" s="286"/>
    </row>
    <row r="60" spans="1:27" ht="15.75">
      <c r="A60" s="286"/>
      <c r="B60" s="306" t="s">
        <v>214</v>
      </c>
      <c r="C60" s="306"/>
      <c r="D60" s="306"/>
      <c r="E60" s="306"/>
      <c r="F60" s="306"/>
      <c r="G60" s="306"/>
      <c r="H60" s="306"/>
      <c r="I60" s="306"/>
      <c r="J60" s="306"/>
      <c r="K60" s="306"/>
      <c r="L60" s="306"/>
      <c r="M60" s="306"/>
      <c r="N60" s="306"/>
      <c r="O60" s="306"/>
      <c r="P60" s="788" t="s">
        <v>215</v>
      </c>
      <c r="Q60" s="788"/>
      <c r="R60" s="286"/>
      <c r="S60" s="286"/>
    </row>
    <row r="61" spans="1:27" ht="15.75" thickBot="1">
      <c r="A61" s="286"/>
      <c r="B61" s="286"/>
      <c r="C61" s="286"/>
      <c r="D61" s="286"/>
      <c r="E61" s="286"/>
      <c r="K61" s="286"/>
      <c r="O61" s="286"/>
      <c r="P61" s="286"/>
      <c r="Q61" s="286"/>
      <c r="R61" s="286"/>
      <c r="S61" s="286"/>
    </row>
    <row r="62" spans="1:27" ht="15.75" thickTop="1">
      <c r="A62" s="286"/>
      <c r="B62" s="718" t="s">
        <v>270</v>
      </c>
      <c r="C62" s="719"/>
      <c r="D62" s="266">
        <v>43244</v>
      </c>
      <c r="E62" s="287" t="s">
        <v>111</v>
      </c>
      <c r="F62" s="287" t="s">
        <v>57</v>
      </c>
      <c r="G62" s="290">
        <v>156.74</v>
      </c>
      <c r="H62" s="288"/>
      <c r="I62" s="287" t="s">
        <v>113</v>
      </c>
      <c r="J62" s="719" t="s">
        <v>214</v>
      </c>
      <c r="K62" s="764"/>
      <c r="L62" s="786" t="s">
        <v>136</v>
      </c>
      <c r="M62" s="690"/>
      <c r="O62" s="286"/>
      <c r="P62" s="718" t="s">
        <v>270</v>
      </c>
      <c r="Q62" s="719"/>
      <c r="R62" s="266">
        <v>43244</v>
      </c>
      <c r="S62" s="287" t="s">
        <v>112</v>
      </c>
      <c r="T62" s="287" t="s">
        <v>57</v>
      </c>
      <c r="U62" s="290"/>
      <c r="V62" s="288">
        <v>-156.74</v>
      </c>
      <c r="W62" s="287" t="s">
        <v>113</v>
      </c>
      <c r="X62" s="719" t="s">
        <v>215</v>
      </c>
      <c r="Y62" s="764"/>
      <c r="Z62" s="786" t="s">
        <v>136</v>
      </c>
      <c r="AA62" s="690"/>
    </row>
    <row r="63" spans="1:27" ht="15.75" thickBot="1">
      <c r="A63" s="286"/>
      <c r="B63" s="782" t="s">
        <v>270</v>
      </c>
      <c r="C63" s="783"/>
      <c r="D63" s="193">
        <v>43244</v>
      </c>
      <c r="E63" s="289" t="s">
        <v>111</v>
      </c>
      <c r="F63" s="289" t="s">
        <v>57</v>
      </c>
      <c r="G63" s="127">
        <v>156.74</v>
      </c>
      <c r="H63" s="134"/>
      <c r="I63" s="289" t="s">
        <v>232</v>
      </c>
      <c r="J63" s="783" t="s">
        <v>214</v>
      </c>
      <c r="K63" s="784"/>
      <c r="L63" s="786" t="s">
        <v>233</v>
      </c>
      <c r="M63" s="690"/>
      <c r="O63" s="286"/>
      <c r="P63" s="782" t="s">
        <v>270</v>
      </c>
      <c r="Q63" s="783"/>
      <c r="R63" s="193">
        <v>43244</v>
      </c>
      <c r="S63" s="289" t="s">
        <v>112</v>
      </c>
      <c r="T63" s="289" t="s">
        <v>57</v>
      </c>
      <c r="U63" s="127"/>
      <c r="V63" s="134">
        <v>-156.74</v>
      </c>
      <c r="W63" s="289" t="s">
        <v>232</v>
      </c>
      <c r="X63" s="783" t="s">
        <v>215</v>
      </c>
      <c r="Y63" s="784"/>
      <c r="Z63" s="786" t="s">
        <v>233</v>
      </c>
      <c r="AA63" s="690"/>
    </row>
    <row r="64" spans="1:27" ht="15.75" thickTop="1">
      <c r="A64" s="286"/>
      <c r="B64" s="286"/>
      <c r="C64" s="286"/>
      <c r="D64" s="286"/>
      <c r="E64" s="286"/>
      <c r="K64" s="286"/>
      <c r="O64" s="286"/>
      <c r="P64" s="286"/>
      <c r="Q64" s="286"/>
      <c r="R64" s="286"/>
      <c r="S64" s="286"/>
    </row>
    <row r="65" spans="1:27" ht="15.75">
      <c r="A65" s="286"/>
      <c r="B65" s="788" t="s">
        <v>216</v>
      </c>
      <c r="C65" s="788"/>
      <c r="D65" s="788"/>
      <c r="E65" s="788"/>
      <c r="F65" s="306"/>
      <c r="G65" s="306"/>
      <c r="H65" s="306"/>
      <c r="I65" s="306"/>
      <c r="J65" s="306"/>
      <c r="K65" s="306"/>
      <c r="L65" s="306"/>
      <c r="M65" s="306"/>
      <c r="N65" s="306"/>
      <c r="O65" s="306"/>
      <c r="P65" s="788" t="s">
        <v>222</v>
      </c>
      <c r="Q65" s="788"/>
      <c r="R65" s="788"/>
      <c r="S65" s="286"/>
    </row>
    <row r="66" spans="1:27" ht="15.75" thickBot="1">
      <c r="A66" s="286"/>
      <c r="B66" s="286"/>
      <c r="C66" s="286"/>
      <c r="D66" s="286"/>
      <c r="E66" s="286"/>
      <c r="K66" s="286"/>
      <c r="O66" s="286"/>
      <c r="P66" s="286"/>
      <c r="Q66" s="286"/>
      <c r="R66" s="286"/>
      <c r="S66" s="286"/>
    </row>
    <row r="67" spans="1:27" ht="15.75" thickTop="1">
      <c r="A67" s="286"/>
      <c r="B67" s="718" t="s">
        <v>223</v>
      </c>
      <c r="C67" s="719"/>
      <c r="D67" s="266">
        <v>43244</v>
      </c>
      <c r="E67" s="20" t="s">
        <v>112</v>
      </c>
      <c r="F67" s="20" t="s">
        <v>57</v>
      </c>
      <c r="G67" s="20"/>
      <c r="H67" s="288">
        <v>-30000</v>
      </c>
      <c r="I67" s="20" t="s">
        <v>224</v>
      </c>
      <c r="J67" s="719" t="s">
        <v>271</v>
      </c>
      <c r="K67" s="764"/>
      <c r="L67" s="786" t="s">
        <v>136</v>
      </c>
      <c r="M67" s="690"/>
      <c r="N67" s="285"/>
      <c r="O67" s="286"/>
      <c r="P67" s="718" t="s">
        <v>227</v>
      </c>
      <c r="Q67" s="719"/>
      <c r="R67" s="266">
        <v>43244</v>
      </c>
      <c r="S67" s="20" t="s">
        <v>111</v>
      </c>
      <c r="T67" s="20" t="s">
        <v>57</v>
      </c>
      <c r="U67" s="290">
        <v>30000</v>
      </c>
      <c r="V67" s="288"/>
      <c r="W67" s="20" t="s">
        <v>224</v>
      </c>
      <c r="X67" s="719" t="s">
        <v>272</v>
      </c>
      <c r="Y67" s="764"/>
      <c r="Z67" s="786" t="s">
        <v>136</v>
      </c>
      <c r="AA67" s="690"/>
    </row>
    <row r="68" spans="1:27" ht="15.75" thickBot="1">
      <c r="A68" s="286"/>
      <c r="B68" s="782" t="s">
        <v>223</v>
      </c>
      <c r="C68" s="783"/>
      <c r="D68" s="193">
        <v>43244</v>
      </c>
      <c r="E68" s="26" t="s">
        <v>112</v>
      </c>
      <c r="F68" s="26" t="s">
        <v>57</v>
      </c>
      <c r="G68" s="26"/>
      <c r="H68" s="134">
        <v>-30000</v>
      </c>
      <c r="I68" s="26" t="s">
        <v>225</v>
      </c>
      <c r="J68" s="783" t="s">
        <v>271</v>
      </c>
      <c r="K68" s="784"/>
      <c r="L68" s="786" t="s">
        <v>226</v>
      </c>
      <c r="M68" s="690"/>
      <c r="N68" s="285"/>
      <c r="O68" s="286"/>
      <c r="P68" s="782" t="s">
        <v>227</v>
      </c>
      <c r="Q68" s="783"/>
      <c r="R68" s="193">
        <v>43244</v>
      </c>
      <c r="S68" s="26" t="s">
        <v>111</v>
      </c>
      <c r="T68" s="26" t="s">
        <v>57</v>
      </c>
      <c r="U68" s="127">
        <v>30000</v>
      </c>
      <c r="V68" s="134"/>
      <c r="W68" s="26" t="s">
        <v>225</v>
      </c>
      <c r="X68" s="783" t="s">
        <v>272</v>
      </c>
      <c r="Y68" s="784"/>
      <c r="Z68" s="786" t="s">
        <v>226</v>
      </c>
      <c r="AA68" s="690"/>
    </row>
    <row r="69" spans="1:27" ht="15.75" thickTop="1">
      <c r="A69" s="286"/>
      <c r="B69" s="286"/>
      <c r="C69" s="286"/>
      <c r="D69" s="286"/>
      <c r="E69" s="286"/>
      <c r="K69" s="286"/>
      <c r="O69" s="286"/>
      <c r="P69" s="286"/>
      <c r="Q69" s="286"/>
      <c r="R69" s="286"/>
      <c r="S69" s="286"/>
    </row>
    <row r="70" spans="1:27" ht="15.75">
      <c r="A70" s="286"/>
      <c r="B70" s="306" t="s">
        <v>217</v>
      </c>
      <c r="C70" s="286"/>
      <c r="D70" s="286"/>
      <c r="E70" s="286"/>
      <c r="K70" s="286"/>
      <c r="O70" s="286"/>
      <c r="P70" s="286"/>
      <c r="Q70" s="286"/>
      <c r="R70" s="286"/>
      <c r="S70" s="286"/>
    </row>
    <row r="71" spans="1:27" ht="15.75" thickBot="1">
      <c r="A71" s="286"/>
      <c r="B71" s="286"/>
      <c r="C71" s="286"/>
      <c r="D71" s="286"/>
      <c r="E71" s="286"/>
      <c r="K71" s="286"/>
      <c r="O71" s="286"/>
      <c r="P71" s="286"/>
      <c r="Q71" s="286"/>
      <c r="R71" s="286"/>
      <c r="S71" s="286"/>
    </row>
    <row r="72" spans="1:27" ht="15.75" thickTop="1">
      <c r="A72" s="286"/>
      <c r="B72" s="718" t="s">
        <v>279</v>
      </c>
      <c r="C72" s="719"/>
      <c r="D72" s="266">
        <v>43244</v>
      </c>
      <c r="E72" s="287" t="s">
        <v>112</v>
      </c>
      <c r="F72" s="287" t="s">
        <v>56</v>
      </c>
      <c r="G72" s="290"/>
      <c r="H72" s="288">
        <v>-50000</v>
      </c>
      <c r="I72" s="287" t="s">
        <v>229</v>
      </c>
      <c r="J72" s="719" t="s">
        <v>217</v>
      </c>
      <c r="K72" s="764"/>
      <c r="L72" s="786" t="s">
        <v>274</v>
      </c>
      <c r="M72" s="690"/>
      <c r="O72" s="286"/>
      <c r="P72" s="286"/>
      <c r="Q72" s="286"/>
      <c r="R72" s="286"/>
      <c r="S72" s="286"/>
    </row>
    <row r="73" spans="1:27" ht="15.75" thickBot="1">
      <c r="A73" s="286"/>
      <c r="B73" s="782" t="s">
        <v>279</v>
      </c>
      <c r="C73" s="783"/>
      <c r="D73" s="193">
        <v>43244</v>
      </c>
      <c r="E73" s="289" t="s">
        <v>111</v>
      </c>
      <c r="F73" s="289" t="s">
        <v>56</v>
      </c>
      <c r="G73" s="127">
        <v>50000</v>
      </c>
      <c r="H73" s="134"/>
      <c r="I73" s="289" t="s">
        <v>280</v>
      </c>
      <c r="J73" s="783" t="s">
        <v>217</v>
      </c>
      <c r="K73" s="784"/>
      <c r="L73" s="786" t="s">
        <v>274</v>
      </c>
      <c r="M73" s="690"/>
      <c r="O73" s="286"/>
      <c r="P73" s="286"/>
      <c r="Q73" s="286"/>
      <c r="R73" s="286"/>
      <c r="S73" s="286"/>
    </row>
    <row r="74" spans="1:27" ht="15.75" thickTop="1">
      <c r="A74" s="286"/>
      <c r="B74" s="286"/>
      <c r="C74" s="286"/>
      <c r="D74" s="286"/>
      <c r="E74" s="286"/>
      <c r="K74" s="286"/>
      <c r="O74" s="286"/>
      <c r="P74" s="286"/>
      <c r="Q74" s="286"/>
      <c r="R74" s="286"/>
      <c r="S74" s="286"/>
    </row>
    <row r="75" spans="1:27" ht="15.75">
      <c r="A75" s="286"/>
      <c r="B75" s="306" t="s">
        <v>218</v>
      </c>
      <c r="C75" s="306"/>
      <c r="D75" s="306"/>
      <c r="E75" s="306"/>
      <c r="F75" s="306"/>
      <c r="G75" s="306"/>
      <c r="H75" s="306"/>
      <c r="I75" s="306"/>
      <c r="J75" s="306"/>
      <c r="K75" s="306"/>
      <c r="L75" s="306"/>
      <c r="M75" s="306"/>
      <c r="N75" s="306"/>
      <c r="O75" s="306"/>
      <c r="P75" s="788" t="s">
        <v>219</v>
      </c>
      <c r="Q75" s="788"/>
      <c r="R75" s="286"/>
      <c r="S75" s="286"/>
    </row>
    <row r="76" spans="1:27" ht="15.75" thickBot="1">
      <c r="A76" s="286"/>
      <c r="B76" s="286"/>
      <c r="C76" s="286"/>
      <c r="D76" s="286"/>
      <c r="E76" s="286"/>
      <c r="K76" s="286"/>
      <c r="O76" s="286"/>
      <c r="P76" s="286"/>
      <c r="Q76" s="286"/>
      <c r="R76" s="286"/>
      <c r="S76" s="286"/>
    </row>
    <row r="77" spans="1:27" ht="15.75" thickTop="1">
      <c r="A77" s="286"/>
      <c r="B77" s="718" t="s">
        <v>273</v>
      </c>
      <c r="C77" s="719"/>
      <c r="D77" s="266">
        <v>43244</v>
      </c>
      <c r="E77" s="287" t="s">
        <v>111</v>
      </c>
      <c r="F77" s="287" t="s">
        <v>57</v>
      </c>
      <c r="G77" s="290">
        <v>20</v>
      </c>
      <c r="H77" s="288"/>
      <c r="I77" s="287" t="s">
        <v>113</v>
      </c>
      <c r="J77" s="719" t="s">
        <v>218</v>
      </c>
      <c r="K77" s="764"/>
      <c r="L77" s="786" t="s">
        <v>136</v>
      </c>
      <c r="M77" s="690"/>
      <c r="O77" s="286"/>
      <c r="P77" s="718" t="s">
        <v>273</v>
      </c>
      <c r="Q77" s="719"/>
      <c r="R77" s="266">
        <v>43244</v>
      </c>
      <c r="S77" s="287" t="s">
        <v>112</v>
      </c>
      <c r="T77" s="287" t="s">
        <v>57</v>
      </c>
      <c r="U77" s="290"/>
      <c r="V77" s="288">
        <v>-20</v>
      </c>
      <c r="W77" s="287" t="s">
        <v>113</v>
      </c>
      <c r="X77" s="719" t="s">
        <v>218</v>
      </c>
      <c r="Y77" s="764"/>
      <c r="Z77" s="786" t="s">
        <v>136</v>
      </c>
      <c r="AA77" s="690"/>
    </row>
    <row r="78" spans="1:27" ht="15.75" thickBot="1">
      <c r="A78" s="286"/>
      <c r="B78" s="782" t="s">
        <v>273</v>
      </c>
      <c r="C78" s="783"/>
      <c r="D78" s="193">
        <v>43244</v>
      </c>
      <c r="E78" s="289" t="s">
        <v>112</v>
      </c>
      <c r="F78" s="289" t="s">
        <v>57</v>
      </c>
      <c r="G78" s="127"/>
      <c r="H78" s="134">
        <v>-20</v>
      </c>
      <c r="I78" s="289" t="s">
        <v>229</v>
      </c>
      <c r="J78" s="783" t="s">
        <v>218</v>
      </c>
      <c r="K78" s="784"/>
      <c r="L78" s="786" t="s">
        <v>274</v>
      </c>
      <c r="M78" s="690"/>
      <c r="O78" s="286"/>
      <c r="P78" s="782" t="s">
        <v>273</v>
      </c>
      <c r="Q78" s="783"/>
      <c r="R78" s="193">
        <v>43244</v>
      </c>
      <c r="S78" s="289" t="s">
        <v>111</v>
      </c>
      <c r="T78" s="289" t="s">
        <v>57</v>
      </c>
      <c r="U78" s="127">
        <v>20</v>
      </c>
      <c r="V78" s="134"/>
      <c r="W78" s="289" t="s">
        <v>229</v>
      </c>
      <c r="X78" s="783" t="s">
        <v>218</v>
      </c>
      <c r="Y78" s="784"/>
      <c r="Z78" s="786" t="s">
        <v>274</v>
      </c>
      <c r="AA78" s="690"/>
    </row>
    <row r="79" spans="1:27" ht="15.75" thickTop="1">
      <c r="A79" s="286"/>
      <c r="B79" s="286"/>
      <c r="C79" s="286"/>
      <c r="D79" s="286"/>
      <c r="E79" s="286"/>
      <c r="K79" s="286"/>
      <c r="O79" s="286"/>
      <c r="P79" s="286"/>
      <c r="Q79" s="286"/>
      <c r="R79" s="286"/>
      <c r="S79" s="286"/>
    </row>
    <row r="80" spans="1:27" ht="15.75">
      <c r="A80" s="286"/>
      <c r="B80" s="306" t="s">
        <v>220</v>
      </c>
      <c r="C80" s="306"/>
      <c r="D80" s="306"/>
      <c r="E80" s="306"/>
      <c r="F80" s="306"/>
      <c r="G80" s="306"/>
      <c r="H80" s="306"/>
      <c r="I80" s="306"/>
      <c r="J80" s="306"/>
      <c r="K80" s="306"/>
      <c r="L80" s="306"/>
      <c r="M80" s="306"/>
      <c r="N80" s="306"/>
      <c r="O80" s="306"/>
      <c r="P80" s="788" t="s">
        <v>221</v>
      </c>
      <c r="Q80" s="788"/>
      <c r="R80" s="286"/>
      <c r="S80" s="286"/>
    </row>
    <row r="81" spans="1:27" ht="15.75" thickBot="1">
      <c r="A81" s="286"/>
      <c r="B81" s="286"/>
      <c r="C81" s="286"/>
      <c r="D81" s="286"/>
      <c r="E81" s="286"/>
      <c r="K81" s="286"/>
      <c r="O81" s="286"/>
      <c r="P81" s="286"/>
      <c r="Q81" s="286"/>
      <c r="R81" s="286"/>
      <c r="S81" s="286"/>
    </row>
    <row r="82" spans="1:27" ht="15.75" thickTop="1">
      <c r="A82" s="286"/>
      <c r="B82" s="718" t="s">
        <v>275</v>
      </c>
      <c r="C82" s="719"/>
      <c r="D82" s="266">
        <v>43244</v>
      </c>
      <c r="E82" s="287" t="s">
        <v>112</v>
      </c>
      <c r="F82" s="287" t="s">
        <v>57</v>
      </c>
      <c r="G82" s="290"/>
      <c r="H82" s="288">
        <v>-22.56</v>
      </c>
      <c r="I82" s="287" t="s">
        <v>113</v>
      </c>
      <c r="J82" s="719" t="s">
        <v>220</v>
      </c>
      <c r="K82" s="764"/>
      <c r="L82" s="786" t="s">
        <v>136</v>
      </c>
      <c r="M82" s="690"/>
      <c r="O82" s="286"/>
      <c r="P82" s="718" t="s">
        <v>278</v>
      </c>
      <c r="Q82" s="719"/>
      <c r="R82" s="266">
        <v>43244</v>
      </c>
      <c r="S82" s="287" t="s">
        <v>111</v>
      </c>
      <c r="T82" s="287" t="s">
        <v>57</v>
      </c>
      <c r="U82" s="290">
        <v>22.56</v>
      </c>
      <c r="V82" s="288"/>
      <c r="W82" s="287" t="s">
        <v>113</v>
      </c>
      <c r="X82" s="719" t="s">
        <v>220</v>
      </c>
      <c r="Y82" s="764"/>
      <c r="Z82" s="786" t="s">
        <v>136</v>
      </c>
      <c r="AA82" s="690"/>
    </row>
    <row r="83" spans="1:27" ht="15.75" thickBot="1">
      <c r="A83" s="286"/>
      <c r="B83" s="782" t="s">
        <v>275</v>
      </c>
      <c r="C83" s="783"/>
      <c r="D83" s="193">
        <v>43244</v>
      </c>
      <c r="E83" s="289" t="s">
        <v>111</v>
      </c>
      <c r="F83" s="289" t="s">
        <v>57</v>
      </c>
      <c r="G83" s="127">
        <v>22.56</v>
      </c>
      <c r="H83" s="134"/>
      <c r="I83" s="289" t="s">
        <v>229</v>
      </c>
      <c r="J83" s="783" t="s">
        <v>220</v>
      </c>
      <c r="K83" s="784"/>
      <c r="L83" s="786" t="s">
        <v>274</v>
      </c>
      <c r="M83" s="690"/>
      <c r="O83" s="286"/>
      <c r="P83" s="782" t="s">
        <v>278</v>
      </c>
      <c r="Q83" s="783"/>
      <c r="R83" s="193">
        <v>43244</v>
      </c>
      <c r="S83" s="289" t="s">
        <v>112</v>
      </c>
      <c r="T83" s="289" t="s">
        <v>57</v>
      </c>
      <c r="U83" s="127"/>
      <c r="V83" s="134">
        <v>-22.56</v>
      </c>
      <c r="W83" s="289" t="s">
        <v>229</v>
      </c>
      <c r="X83" s="783" t="s">
        <v>220</v>
      </c>
      <c r="Y83" s="784"/>
      <c r="Z83" s="786" t="s">
        <v>274</v>
      </c>
      <c r="AA83" s="690"/>
    </row>
    <row r="84" spans="1:27" ht="15.75" thickTop="1">
      <c r="A84" s="286"/>
      <c r="B84" s="286"/>
      <c r="C84" s="286"/>
      <c r="D84" s="286"/>
      <c r="E84" s="286"/>
      <c r="K84" s="286"/>
      <c r="O84" s="286"/>
      <c r="P84" s="286"/>
      <c r="Q84" s="286"/>
      <c r="R84" s="286"/>
      <c r="S84" s="286"/>
    </row>
    <row r="85" spans="1:27">
      <c r="A85" s="286"/>
      <c r="B85" s="286"/>
      <c r="C85" s="286"/>
      <c r="D85" s="286"/>
      <c r="E85" s="286"/>
      <c r="K85" s="286"/>
      <c r="O85" s="286"/>
      <c r="P85" s="286"/>
      <c r="Q85" s="286"/>
      <c r="R85" s="286"/>
      <c r="S85" s="286"/>
    </row>
    <row r="86" spans="1:27">
      <c r="A86" s="286"/>
      <c r="B86" s="286"/>
      <c r="C86" s="286"/>
      <c r="D86" s="286"/>
      <c r="E86" s="286"/>
      <c r="K86" s="286"/>
      <c r="O86" s="286"/>
      <c r="P86" s="286"/>
      <c r="Q86" s="286"/>
      <c r="R86" s="286"/>
      <c r="S86" s="286"/>
    </row>
    <row r="87" spans="1:27">
      <c r="A87" s="286"/>
      <c r="B87" s="286"/>
      <c r="C87" s="286"/>
      <c r="D87" s="286"/>
      <c r="E87" s="286"/>
      <c r="K87" s="286"/>
      <c r="O87" s="286"/>
      <c r="P87" s="286"/>
      <c r="Q87" s="286"/>
      <c r="R87" s="286"/>
      <c r="S87" s="286"/>
    </row>
    <row r="88" spans="1:27">
      <c r="A88" s="286"/>
      <c r="B88" s="286"/>
      <c r="C88" s="286"/>
      <c r="D88" s="286"/>
      <c r="E88" s="286"/>
      <c r="K88" s="286"/>
      <c r="O88" s="286"/>
      <c r="P88" s="286"/>
      <c r="Q88" s="286"/>
      <c r="R88" s="286"/>
      <c r="S88" s="286"/>
    </row>
    <row r="89" spans="1:27">
      <c r="A89" s="286"/>
      <c r="B89" s="286"/>
      <c r="C89" s="286"/>
      <c r="D89" s="286"/>
      <c r="E89" s="286"/>
      <c r="K89" s="286"/>
      <c r="O89" s="286"/>
      <c r="P89" s="286"/>
      <c r="Q89" s="286"/>
      <c r="R89" s="286"/>
      <c r="S89" s="286"/>
    </row>
  </sheetData>
  <mergeCells count="197">
    <mergeCell ref="B78:C78"/>
    <mergeCell ref="J78:K78"/>
    <mergeCell ref="L78:M78"/>
    <mergeCell ref="P80:Q80"/>
    <mergeCell ref="B16:C16"/>
    <mergeCell ref="J16:K16"/>
    <mergeCell ref="L16:M16"/>
    <mergeCell ref="B17:C17"/>
    <mergeCell ref="J17:K17"/>
    <mergeCell ref="L17:M17"/>
    <mergeCell ref="P77:Q77"/>
    <mergeCell ref="B52:C52"/>
    <mergeCell ref="J52:K52"/>
    <mergeCell ref="L52:M52"/>
    <mergeCell ref="B53:C53"/>
    <mergeCell ref="J53:K53"/>
    <mergeCell ref="L53:M53"/>
    <mergeCell ref="P52:Q52"/>
    <mergeCell ref="B48:C48"/>
    <mergeCell ref="J48:K48"/>
    <mergeCell ref="L48:M48"/>
    <mergeCell ref="B65:E65"/>
    <mergeCell ref="P35:R35"/>
    <mergeCell ref="P40:R40"/>
    <mergeCell ref="B82:C82"/>
    <mergeCell ref="J82:K82"/>
    <mergeCell ref="L82:M82"/>
    <mergeCell ref="B83:C83"/>
    <mergeCell ref="J83:K83"/>
    <mergeCell ref="L83:M83"/>
    <mergeCell ref="P82:Q82"/>
    <mergeCell ref="X82:Y82"/>
    <mergeCell ref="Z82:AA82"/>
    <mergeCell ref="P83:Q83"/>
    <mergeCell ref="X83:Y83"/>
    <mergeCell ref="Z83:AA83"/>
    <mergeCell ref="X77:Y77"/>
    <mergeCell ref="P78:Q78"/>
    <mergeCell ref="X78:Y78"/>
    <mergeCell ref="Z67:AA67"/>
    <mergeCell ref="Z68:AA68"/>
    <mergeCell ref="B77:C77"/>
    <mergeCell ref="J77:K77"/>
    <mergeCell ref="L77:M77"/>
    <mergeCell ref="Z77:AA77"/>
    <mergeCell ref="B72:C72"/>
    <mergeCell ref="J72:K72"/>
    <mergeCell ref="L72:M72"/>
    <mergeCell ref="B73:C73"/>
    <mergeCell ref="J73:K73"/>
    <mergeCell ref="L73:M73"/>
    <mergeCell ref="P75:Q75"/>
    <mergeCell ref="B68:C68"/>
    <mergeCell ref="J68:K68"/>
    <mergeCell ref="X67:Y67"/>
    <mergeCell ref="P68:Q68"/>
    <mergeCell ref="X68:Y68"/>
    <mergeCell ref="L68:M68"/>
    <mergeCell ref="Z78:AA78"/>
    <mergeCell ref="B67:C67"/>
    <mergeCell ref="X62:Y62"/>
    <mergeCell ref="Z62:AA62"/>
    <mergeCell ref="P63:Q63"/>
    <mergeCell ref="X63:Y63"/>
    <mergeCell ref="Z63:AA63"/>
    <mergeCell ref="B62:C62"/>
    <mergeCell ref="J62:K62"/>
    <mergeCell ref="L62:M62"/>
    <mergeCell ref="B63:C63"/>
    <mergeCell ref="J63:K63"/>
    <mergeCell ref="L63:M63"/>
    <mergeCell ref="X57:Y57"/>
    <mergeCell ref="Z57:AA57"/>
    <mergeCell ref="P58:Q58"/>
    <mergeCell ref="X58:Y58"/>
    <mergeCell ref="Z58:AA58"/>
    <mergeCell ref="B57:C57"/>
    <mergeCell ref="J57:K57"/>
    <mergeCell ref="L57:M57"/>
    <mergeCell ref="B58:C58"/>
    <mergeCell ref="J58:K58"/>
    <mergeCell ref="L58:M58"/>
    <mergeCell ref="X52:Y52"/>
    <mergeCell ref="Z52:AA52"/>
    <mergeCell ref="P53:Q53"/>
    <mergeCell ref="X53:Y53"/>
    <mergeCell ref="Z53:AA53"/>
    <mergeCell ref="P47:Q47"/>
    <mergeCell ref="X47:Y47"/>
    <mergeCell ref="P48:Q48"/>
    <mergeCell ref="X48:Y48"/>
    <mergeCell ref="Z48:AA48"/>
    <mergeCell ref="P50:Q50"/>
    <mergeCell ref="Z42:AA42"/>
    <mergeCell ref="P43:Q43"/>
    <mergeCell ref="X43:Y43"/>
    <mergeCell ref="Z43:AA43"/>
    <mergeCell ref="B47:C47"/>
    <mergeCell ref="J47:K47"/>
    <mergeCell ref="L47:M47"/>
    <mergeCell ref="Z47:AA47"/>
    <mergeCell ref="B43:C43"/>
    <mergeCell ref="J43:K43"/>
    <mergeCell ref="L43:M43"/>
    <mergeCell ref="P42:Q42"/>
    <mergeCell ref="X42:Y42"/>
    <mergeCell ref="P45:Q45"/>
    <mergeCell ref="X37:Y37"/>
    <mergeCell ref="Z37:AA37"/>
    <mergeCell ref="P38:Q38"/>
    <mergeCell ref="X38:Y38"/>
    <mergeCell ref="Z38:AA38"/>
    <mergeCell ref="B3:D3"/>
    <mergeCell ref="P3:R3"/>
    <mergeCell ref="P8:R8"/>
    <mergeCell ref="P13:R13"/>
    <mergeCell ref="P18:R18"/>
    <mergeCell ref="B5:C5"/>
    <mergeCell ref="J5:K5"/>
    <mergeCell ref="B6:C6"/>
    <mergeCell ref="J6:K6"/>
    <mergeCell ref="B8:D8"/>
    <mergeCell ref="B28:G28"/>
    <mergeCell ref="B25:C25"/>
    <mergeCell ref="J25:K25"/>
    <mergeCell ref="B26:C26"/>
    <mergeCell ref="J26:K26"/>
    <mergeCell ref="B11:C11"/>
    <mergeCell ref="J11:K11"/>
    <mergeCell ref="P10:Q10"/>
    <mergeCell ref="X10:Y10"/>
    <mergeCell ref="B37:C37"/>
    <mergeCell ref="J37:K37"/>
    <mergeCell ref="L37:M37"/>
    <mergeCell ref="B38:C38"/>
    <mergeCell ref="J38:K38"/>
    <mergeCell ref="L38:M38"/>
    <mergeCell ref="P37:Q37"/>
    <mergeCell ref="B42:C42"/>
    <mergeCell ref="J42:K42"/>
    <mergeCell ref="L42:M42"/>
    <mergeCell ref="P55:Q55"/>
    <mergeCell ref="P60:Q60"/>
    <mergeCell ref="P65:R65"/>
    <mergeCell ref="P57:Q57"/>
    <mergeCell ref="P62:Q62"/>
    <mergeCell ref="J67:K67"/>
    <mergeCell ref="P67:Q67"/>
    <mergeCell ref="L67:M67"/>
    <mergeCell ref="P11:Q11"/>
    <mergeCell ref="L25:M25"/>
    <mergeCell ref="L29:M29"/>
    <mergeCell ref="L26:M26"/>
    <mergeCell ref="P28:U28"/>
    <mergeCell ref="X11:Y11"/>
    <mergeCell ref="B10:C10"/>
    <mergeCell ref="J10:K10"/>
    <mergeCell ref="P15:Q15"/>
    <mergeCell ref="X15:Y15"/>
    <mergeCell ref="P16:Q16"/>
    <mergeCell ref="X16:Y16"/>
    <mergeCell ref="Z5:AA5"/>
    <mergeCell ref="Z6:AA6"/>
    <mergeCell ref="Z10:AA10"/>
    <mergeCell ref="Z11:AA11"/>
    <mergeCell ref="Z15:AA15"/>
    <mergeCell ref="Z16:AA16"/>
    <mergeCell ref="P5:Q5"/>
    <mergeCell ref="X5:Y5"/>
    <mergeCell ref="P6:Q6"/>
    <mergeCell ref="X6:Y6"/>
    <mergeCell ref="L5:M5"/>
    <mergeCell ref="L6:M6"/>
    <mergeCell ref="L10:M10"/>
    <mergeCell ref="L11:M11"/>
    <mergeCell ref="Z26:AA26"/>
    <mergeCell ref="P20:Q20"/>
    <mergeCell ref="X20:Y20"/>
    <mergeCell ref="Z20:AA20"/>
    <mergeCell ref="P21:Q21"/>
    <mergeCell ref="X21:Y21"/>
    <mergeCell ref="Z21:AA21"/>
    <mergeCell ref="P23:S23"/>
    <mergeCell ref="P25:Q25"/>
    <mergeCell ref="X25:Y25"/>
    <mergeCell ref="P26:Q26"/>
    <mergeCell ref="X26:Y26"/>
    <mergeCell ref="B30:C30"/>
    <mergeCell ref="J30:K30"/>
    <mergeCell ref="B31:C31"/>
    <mergeCell ref="J31:K31"/>
    <mergeCell ref="P30:Q30"/>
    <mergeCell ref="X30:Y30"/>
    <mergeCell ref="P31:Q31"/>
    <mergeCell ref="X31:Y31"/>
    <mergeCell ref="F32:I32"/>
    <mergeCell ref="T32:W32"/>
  </mergeCells>
  <pageMargins left="0.70866141732283472" right="0.70866141732283472" top="0.74803149606299213" bottom="0.74803149606299213" header="0.31496062992125984" footer="0.31496062992125984"/>
  <pageSetup paperSize="9" scale="42" fitToHeight="0" orientation="landscape"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2:M34"/>
  <sheetViews>
    <sheetView topLeftCell="B4" zoomScale="125" zoomScaleNormal="125" zoomScalePageLayoutView="125" workbookViewId="0">
      <selection activeCell="A2" sqref="A2:J32"/>
    </sheetView>
  </sheetViews>
  <sheetFormatPr defaultColWidth="11.42578125" defaultRowHeight="15"/>
  <cols>
    <col min="4" max="4" width="22.28515625" bestFit="1" customWidth="1"/>
    <col min="5" max="5" width="9.7109375" customWidth="1"/>
    <col min="6" max="6" width="12.7109375" bestFit="1" customWidth="1"/>
    <col min="7" max="7" width="8.85546875" customWidth="1"/>
    <col min="8" max="8" width="12.85546875" customWidth="1"/>
    <col min="9" max="9" width="9.5703125" bestFit="1" customWidth="1"/>
    <col min="11" max="11" width="19.140625" bestFit="1" customWidth="1"/>
    <col min="12" max="12" width="9.28515625" customWidth="1"/>
  </cols>
  <sheetData>
    <row r="2" spans="1:13" s="296" customFormat="1">
      <c r="A2" s="320" t="s">
        <v>296</v>
      </c>
      <c r="B2" s="320"/>
      <c r="C2" s="320"/>
      <c r="L2" s="1" t="s">
        <v>297</v>
      </c>
      <c r="M2" s="1" t="s">
        <v>298</v>
      </c>
    </row>
    <row r="3" spans="1:13" s="296" customFormat="1"/>
    <row r="4" spans="1:13" s="296" customFormat="1"/>
    <row r="6" spans="1:13" s="320" customFormat="1">
      <c r="A6" s="320" t="s">
        <v>63</v>
      </c>
      <c r="B6" s="2" t="s">
        <v>65</v>
      </c>
      <c r="C6" s="2" t="s">
        <v>66</v>
      </c>
      <c r="D6" s="2" t="s">
        <v>44</v>
      </c>
      <c r="E6" s="2" t="s">
        <v>45</v>
      </c>
      <c r="F6" s="2" t="s">
        <v>282</v>
      </c>
      <c r="G6" s="2" t="s">
        <v>58</v>
      </c>
      <c r="H6" s="2" t="s">
        <v>282</v>
      </c>
      <c r="I6" s="2" t="s">
        <v>59</v>
      </c>
      <c r="J6" s="2" t="s">
        <v>83</v>
      </c>
      <c r="K6" s="2" t="s">
        <v>78</v>
      </c>
      <c r="L6" s="2" t="s">
        <v>291</v>
      </c>
    </row>
    <row r="7" spans="1:13">
      <c r="A7" s="296" t="s">
        <v>64</v>
      </c>
      <c r="B7" s="334">
        <v>43249</v>
      </c>
      <c r="C7" s="319">
        <v>43244</v>
      </c>
      <c r="D7" t="s">
        <v>283</v>
      </c>
      <c r="E7" s="1" t="s">
        <v>56</v>
      </c>
      <c r="F7" s="130">
        <v>50000</v>
      </c>
      <c r="G7" s="323" t="s">
        <v>57</v>
      </c>
      <c r="H7" s="322">
        <f t="shared" ref="H7:H24" si="0">-(F7/I7)</f>
        <v>-37313.432835820895</v>
      </c>
      <c r="I7" s="321">
        <v>1.34</v>
      </c>
      <c r="J7" t="s">
        <v>287</v>
      </c>
      <c r="K7" t="s">
        <v>290</v>
      </c>
      <c r="L7" s="333" t="s">
        <v>293</v>
      </c>
    </row>
    <row r="8" spans="1:13">
      <c r="A8" s="296" t="s">
        <v>64</v>
      </c>
      <c r="B8" s="334">
        <v>43249</v>
      </c>
      <c r="C8" s="319">
        <v>43244</v>
      </c>
      <c r="D8" t="s">
        <v>283</v>
      </c>
      <c r="E8" s="1" t="s">
        <v>56</v>
      </c>
      <c r="F8" s="130">
        <v>50000</v>
      </c>
      <c r="G8" s="323" t="s">
        <v>57</v>
      </c>
      <c r="H8" s="322">
        <f t="shared" si="0"/>
        <v>-37313.432835820895</v>
      </c>
      <c r="I8" s="321">
        <v>1.34</v>
      </c>
      <c r="J8" t="s">
        <v>287</v>
      </c>
      <c r="K8" t="s">
        <v>290</v>
      </c>
      <c r="L8" s="333" t="s">
        <v>293</v>
      </c>
    </row>
    <row r="9" spans="1:13">
      <c r="A9" s="296" t="s">
        <v>64</v>
      </c>
      <c r="B9" s="334">
        <v>43249</v>
      </c>
      <c r="C9" s="319">
        <v>43244</v>
      </c>
      <c r="D9" t="s">
        <v>283</v>
      </c>
      <c r="E9" s="1" t="s">
        <v>56</v>
      </c>
      <c r="F9" s="130">
        <v>50000</v>
      </c>
      <c r="G9" s="323" t="s">
        <v>57</v>
      </c>
      <c r="H9" s="322">
        <f t="shared" si="0"/>
        <v>-37313.432835820895</v>
      </c>
      <c r="I9" s="321">
        <v>1.34</v>
      </c>
      <c r="J9" t="s">
        <v>287</v>
      </c>
      <c r="K9" s="296" t="s">
        <v>290</v>
      </c>
      <c r="L9" s="333" t="s">
        <v>293</v>
      </c>
    </row>
    <row r="10" spans="1:13" s="296" customFormat="1">
      <c r="A10" s="296" t="s">
        <v>64</v>
      </c>
      <c r="B10" s="334">
        <v>43249</v>
      </c>
      <c r="C10" s="319">
        <v>43244</v>
      </c>
      <c r="D10" s="296" t="s">
        <v>283</v>
      </c>
      <c r="E10" s="1" t="s">
        <v>56</v>
      </c>
      <c r="F10" s="130">
        <v>20000</v>
      </c>
      <c r="G10" s="323" t="s">
        <v>57</v>
      </c>
      <c r="H10" s="322">
        <f t="shared" si="0"/>
        <v>-14925.373134328358</v>
      </c>
      <c r="I10" s="321">
        <v>1.34</v>
      </c>
      <c r="J10" s="296" t="s">
        <v>287</v>
      </c>
      <c r="K10" s="296" t="s">
        <v>290</v>
      </c>
      <c r="L10" s="333" t="s">
        <v>293</v>
      </c>
    </row>
    <row r="11" spans="1:13" s="296" customFormat="1">
      <c r="A11" s="296" t="s">
        <v>64</v>
      </c>
      <c r="B11" s="334">
        <v>43249</v>
      </c>
      <c r="C11" s="319">
        <v>43244</v>
      </c>
      <c r="D11" s="296" t="s">
        <v>283</v>
      </c>
      <c r="E11" s="1" t="s">
        <v>56</v>
      </c>
      <c r="F11" s="130">
        <v>50000</v>
      </c>
      <c r="G11" s="323" t="s">
        <v>57</v>
      </c>
      <c r="H11" s="322">
        <f t="shared" si="0"/>
        <v>-37313.432835820895</v>
      </c>
      <c r="I11" s="321">
        <v>1.34</v>
      </c>
      <c r="J11" s="296" t="s">
        <v>287</v>
      </c>
      <c r="K11" s="296" t="s">
        <v>290</v>
      </c>
      <c r="L11" s="333" t="s">
        <v>293</v>
      </c>
    </row>
    <row r="12" spans="1:13" s="296" customFormat="1">
      <c r="A12" s="296" t="s">
        <v>64</v>
      </c>
      <c r="B12" s="334">
        <v>43249</v>
      </c>
      <c r="C12" s="319">
        <v>43244</v>
      </c>
      <c r="D12" s="296" t="s">
        <v>283</v>
      </c>
      <c r="E12" s="1" t="s">
        <v>56</v>
      </c>
      <c r="F12" s="130">
        <v>50000</v>
      </c>
      <c r="G12" s="323" t="s">
        <v>57</v>
      </c>
      <c r="H12" s="322">
        <f t="shared" si="0"/>
        <v>-37313.432835820895</v>
      </c>
      <c r="I12" s="321">
        <v>1.34</v>
      </c>
      <c r="J12" s="296" t="s">
        <v>287</v>
      </c>
      <c r="K12" s="296" t="s">
        <v>290</v>
      </c>
      <c r="L12" s="333" t="s">
        <v>293</v>
      </c>
    </row>
    <row r="13" spans="1:13" s="296" customFormat="1">
      <c r="A13" s="324" t="s">
        <v>295</v>
      </c>
      <c r="B13" s="334">
        <v>43249</v>
      </c>
      <c r="C13" s="319">
        <v>43244</v>
      </c>
      <c r="D13" s="296" t="s">
        <v>283</v>
      </c>
      <c r="E13" s="1" t="s">
        <v>56</v>
      </c>
      <c r="F13" s="130">
        <v>50000</v>
      </c>
      <c r="G13" s="323" t="s">
        <v>57</v>
      </c>
      <c r="H13" s="322">
        <f t="shared" si="0"/>
        <v>-37313.432835820895</v>
      </c>
      <c r="I13" s="321">
        <v>1.34</v>
      </c>
      <c r="J13" s="296" t="s">
        <v>287</v>
      </c>
      <c r="K13" s="296" t="s">
        <v>290</v>
      </c>
      <c r="L13" s="333" t="s">
        <v>293</v>
      </c>
    </row>
    <row r="14" spans="1:13" s="296" customFormat="1">
      <c r="A14" s="324" t="s">
        <v>295</v>
      </c>
      <c r="B14" s="334">
        <v>43249</v>
      </c>
      <c r="C14" s="319">
        <v>43244</v>
      </c>
      <c r="D14" s="296" t="s">
        <v>283</v>
      </c>
      <c r="E14" s="1" t="s">
        <v>56</v>
      </c>
      <c r="F14" s="130">
        <v>50000</v>
      </c>
      <c r="G14" s="323" t="s">
        <v>57</v>
      </c>
      <c r="H14" s="322">
        <f t="shared" si="0"/>
        <v>-37313.432835820895</v>
      </c>
      <c r="I14" s="321">
        <v>1.34</v>
      </c>
      <c r="J14" s="296" t="s">
        <v>287</v>
      </c>
      <c r="K14" s="296" t="s">
        <v>290</v>
      </c>
      <c r="L14" s="333" t="s">
        <v>293</v>
      </c>
    </row>
    <row r="15" spans="1:13" s="296" customFormat="1">
      <c r="A15" s="324" t="s">
        <v>295</v>
      </c>
      <c r="B15" s="334">
        <v>43249</v>
      </c>
      <c r="C15" s="319">
        <v>43244</v>
      </c>
      <c r="D15" s="296" t="s">
        <v>283</v>
      </c>
      <c r="E15" s="1" t="s">
        <v>56</v>
      </c>
      <c r="F15" s="130">
        <v>50000</v>
      </c>
      <c r="G15" s="323" t="s">
        <v>57</v>
      </c>
      <c r="H15" s="322">
        <f t="shared" si="0"/>
        <v>-37313.432835820895</v>
      </c>
      <c r="I15" s="321">
        <v>1.34</v>
      </c>
      <c r="J15" s="296" t="s">
        <v>287</v>
      </c>
      <c r="K15" s="296" t="s">
        <v>290</v>
      </c>
      <c r="L15" s="333" t="s">
        <v>293</v>
      </c>
    </row>
    <row r="16" spans="1:13" s="296" customFormat="1">
      <c r="A16" s="324" t="s">
        <v>295</v>
      </c>
      <c r="B16" s="334">
        <v>43249</v>
      </c>
      <c r="C16" s="319">
        <v>43244</v>
      </c>
      <c r="D16" s="296" t="s">
        <v>283</v>
      </c>
      <c r="E16" s="1" t="s">
        <v>56</v>
      </c>
      <c r="F16" s="130">
        <v>50000</v>
      </c>
      <c r="G16" s="323" t="s">
        <v>57</v>
      </c>
      <c r="H16" s="322">
        <f t="shared" si="0"/>
        <v>-37313.432835820895</v>
      </c>
      <c r="I16" s="321">
        <v>1.34</v>
      </c>
      <c r="J16" s="296" t="s">
        <v>287</v>
      </c>
      <c r="K16" s="296" t="s">
        <v>290</v>
      </c>
      <c r="L16" s="333" t="s">
        <v>293</v>
      </c>
    </row>
    <row r="17" spans="1:12" s="296" customFormat="1">
      <c r="A17" s="324" t="s">
        <v>295</v>
      </c>
      <c r="B17" s="334">
        <v>43249</v>
      </c>
      <c r="C17" s="319">
        <v>43244</v>
      </c>
      <c r="D17" s="296" t="s">
        <v>283</v>
      </c>
      <c r="E17" s="1" t="s">
        <v>56</v>
      </c>
      <c r="F17" s="130">
        <v>50000</v>
      </c>
      <c r="G17" s="323" t="s">
        <v>57</v>
      </c>
      <c r="H17" s="322">
        <f t="shared" si="0"/>
        <v>-37313.432835820895</v>
      </c>
      <c r="I17" s="321">
        <v>1.34</v>
      </c>
      <c r="J17" s="296" t="s">
        <v>287</v>
      </c>
      <c r="K17" s="296" t="s">
        <v>290</v>
      </c>
      <c r="L17" s="333" t="s">
        <v>293</v>
      </c>
    </row>
    <row r="18" spans="1:12" s="296" customFormat="1">
      <c r="A18" s="324" t="s">
        <v>295</v>
      </c>
      <c r="B18" s="334">
        <v>43249</v>
      </c>
      <c r="C18" s="319">
        <v>43244</v>
      </c>
      <c r="D18" s="296" t="s">
        <v>283</v>
      </c>
      <c r="E18" s="1" t="s">
        <v>56</v>
      </c>
      <c r="F18" s="130">
        <v>40000</v>
      </c>
      <c r="G18" s="323" t="s">
        <v>57</v>
      </c>
      <c r="H18" s="322">
        <f t="shared" si="0"/>
        <v>-29850.746268656716</v>
      </c>
      <c r="I18" s="321">
        <v>1.34</v>
      </c>
      <c r="J18" s="296" t="s">
        <v>287</v>
      </c>
      <c r="K18" s="296" t="s">
        <v>290</v>
      </c>
      <c r="L18" s="333" t="s">
        <v>293</v>
      </c>
    </row>
    <row r="19" spans="1:12" s="296" customFormat="1">
      <c r="A19" s="296" t="s">
        <v>294</v>
      </c>
      <c r="B19" s="334">
        <v>43250</v>
      </c>
      <c r="C19" s="319">
        <v>43249</v>
      </c>
      <c r="D19" s="296" t="s">
        <v>284</v>
      </c>
      <c r="E19" s="1" t="s">
        <v>286</v>
      </c>
      <c r="F19" s="130">
        <v>1000000</v>
      </c>
      <c r="G19" s="323" t="s">
        <v>57</v>
      </c>
      <c r="H19" s="322">
        <f t="shared" si="0"/>
        <v>-884955.75221238949</v>
      </c>
      <c r="I19" s="321">
        <v>1.1299999999999999</v>
      </c>
      <c r="J19" s="296" t="s">
        <v>232</v>
      </c>
      <c r="K19" s="296" t="s">
        <v>289</v>
      </c>
      <c r="L19" s="1" t="s">
        <v>292</v>
      </c>
    </row>
    <row r="20" spans="1:12" s="296" customFormat="1">
      <c r="A20" s="296" t="s">
        <v>294</v>
      </c>
      <c r="B20" s="334">
        <v>43250</v>
      </c>
      <c r="C20" s="319">
        <v>43249</v>
      </c>
      <c r="D20" s="296" t="s">
        <v>284</v>
      </c>
      <c r="E20" s="1" t="s">
        <v>286</v>
      </c>
      <c r="F20" s="130">
        <v>1000000</v>
      </c>
      <c r="G20" s="323" t="s">
        <v>57</v>
      </c>
      <c r="H20" s="322">
        <f t="shared" si="0"/>
        <v>-885739.59255978744</v>
      </c>
      <c r="I20" s="321">
        <v>1.129</v>
      </c>
      <c r="J20" s="296" t="s">
        <v>232</v>
      </c>
      <c r="K20" s="296" t="s">
        <v>289</v>
      </c>
      <c r="L20" s="1" t="s">
        <v>292</v>
      </c>
    </row>
    <row r="21" spans="1:12" s="296" customFormat="1">
      <c r="A21" s="296" t="s">
        <v>294</v>
      </c>
      <c r="B21" s="334">
        <v>43250</v>
      </c>
      <c r="C21" s="319">
        <v>43249</v>
      </c>
      <c r="D21" s="296" t="s">
        <v>284</v>
      </c>
      <c r="E21" s="1" t="s">
        <v>286</v>
      </c>
      <c r="F21" s="130">
        <v>1000000</v>
      </c>
      <c r="G21" s="323" t="s">
        <v>57</v>
      </c>
      <c r="H21" s="322">
        <f t="shared" si="0"/>
        <v>-884955.75221238949</v>
      </c>
      <c r="I21" s="321">
        <v>1.1299999999999999</v>
      </c>
      <c r="J21" s="296" t="s">
        <v>232</v>
      </c>
      <c r="K21" s="296" t="s">
        <v>289</v>
      </c>
      <c r="L21" s="1" t="s">
        <v>292</v>
      </c>
    </row>
    <row r="22" spans="1:12" s="296" customFormat="1">
      <c r="A22" s="296" t="s">
        <v>294</v>
      </c>
      <c r="B22" s="334">
        <v>43250</v>
      </c>
      <c r="C22" s="319">
        <v>43249</v>
      </c>
      <c r="D22" s="296" t="s">
        <v>284</v>
      </c>
      <c r="E22" s="1" t="s">
        <v>286</v>
      </c>
      <c r="F22" s="130">
        <v>1250000</v>
      </c>
      <c r="G22" s="323" t="s">
        <v>57</v>
      </c>
      <c r="H22" s="322">
        <f t="shared" si="0"/>
        <v>-1106194.6902654867</v>
      </c>
      <c r="I22" s="321">
        <v>1.1299999999999999</v>
      </c>
      <c r="J22" s="296" t="s">
        <v>232</v>
      </c>
      <c r="K22" s="296" t="s">
        <v>289</v>
      </c>
      <c r="L22" s="1" t="s">
        <v>292</v>
      </c>
    </row>
    <row r="23" spans="1:12" s="296" customFormat="1">
      <c r="A23" s="296" t="s">
        <v>294</v>
      </c>
      <c r="B23" s="334">
        <v>43250</v>
      </c>
      <c r="C23" s="319">
        <v>43249</v>
      </c>
      <c r="D23" s="296" t="s">
        <v>284</v>
      </c>
      <c r="E23" s="1" t="s">
        <v>286</v>
      </c>
      <c r="F23" s="130">
        <v>750000</v>
      </c>
      <c r="G23" s="323" t="s">
        <v>57</v>
      </c>
      <c r="H23" s="322">
        <f t="shared" si="0"/>
        <v>-663716.81415929215</v>
      </c>
      <c r="I23" s="321">
        <v>1.1299999999999999</v>
      </c>
      <c r="J23" s="296" t="s">
        <v>232</v>
      </c>
      <c r="K23" s="296" t="s">
        <v>289</v>
      </c>
      <c r="L23" s="1" t="s">
        <v>292</v>
      </c>
    </row>
    <row r="24" spans="1:12" s="296" customFormat="1">
      <c r="A24" s="296" t="s">
        <v>294</v>
      </c>
      <c r="B24" s="334">
        <v>43250</v>
      </c>
      <c r="C24" s="319">
        <v>43249</v>
      </c>
      <c r="D24" s="296" t="s">
        <v>284</v>
      </c>
      <c r="E24" s="1" t="s">
        <v>286</v>
      </c>
      <c r="F24" s="130">
        <v>750000</v>
      </c>
      <c r="G24" s="323" t="s">
        <v>57</v>
      </c>
      <c r="H24" s="322">
        <f t="shared" si="0"/>
        <v>-663716.81415929215</v>
      </c>
      <c r="I24" s="321">
        <v>1.1299999999999999</v>
      </c>
      <c r="J24" s="296" t="s">
        <v>232</v>
      </c>
      <c r="K24" s="296" t="s">
        <v>289</v>
      </c>
      <c r="L24" s="1" t="s">
        <v>292</v>
      </c>
    </row>
    <row r="25" spans="1:12" s="296" customFormat="1">
      <c r="A25" s="296" t="s">
        <v>64</v>
      </c>
      <c r="B25" s="334">
        <v>43251</v>
      </c>
      <c r="C25" s="319">
        <v>43249</v>
      </c>
      <c r="D25" s="296" t="s">
        <v>285</v>
      </c>
      <c r="E25" s="1" t="s">
        <v>57</v>
      </c>
      <c r="F25" s="130">
        <f t="shared" ref="F25:F30" si="1">-(H25/I25)</f>
        <v>369003.6900369004</v>
      </c>
      <c r="G25" s="323" t="s">
        <v>56</v>
      </c>
      <c r="H25" s="322">
        <v>-500000</v>
      </c>
      <c r="I25" s="321">
        <v>1.355</v>
      </c>
      <c r="J25" s="296" t="s">
        <v>225</v>
      </c>
      <c r="K25" s="296" t="s">
        <v>288</v>
      </c>
      <c r="L25" s="1" t="s">
        <v>292</v>
      </c>
    </row>
    <row r="26" spans="1:12" s="296" customFormat="1">
      <c r="A26" s="296" t="s">
        <v>64</v>
      </c>
      <c r="B26" s="334">
        <v>43251</v>
      </c>
      <c r="C26" s="319">
        <v>43249</v>
      </c>
      <c r="D26" s="296" t="s">
        <v>285</v>
      </c>
      <c r="E26" s="1" t="s">
        <v>57</v>
      </c>
      <c r="F26" s="130">
        <f t="shared" si="1"/>
        <v>367647.0588235294</v>
      </c>
      <c r="G26" s="323" t="s">
        <v>56</v>
      </c>
      <c r="H26" s="322">
        <v>-500000</v>
      </c>
      <c r="I26" s="321">
        <v>1.36</v>
      </c>
      <c r="J26" s="296" t="s">
        <v>225</v>
      </c>
      <c r="K26" s="296" t="s">
        <v>288</v>
      </c>
      <c r="L26" s="1" t="s">
        <v>292</v>
      </c>
    </row>
    <row r="27" spans="1:12" s="296" customFormat="1">
      <c r="A27" s="296" t="s">
        <v>64</v>
      </c>
      <c r="B27" s="334">
        <v>43251</v>
      </c>
      <c r="C27" s="319">
        <v>43249</v>
      </c>
      <c r="D27" s="296" t="s">
        <v>285</v>
      </c>
      <c r="E27" s="1" t="s">
        <v>57</v>
      </c>
      <c r="F27" s="130">
        <f t="shared" si="1"/>
        <v>369003.6900369004</v>
      </c>
      <c r="G27" s="323" t="s">
        <v>56</v>
      </c>
      <c r="H27" s="322">
        <v>-500000</v>
      </c>
      <c r="I27" s="321">
        <v>1.355</v>
      </c>
      <c r="J27" s="296" t="s">
        <v>225</v>
      </c>
      <c r="K27" s="296" t="s">
        <v>288</v>
      </c>
      <c r="L27" s="1" t="s">
        <v>292</v>
      </c>
    </row>
    <row r="28" spans="1:12" s="296" customFormat="1">
      <c r="A28" s="296" t="s">
        <v>64</v>
      </c>
      <c r="B28" s="334">
        <v>43251</v>
      </c>
      <c r="C28" s="319">
        <v>43249</v>
      </c>
      <c r="D28" s="296" t="s">
        <v>285</v>
      </c>
      <c r="E28" s="1" t="s">
        <v>57</v>
      </c>
      <c r="F28" s="130">
        <f t="shared" si="1"/>
        <v>369003.6900369004</v>
      </c>
      <c r="G28" s="323" t="s">
        <v>56</v>
      </c>
      <c r="H28" s="322">
        <v>-500000</v>
      </c>
      <c r="I28" s="321">
        <v>1.355</v>
      </c>
      <c r="J28" s="296" t="s">
        <v>225</v>
      </c>
      <c r="K28" s="296" t="s">
        <v>288</v>
      </c>
      <c r="L28" s="1" t="s">
        <v>292</v>
      </c>
    </row>
    <row r="29" spans="1:12" s="296" customFormat="1">
      <c r="A29" s="296" t="s">
        <v>64</v>
      </c>
      <c r="B29" s="334">
        <v>43251</v>
      </c>
      <c r="C29" s="319">
        <v>43249</v>
      </c>
      <c r="D29" s="296" t="s">
        <v>285</v>
      </c>
      <c r="E29" s="1" t="s">
        <v>57</v>
      </c>
      <c r="F29" s="130">
        <f t="shared" si="1"/>
        <v>369003.6900369004</v>
      </c>
      <c r="G29" s="323" t="s">
        <v>56</v>
      </c>
      <c r="H29" s="322">
        <v>-500000</v>
      </c>
      <c r="I29" s="321">
        <v>1.355</v>
      </c>
      <c r="J29" s="296" t="s">
        <v>225</v>
      </c>
      <c r="K29" s="296" t="s">
        <v>288</v>
      </c>
      <c r="L29" s="1" t="s">
        <v>292</v>
      </c>
    </row>
    <row r="30" spans="1:12" s="296" customFormat="1">
      <c r="A30" s="296" t="s">
        <v>64</v>
      </c>
      <c r="B30" s="334">
        <v>43251</v>
      </c>
      <c r="C30" s="319">
        <v>43249</v>
      </c>
      <c r="D30" s="296" t="s">
        <v>285</v>
      </c>
      <c r="E30" s="1" t="s">
        <v>57</v>
      </c>
      <c r="F30" s="130">
        <f t="shared" si="1"/>
        <v>369003.6900369004</v>
      </c>
      <c r="G30" s="323" t="s">
        <v>56</v>
      </c>
      <c r="H30" s="322">
        <v>-500000</v>
      </c>
      <c r="I30" s="321">
        <v>1.355</v>
      </c>
      <c r="J30" s="296" t="s">
        <v>225</v>
      </c>
      <c r="K30" s="296" t="s">
        <v>288</v>
      </c>
      <c r="L30" s="1" t="s">
        <v>292</v>
      </c>
    </row>
    <row r="31" spans="1:12">
      <c r="B31" s="319"/>
      <c r="F31" s="130"/>
      <c r="G31" s="130"/>
      <c r="H31" s="322"/>
    </row>
    <row r="32" spans="1:12">
      <c r="F32" s="130"/>
      <c r="G32" s="130"/>
      <c r="H32" s="322"/>
    </row>
    <row r="33" spans="6:8">
      <c r="F33" s="130"/>
      <c r="G33" s="130"/>
      <c r="H33" s="130"/>
    </row>
    <row r="34" spans="6:8">
      <c r="F34" s="130"/>
      <c r="G34" s="130"/>
      <c r="H34" s="130"/>
    </row>
  </sheetData>
  <autoFilter ref="A6:L6">
    <sortState ref="A7:L30">
      <sortCondition ref="B6:B30"/>
    </sortState>
  </autoFilter>
  <pageMargins left="0.70866141732283472" right="0.70866141732283472" top="0.74803149606299213" bottom="0.74803149606299213" header="0.31496062992125984" footer="0.31496062992125984"/>
  <pageSetup paperSize="9" scale="81" orientation="landscape"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O23"/>
  <sheetViews>
    <sheetView topLeftCell="A2" workbookViewId="0">
      <selection activeCell="G12" sqref="G12"/>
    </sheetView>
  </sheetViews>
  <sheetFormatPr defaultColWidth="11.42578125" defaultRowHeight="15"/>
  <cols>
    <col min="1" max="1" width="6.140625" customWidth="1"/>
    <col min="3" max="3" width="4.42578125" customWidth="1"/>
    <col min="4" max="4" width="15.28515625" customWidth="1"/>
    <col min="5" max="5" width="16.140625" customWidth="1"/>
    <col min="6" max="6" width="15.85546875" customWidth="1"/>
    <col min="10" max="10" width="16.140625" bestFit="1" customWidth="1"/>
  </cols>
  <sheetData>
    <row r="2" spans="1:15" s="417" customFormat="1" ht="21">
      <c r="A2" s="802" t="s">
        <v>414</v>
      </c>
      <c r="B2" s="802"/>
      <c r="C2" s="802"/>
      <c r="D2" s="802"/>
    </row>
    <row r="3" spans="1:15" ht="15.75" thickBot="1"/>
    <row r="4" spans="1:15" s="417" customFormat="1" ht="16.5" thickTop="1" thickBot="1">
      <c r="A4" s="417" t="s">
        <v>409</v>
      </c>
      <c r="B4" s="455" t="s">
        <v>372</v>
      </c>
    </row>
    <row r="5" spans="1:15" s="417" customFormat="1" ht="16.5" thickTop="1" thickBot="1"/>
    <row r="6" spans="1:15" ht="20.25" thickTop="1" thickBot="1">
      <c r="B6" s="413" t="s">
        <v>303</v>
      </c>
      <c r="C6" s="122"/>
      <c r="D6" s="122"/>
      <c r="E6" s="801" t="s">
        <v>411</v>
      </c>
      <c r="F6" s="801"/>
      <c r="G6" s="310"/>
      <c r="H6" s="799" t="s">
        <v>413</v>
      </c>
      <c r="I6" s="799"/>
      <c r="J6" s="800"/>
    </row>
    <row r="7" spans="1:15" ht="15.75" thickTop="1">
      <c r="B7" s="180" t="s">
        <v>65</v>
      </c>
      <c r="C7" s="117" t="s">
        <v>121</v>
      </c>
      <c r="D7" s="59" t="s">
        <v>114</v>
      </c>
      <c r="E7" s="117" t="s">
        <v>115</v>
      </c>
      <c r="F7" s="59" t="s">
        <v>116</v>
      </c>
      <c r="G7" s="681" t="s">
        <v>117</v>
      </c>
      <c r="H7" s="682"/>
      <c r="I7" s="682"/>
      <c r="J7" s="452" t="s">
        <v>118</v>
      </c>
      <c r="M7" s="717" t="s">
        <v>415</v>
      </c>
      <c r="N7" s="717"/>
      <c r="O7" s="717"/>
    </row>
    <row r="8" spans="1:15">
      <c r="B8" s="175">
        <v>43237</v>
      </c>
      <c r="C8" s="458" t="s">
        <v>57</v>
      </c>
      <c r="D8" s="128"/>
      <c r="E8" s="120">
        <v>-73800.740000000005</v>
      </c>
      <c r="F8" s="311">
        <f>E8</f>
        <v>-73800.740000000005</v>
      </c>
      <c r="G8" s="684" t="s">
        <v>124</v>
      </c>
      <c r="H8" s="685"/>
      <c r="I8" s="685"/>
      <c r="J8" s="453" t="s">
        <v>79</v>
      </c>
      <c r="M8" s="717"/>
      <c r="N8" s="717"/>
      <c r="O8" s="717"/>
    </row>
    <row r="9" spans="1:15">
      <c r="B9" s="175">
        <v>43237</v>
      </c>
      <c r="C9" s="458" t="s">
        <v>57</v>
      </c>
      <c r="D9" s="128">
        <v>73800.740000000005</v>
      </c>
      <c r="E9" s="120"/>
      <c r="F9" s="128">
        <f>E8+D9</f>
        <v>0</v>
      </c>
      <c r="G9" s="684" t="s">
        <v>302</v>
      </c>
      <c r="H9" s="685"/>
      <c r="I9" s="685"/>
      <c r="J9" s="453" t="s">
        <v>304</v>
      </c>
      <c r="M9" s="717"/>
      <c r="N9" s="717"/>
      <c r="O9" s="717"/>
    </row>
    <row r="10" spans="1:15">
      <c r="B10" s="314"/>
      <c r="C10" s="458"/>
      <c r="D10" s="128"/>
      <c r="E10" s="120"/>
      <c r="F10" s="308"/>
      <c r="G10" s="307"/>
      <c r="H10" s="308"/>
      <c r="I10" s="414"/>
      <c r="J10" s="453"/>
      <c r="M10" s="717"/>
      <c r="N10" s="717"/>
      <c r="O10" s="717"/>
    </row>
    <row r="11" spans="1:15">
      <c r="B11" s="314"/>
      <c r="C11" s="458"/>
      <c r="D11" s="308"/>
      <c r="E11" s="119"/>
      <c r="F11" s="308"/>
      <c r="G11" s="307"/>
      <c r="H11" s="308"/>
      <c r="I11" s="414"/>
      <c r="J11" s="453"/>
      <c r="M11" s="717"/>
      <c r="N11" s="717"/>
      <c r="O11" s="717"/>
    </row>
    <row r="12" spans="1:15" ht="15.75" thickBot="1">
      <c r="B12" s="316"/>
      <c r="C12" s="459"/>
      <c r="D12" s="317"/>
      <c r="E12" s="113"/>
      <c r="F12" s="317"/>
      <c r="G12" s="116"/>
      <c r="H12" s="317"/>
      <c r="I12" s="418"/>
      <c r="J12" s="454"/>
      <c r="M12" s="717"/>
      <c r="N12" s="717"/>
      <c r="O12" s="717"/>
    </row>
    <row r="13" spans="1:15" ht="15.75" thickTop="1">
      <c r="C13" s="1"/>
      <c r="M13" s="717"/>
      <c r="N13" s="717"/>
      <c r="O13" s="717"/>
    </row>
    <row r="14" spans="1:15">
      <c r="C14" s="1"/>
      <c r="M14" s="717"/>
      <c r="N14" s="717"/>
      <c r="O14" s="717"/>
    </row>
    <row r="15" spans="1:15" ht="15.75" thickBot="1">
      <c r="C15" s="1"/>
    </row>
    <row r="16" spans="1:15" ht="20.25" thickTop="1" thickBot="1">
      <c r="B16" s="413" t="s">
        <v>303</v>
      </c>
      <c r="C16" s="460"/>
      <c r="D16" s="122"/>
      <c r="E16" s="801" t="s">
        <v>80</v>
      </c>
      <c r="F16" s="801"/>
      <c r="G16" s="310"/>
      <c r="H16" s="799" t="s">
        <v>412</v>
      </c>
      <c r="I16" s="799"/>
      <c r="J16" s="800"/>
    </row>
    <row r="17" spans="2:10" ht="15.75" thickTop="1">
      <c r="B17" s="180" t="s">
        <v>65</v>
      </c>
      <c r="C17" s="117" t="s">
        <v>121</v>
      </c>
      <c r="D17" s="59" t="s">
        <v>114</v>
      </c>
      <c r="E17" s="117" t="s">
        <v>115</v>
      </c>
      <c r="F17" s="59" t="s">
        <v>116</v>
      </c>
      <c r="G17" s="681" t="s">
        <v>117</v>
      </c>
      <c r="H17" s="682"/>
      <c r="I17" s="682"/>
      <c r="J17" s="452" t="s">
        <v>118</v>
      </c>
    </row>
    <row r="18" spans="2:10">
      <c r="B18" s="175">
        <v>43237</v>
      </c>
      <c r="C18" s="458" t="s">
        <v>56</v>
      </c>
      <c r="D18" s="128">
        <v>100000</v>
      </c>
      <c r="E18" s="120"/>
      <c r="F18" s="311">
        <f>E18</f>
        <v>0</v>
      </c>
      <c r="G18" s="684" t="s">
        <v>126</v>
      </c>
      <c r="H18" s="685"/>
      <c r="I18" s="685"/>
      <c r="J18" s="453" t="s">
        <v>79</v>
      </c>
    </row>
    <row r="19" spans="2:10">
      <c r="B19" s="175">
        <v>43237</v>
      </c>
      <c r="C19" s="458" t="s">
        <v>56</v>
      </c>
      <c r="D19" s="128"/>
      <c r="E19" s="120">
        <v>-100000</v>
      </c>
      <c r="F19" s="128">
        <f>E18+D19</f>
        <v>0</v>
      </c>
      <c r="G19" s="684" t="s">
        <v>301</v>
      </c>
      <c r="H19" s="685"/>
      <c r="I19" s="685"/>
      <c r="J19" s="453" t="s">
        <v>305</v>
      </c>
    </row>
    <row r="20" spans="2:10">
      <c r="B20" s="314"/>
      <c r="C20" s="458"/>
      <c r="D20" s="128"/>
      <c r="E20" s="120"/>
      <c r="F20" s="308"/>
      <c r="G20" s="307"/>
      <c r="H20" s="308"/>
      <c r="I20" s="414"/>
      <c r="J20" s="453"/>
    </row>
    <row r="21" spans="2:10">
      <c r="B21" s="314"/>
      <c r="C21" s="458"/>
      <c r="D21" s="308"/>
      <c r="E21" s="119"/>
      <c r="F21" s="308"/>
      <c r="G21" s="307"/>
      <c r="H21" s="308"/>
      <c r="I21" s="414"/>
      <c r="J21" s="453"/>
    </row>
    <row r="22" spans="2:10" ht="15.75" thickBot="1">
      <c r="B22" s="316"/>
      <c r="C22" s="459"/>
      <c r="D22" s="317"/>
      <c r="E22" s="113"/>
      <c r="F22" s="317"/>
      <c r="G22" s="116"/>
      <c r="H22" s="317"/>
      <c r="I22" s="418"/>
      <c r="J22" s="454"/>
    </row>
    <row r="23" spans="2:10" ht="15.75" thickTop="1"/>
  </sheetData>
  <mergeCells count="12">
    <mergeCell ref="A2:D2"/>
    <mergeCell ref="G17:I17"/>
    <mergeCell ref="G18:I18"/>
    <mergeCell ref="G19:I19"/>
    <mergeCell ref="G7:I7"/>
    <mergeCell ref="G8:I8"/>
    <mergeCell ref="G9:I9"/>
    <mergeCell ref="M7:O14"/>
    <mergeCell ref="H6:J6"/>
    <mergeCell ref="H16:J16"/>
    <mergeCell ref="E6:F6"/>
    <mergeCell ref="E16:F16"/>
  </mergeCells>
  <pageMargins left="0.70866141732283472" right="0.70866141732283472" top="0.74803149606299213" bottom="0.74803149606299213" header="0.31496062992125984" footer="0.31496062992125984"/>
  <pageSetup paperSize="9" scale="74" orientation="landscape"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9"/>
  <sheetViews>
    <sheetView workbookViewId="0">
      <selection activeCell="G23" sqref="G23"/>
    </sheetView>
  </sheetViews>
  <sheetFormatPr defaultColWidth="11.42578125" defaultRowHeight="15"/>
  <cols>
    <col min="1" max="1" width="6.7109375" customWidth="1"/>
    <col min="2" max="2" width="11.7109375" customWidth="1"/>
    <col min="3" max="3" width="4.28515625" bestFit="1" customWidth="1"/>
    <col min="4" max="4" width="13.140625" customWidth="1"/>
    <col min="5" max="5" width="15.42578125" customWidth="1"/>
    <col min="6" max="6" width="16" customWidth="1"/>
    <col min="7" max="7" width="32.42578125" customWidth="1"/>
    <col min="8" max="8" width="2.85546875" customWidth="1"/>
    <col min="9" max="9" width="3.140625" customWidth="1"/>
    <col min="10" max="10" width="10.85546875" customWidth="1"/>
  </cols>
  <sheetData>
    <row r="1" spans="1:10" ht="21">
      <c r="A1" s="803" t="s">
        <v>416</v>
      </c>
      <c r="B1" s="803"/>
      <c r="C1" s="803"/>
    </row>
    <row r="2" spans="1:10" ht="15.75" thickBot="1"/>
    <row r="3" spans="1:10" ht="16.5" thickTop="1" thickBot="1">
      <c r="A3" t="s">
        <v>417</v>
      </c>
      <c r="B3" s="456" t="s">
        <v>84</v>
      </c>
    </row>
    <row r="4" spans="1:10" ht="16.5" thickTop="1" thickBot="1"/>
    <row r="5" spans="1:10" ht="20.25" thickTop="1" thickBot="1">
      <c r="B5" s="687" t="s">
        <v>148</v>
      </c>
      <c r="C5" s="688"/>
      <c r="D5" s="688"/>
      <c r="E5" s="805" t="s">
        <v>322</v>
      </c>
      <c r="F5" s="805"/>
      <c r="G5" s="805"/>
      <c r="H5" s="805"/>
      <c r="I5" s="805"/>
      <c r="J5" s="806"/>
    </row>
    <row r="6" spans="1:10" ht="15.75" thickTop="1">
      <c r="B6" s="376" t="s">
        <v>65</v>
      </c>
      <c r="C6" s="117" t="s">
        <v>121</v>
      </c>
      <c r="D6" s="59" t="s">
        <v>114</v>
      </c>
      <c r="E6" s="117" t="s">
        <v>115</v>
      </c>
      <c r="F6" s="59" t="s">
        <v>116</v>
      </c>
      <c r="G6" s="342" t="s">
        <v>117</v>
      </c>
      <c r="H6" s="681" t="s">
        <v>118</v>
      </c>
      <c r="I6" s="682"/>
      <c r="J6" s="683"/>
    </row>
    <row r="7" spans="1:10">
      <c r="B7" s="457">
        <v>43237</v>
      </c>
      <c r="C7" s="112" t="s">
        <v>57</v>
      </c>
      <c r="D7" s="128"/>
      <c r="E7" s="120">
        <v>-73800.740000000005</v>
      </c>
      <c r="F7" s="343">
        <f>E7</f>
        <v>-73800.740000000005</v>
      </c>
      <c r="G7" s="339" t="s">
        <v>124</v>
      </c>
      <c r="H7" s="807" t="s">
        <v>79</v>
      </c>
      <c r="I7" s="808"/>
      <c r="J7" s="809"/>
    </row>
    <row r="8" spans="1:10">
      <c r="B8" s="457">
        <v>43237</v>
      </c>
      <c r="C8" s="112" t="s">
        <v>57</v>
      </c>
      <c r="D8" s="128">
        <v>74074.070000000007</v>
      </c>
      <c r="E8" s="120"/>
      <c r="F8" s="128">
        <f>E7+D8</f>
        <v>273.33000000000175</v>
      </c>
      <c r="G8" s="339" t="s">
        <v>238</v>
      </c>
      <c r="H8" s="807" t="s">
        <v>235</v>
      </c>
      <c r="I8" s="808"/>
      <c r="J8" s="809"/>
    </row>
    <row r="9" spans="1:10">
      <c r="B9" s="242"/>
      <c r="C9" s="112"/>
      <c r="D9" s="128"/>
      <c r="E9" s="120"/>
      <c r="F9" s="340"/>
      <c r="G9" s="339"/>
      <c r="H9" s="689"/>
      <c r="I9" s="690"/>
      <c r="J9" s="691"/>
    </row>
    <row r="10" spans="1:10">
      <c r="B10" s="242"/>
      <c r="C10" s="112"/>
      <c r="D10" s="340"/>
      <c r="E10" s="119"/>
      <c r="F10" s="340"/>
      <c r="G10" s="339"/>
      <c r="H10" s="689"/>
      <c r="I10" s="690"/>
      <c r="J10" s="691"/>
    </row>
    <row r="11" spans="1:10" ht="15.75" thickBot="1">
      <c r="B11" s="345"/>
      <c r="C11" s="113"/>
      <c r="D11" s="346"/>
      <c r="E11" s="113"/>
      <c r="F11" s="346"/>
      <c r="G11" s="116"/>
      <c r="H11" s="804"/>
      <c r="I11" s="783"/>
      <c r="J11" s="784"/>
    </row>
    <row r="12" spans="1:10" ht="15.75" thickTop="1"/>
    <row r="15" spans="1:10">
      <c r="D15" s="717"/>
      <c r="E15" s="717"/>
      <c r="F15" s="717"/>
    </row>
    <row r="16" spans="1:10">
      <c r="D16" s="717"/>
      <c r="E16" s="717"/>
      <c r="F16" s="717"/>
    </row>
    <row r="17" spans="4:6">
      <c r="D17" s="717"/>
      <c r="E17" s="717"/>
      <c r="F17" s="717"/>
    </row>
    <row r="18" spans="4:6">
      <c r="D18" s="717"/>
      <c r="E18" s="717"/>
      <c r="F18" s="717"/>
    </row>
    <row r="19" spans="4:6">
      <c r="D19" s="717"/>
      <c r="E19" s="717"/>
      <c r="F19" s="717"/>
    </row>
  </sheetData>
  <mergeCells count="10">
    <mergeCell ref="A1:C1"/>
    <mergeCell ref="D15:F19"/>
    <mergeCell ref="H11:J11"/>
    <mergeCell ref="B5:D5"/>
    <mergeCell ref="E5:J5"/>
    <mergeCell ref="H6:J6"/>
    <mergeCell ref="H7:J7"/>
    <mergeCell ref="H8:J8"/>
    <mergeCell ref="H9:J9"/>
    <mergeCell ref="H10:J10"/>
  </mergeCells>
  <pageMargins left="0.70866141732283472" right="0.70866141732283472" top="0.74803149606299213" bottom="0.74803149606299213" header="0.31496062992125984" footer="0.31496062992125984"/>
  <pageSetup paperSize="8" orientation="landscape"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2"/>
  <sheetViews>
    <sheetView workbookViewId="0">
      <selection activeCell="O18" sqref="O18"/>
    </sheetView>
  </sheetViews>
  <sheetFormatPr defaultColWidth="11.42578125" defaultRowHeight="15"/>
  <cols>
    <col min="1" max="1" width="10.85546875" style="328"/>
    <col min="2" max="2" width="1.42578125" style="328" customWidth="1"/>
    <col min="3" max="3" width="3" customWidth="1"/>
    <col min="5" max="5" width="11.5703125" bestFit="1" customWidth="1"/>
    <col min="7" max="7" width="10.140625" bestFit="1" customWidth="1"/>
    <col min="8" max="8" width="13.85546875" customWidth="1"/>
    <col min="9" max="9" width="10.85546875" bestFit="1" customWidth="1"/>
    <col min="10" max="10" width="14" customWidth="1"/>
    <col min="13" max="13" width="14.28515625" bestFit="1" customWidth="1"/>
    <col min="14" max="14" width="5" customWidth="1"/>
  </cols>
  <sheetData>
    <row r="1" spans="2:19" s="328" customFormat="1" ht="15.75" thickBot="1"/>
    <row r="2" spans="2:19" s="328" customFormat="1" ht="16.5" thickTop="1" thickBot="1">
      <c r="B2" s="329"/>
      <c r="C2" s="330"/>
      <c r="D2" s="330"/>
      <c r="E2" s="330"/>
      <c r="F2" s="330"/>
      <c r="G2" s="330"/>
      <c r="H2" s="330"/>
      <c r="I2" s="330"/>
      <c r="J2" s="330"/>
      <c r="K2" s="330"/>
      <c r="L2" s="330"/>
      <c r="M2" s="330"/>
      <c r="N2" s="331"/>
    </row>
    <row r="3" spans="2:19" ht="19.5" thickBot="1">
      <c r="B3" s="332"/>
      <c r="C3" s="810" t="s">
        <v>54</v>
      </c>
      <c r="D3" s="810"/>
      <c r="E3" s="810"/>
      <c r="F3" s="810"/>
      <c r="G3" s="325"/>
      <c r="H3" s="325"/>
      <c r="I3" s="814" t="s">
        <v>316</v>
      </c>
      <c r="J3" s="815"/>
      <c r="K3" s="356">
        <v>43250</v>
      </c>
      <c r="L3" s="356">
        <v>43251</v>
      </c>
      <c r="M3" s="354">
        <v>43252</v>
      </c>
      <c r="N3" s="326"/>
    </row>
    <row r="4" spans="2:19">
      <c r="B4" s="332"/>
      <c r="C4" s="325"/>
      <c r="D4" s="325"/>
      <c r="E4" s="325"/>
      <c r="F4" s="325"/>
      <c r="G4" s="325"/>
      <c r="H4" s="325"/>
      <c r="I4" s="325"/>
      <c r="J4" s="325"/>
      <c r="K4" s="357" t="s">
        <v>286</v>
      </c>
      <c r="L4" s="358" t="s">
        <v>317</v>
      </c>
      <c r="M4" s="359"/>
      <c r="N4" s="326"/>
      <c r="P4" s="717" t="s">
        <v>348</v>
      </c>
      <c r="Q4" s="717"/>
      <c r="R4" s="717"/>
      <c r="S4" s="717"/>
    </row>
    <row r="5" spans="2:19">
      <c r="B5" s="332"/>
      <c r="C5" s="325"/>
      <c r="D5" s="325"/>
      <c r="E5" s="325"/>
      <c r="F5" s="325"/>
      <c r="G5" s="325"/>
      <c r="H5" s="325"/>
      <c r="I5" s="325"/>
      <c r="J5" s="325"/>
      <c r="K5" s="357"/>
      <c r="L5" s="358" t="s">
        <v>318</v>
      </c>
      <c r="M5" s="359"/>
      <c r="N5" s="326"/>
      <c r="P5" s="717"/>
      <c r="Q5" s="717"/>
      <c r="R5" s="717"/>
      <c r="S5" s="717"/>
    </row>
    <row r="6" spans="2:19" ht="15.75" thickBot="1">
      <c r="B6" s="332"/>
      <c r="C6" s="325"/>
      <c r="D6" s="325"/>
      <c r="E6" s="325"/>
      <c r="F6" s="325"/>
      <c r="G6" s="325"/>
      <c r="H6" s="325"/>
      <c r="I6" s="325"/>
      <c r="J6" s="325"/>
      <c r="K6" s="360"/>
      <c r="L6" s="361"/>
      <c r="M6" s="362"/>
      <c r="N6" s="326"/>
      <c r="P6" s="717"/>
      <c r="Q6" s="717"/>
      <c r="R6" s="717"/>
      <c r="S6" s="717"/>
    </row>
    <row r="7" spans="2:19" ht="15.75" thickBot="1">
      <c r="B7" s="332"/>
      <c r="C7" s="325"/>
      <c r="D7" s="327" t="s">
        <v>310</v>
      </c>
      <c r="E7" s="364" t="s">
        <v>312</v>
      </c>
      <c r="F7" s="349" t="s">
        <v>143</v>
      </c>
      <c r="G7" s="365">
        <v>43249</v>
      </c>
      <c r="H7" s="363"/>
      <c r="I7" s="811"/>
      <c r="J7" s="811"/>
      <c r="K7" s="355"/>
      <c r="L7" s="355"/>
      <c r="M7" s="355"/>
      <c r="N7" s="326"/>
      <c r="P7" s="717"/>
      <c r="Q7" s="717"/>
      <c r="R7" s="717"/>
      <c r="S7" s="717"/>
    </row>
    <row r="8" spans="2:19">
      <c r="B8" s="332"/>
      <c r="C8" s="325"/>
      <c r="D8" s="325"/>
      <c r="E8" s="325"/>
      <c r="F8" s="325"/>
      <c r="G8" s="325"/>
      <c r="H8" s="325"/>
      <c r="I8" s="325"/>
      <c r="J8" s="325"/>
      <c r="K8" s="337"/>
      <c r="L8" s="337"/>
      <c r="M8" s="337"/>
      <c r="N8" s="326"/>
      <c r="P8" s="717"/>
      <c r="Q8" s="717"/>
      <c r="R8" s="717"/>
      <c r="S8" s="717"/>
    </row>
    <row r="9" spans="2:19">
      <c r="B9" s="332"/>
      <c r="C9" s="325"/>
      <c r="D9" s="106" t="s">
        <v>63</v>
      </c>
      <c r="E9" s="59" t="s">
        <v>65</v>
      </c>
      <c r="F9" s="59" t="s">
        <v>66</v>
      </c>
      <c r="G9" s="59" t="s">
        <v>45</v>
      </c>
      <c r="H9" s="59" t="s">
        <v>282</v>
      </c>
      <c r="I9" s="59" t="s">
        <v>58</v>
      </c>
      <c r="J9" s="59" t="s">
        <v>282</v>
      </c>
      <c r="K9" s="59" t="s">
        <v>59</v>
      </c>
      <c r="L9" s="59" t="s">
        <v>83</v>
      </c>
      <c r="M9" s="59" t="s">
        <v>78</v>
      </c>
      <c r="N9" s="326"/>
      <c r="P9" s="717"/>
      <c r="Q9" s="717"/>
      <c r="R9" s="717"/>
      <c r="S9" s="717"/>
    </row>
    <row r="10" spans="2:19">
      <c r="B10" s="332"/>
      <c r="C10" s="325"/>
      <c r="D10" s="325" t="s">
        <v>64</v>
      </c>
      <c r="E10" s="351">
        <v>43249</v>
      </c>
      <c r="F10" s="191">
        <v>43244</v>
      </c>
      <c r="G10" s="337" t="s">
        <v>56</v>
      </c>
      <c r="H10" s="128">
        <v>50000</v>
      </c>
      <c r="I10" s="352" t="s">
        <v>57</v>
      </c>
      <c r="J10" s="172">
        <f>-(H10/K10)</f>
        <v>-37313.432835820895</v>
      </c>
      <c r="K10" s="353">
        <v>1.34</v>
      </c>
      <c r="L10" s="325" t="s">
        <v>287</v>
      </c>
      <c r="M10" s="325" t="s">
        <v>290</v>
      </c>
      <c r="N10" s="326"/>
      <c r="P10" s="717"/>
      <c r="Q10" s="717"/>
      <c r="R10" s="717"/>
      <c r="S10" s="717"/>
    </row>
    <row r="11" spans="2:19">
      <c r="B11" s="332"/>
      <c r="C11" s="325"/>
      <c r="D11" s="325" t="s">
        <v>64</v>
      </c>
      <c r="E11" s="351">
        <v>43249</v>
      </c>
      <c r="F11" s="191">
        <v>43244</v>
      </c>
      <c r="G11" s="337" t="s">
        <v>56</v>
      </c>
      <c r="H11" s="128">
        <v>50000</v>
      </c>
      <c r="I11" s="352" t="s">
        <v>57</v>
      </c>
      <c r="J11" s="172">
        <f t="shared" ref="J11:J13" si="0">-(H11/K11)</f>
        <v>-37313.432835820895</v>
      </c>
      <c r="K11" s="353">
        <v>1.34</v>
      </c>
      <c r="L11" s="325" t="s">
        <v>287</v>
      </c>
      <c r="M11" s="325" t="s">
        <v>313</v>
      </c>
      <c r="N11" s="326"/>
      <c r="P11" s="717"/>
      <c r="Q11" s="717"/>
      <c r="R11" s="717"/>
      <c r="S11" s="717"/>
    </row>
    <row r="12" spans="2:19">
      <c r="B12" s="332"/>
      <c r="C12" s="325"/>
      <c r="D12" s="325" t="s">
        <v>64</v>
      </c>
      <c r="E12" s="351">
        <v>43249</v>
      </c>
      <c r="F12" s="191">
        <v>43244</v>
      </c>
      <c r="G12" s="337" t="s">
        <v>56</v>
      </c>
      <c r="H12" s="128">
        <v>50000</v>
      </c>
      <c r="I12" s="352" t="s">
        <v>57</v>
      </c>
      <c r="J12" s="172">
        <f t="shared" si="0"/>
        <v>-37313.432835820895</v>
      </c>
      <c r="K12" s="353">
        <v>1.34</v>
      </c>
      <c r="L12" s="325" t="s">
        <v>287</v>
      </c>
      <c r="M12" s="325" t="s">
        <v>314</v>
      </c>
      <c r="N12" s="326"/>
      <c r="P12" s="717"/>
      <c r="Q12" s="717"/>
      <c r="R12" s="717"/>
      <c r="S12" s="717"/>
    </row>
    <row r="13" spans="2:19">
      <c r="B13" s="332"/>
      <c r="C13" s="325"/>
      <c r="D13" s="325" t="s">
        <v>64</v>
      </c>
      <c r="E13" s="351">
        <v>43249</v>
      </c>
      <c r="F13" s="191">
        <v>43244</v>
      </c>
      <c r="G13" s="337" t="s">
        <v>56</v>
      </c>
      <c r="H13" s="128">
        <v>20000</v>
      </c>
      <c r="I13" s="352" t="s">
        <v>57</v>
      </c>
      <c r="J13" s="172">
        <f t="shared" si="0"/>
        <v>-14925.373134328358</v>
      </c>
      <c r="K13" s="353">
        <v>1.34</v>
      </c>
      <c r="L13" s="325" t="s">
        <v>287</v>
      </c>
      <c r="M13" s="325" t="s">
        <v>315</v>
      </c>
      <c r="N13" s="326"/>
      <c r="P13" s="717"/>
      <c r="Q13" s="717"/>
      <c r="R13" s="717"/>
      <c r="S13" s="717"/>
    </row>
    <row r="14" spans="2:19">
      <c r="B14" s="332"/>
      <c r="C14" s="325"/>
      <c r="D14" s="325"/>
      <c r="E14" s="325"/>
      <c r="F14" s="325"/>
      <c r="G14" s="325"/>
      <c r="H14" s="325"/>
      <c r="I14" s="325"/>
      <c r="J14" s="325"/>
      <c r="K14" s="325"/>
      <c r="L14" s="325"/>
      <c r="M14" s="325"/>
      <c r="N14" s="326"/>
      <c r="P14" s="717"/>
      <c r="Q14" s="717"/>
      <c r="R14" s="717"/>
      <c r="S14" s="717"/>
    </row>
    <row r="15" spans="2:19">
      <c r="B15" s="332"/>
      <c r="C15" s="325"/>
      <c r="D15" s="325"/>
      <c r="E15" s="325"/>
      <c r="F15" s="325"/>
      <c r="G15" s="325"/>
      <c r="H15" s="325"/>
      <c r="I15" s="325"/>
      <c r="J15" s="325"/>
      <c r="K15" s="325"/>
      <c r="L15" s="325"/>
      <c r="M15" s="325"/>
      <c r="N15" s="326"/>
      <c r="P15" s="717"/>
      <c r="Q15" s="717"/>
      <c r="R15" s="717"/>
      <c r="S15" s="717"/>
    </row>
    <row r="16" spans="2:19">
      <c r="B16" s="332"/>
      <c r="C16" s="325"/>
      <c r="D16" s="325"/>
      <c r="E16" s="325"/>
      <c r="F16" s="325"/>
      <c r="G16" s="325"/>
      <c r="H16" s="325"/>
      <c r="I16" s="325"/>
      <c r="J16" s="325"/>
      <c r="K16" s="325"/>
      <c r="L16" s="325"/>
      <c r="M16" s="325"/>
      <c r="N16" s="326"/>
      <c r="P16" s="717"/>
      <c r="Q16" s="717"/>
      <c r="R16" s="717"/>
      <c r="S16" s="717"/>
    </row>
    <row r="17" spans="2:19" s="328" customFormat="1">
      <c r="B17" s="332"/>
      <c r="C17" s="325"/>
      <c r="D17" s="325"/>
      <c r="E17" s="325"/>
      <c r="F17" s="325"/>
      <c r="G17" s="325"/>
      <c r="H17" s="325"/>
      <c r="I17" s="325"/>
      <c r="J17" s="325"/>
      <c r="K17" s="325"/>
      <c r="L17" s="325"/>
      <c r="M17" s="325"/>
      <c r="N17" s="326"/>
      <c r="P17" s="717"/>
      <c r="Q17" s="717"/>
      <c r="R17" s="717"/>
      <c r="S17" s="717"/>
    </row>
    <row r="18" spans="2:19" s="328" customFormat="1">
      <c r="B18" s="332"/>
      <c r="C18" s="325"/>
      <c r="D18" s="325"/>
      <c r="E18" s="325"/>
      <c r="F18" s="325"/>
      <c r="G18" s="325"/>
      <c r="H18" s="325"/>
      <c r="I18" s="325"/>
      <c r="J18" s="325"/>
      <c r="K18" s="325"/>
      <c r="L18" s="325"/>
      <c r="M18" s="325"/>
      <c r="N18" s="326"/>
      <c r="P18" s="717"/>
      <c r="Q18" s="717"/>
      <c r="R18" s="717"/>
      <c r="S18" s="717"/>
    </row>
    <row r="19" spans="2:19">
      <c r="B19" s="332"/>
      <c r="C19" s="325"/>
      <c r="D19" s="325"/>
      <c r="E19" s="325"/>
      <c r="F19" s="325"/>
      <c r="G19" s="325"/>
      <c r="H19" s="325"/>
      <c r="I19" s="325"/>
      <c r="J19" s="325"/>
      <c r="K19" s="325"/>
      <c r="L19" s="325"/>
      <c r="M19" s="325"/>
      <c r="N19" s="326"/>
      <c r="P19" s="717"/>
      <c r="Q19" s="717"/>
      <c r="R19" s="717"/>
      <c r="S19" s="717"/>
    </row>
    <row r="20" spans="2:19">
      <c r="B20" s="332"/>
      <c r="C20" s="325"/>
      <c r="D20" s="325"/>
      <c r="E20" s="325"/>
      <c r="F20" s="325"/>
      <c r="G20" s="325"/>
      <c r="H20" s="325"/>
      <c r="I20" s="325"/>
      <c r="J20" s="325"/>
      <c r="K20" s="325"/>
      <c r="L20" s="325"/>
      <c r="M20" s="325"/>
      <c r="N20" s="326"/>
      <c r="P20" s="717"/>
      <c r="Q20" s="717"/>
      <c r="R20" s="717"/>
      <c r="S20" s="717"/>
    </row>
    <row r="21" spans="2:19" ht="15.75" thickBot="1">
      <c r="B21" s="332"/>
      <c r="C21" s="325"/>
      <c r="D21" s="325"/>
      <c r="E21" s="325"/>
      <c r="F21" s="325"/>
      <c r="G21" s="325"/>
      <c r="H21" s="325"/>
      <c r="I21" s="325"/>
      <c r="J21" s="325"/>
      <c r="K21" s="325"/>
      <c r="L21" s="325"/>
      <c r="M21" s="325"/>
      <c r="N21" s="326"/>
      <c r="P21" s="717"/>
      <c r="Q21" s="717"/>
      <c r="R21" s="717"/>
      <c r="S21" s="717"/>
    </row>
    <row r="22" spans="2:19">
      <c r="B22" s="332"/>
      <c r="C22" s="325"/>
      <c r="D22" s="812" t="s">
        <v>320</v>
      </c>
      <c r="E22" s="813"/>
      <c r="F22" s="813"/>
      <c r="G22" s="78"/>
      <c r="H22" s="813" t="s">
        <v>319</v>
      </c>
      <c r="I22" s="813"/>
      <c r="J22" s="813"/>
      <c r="K22" s="78"/>
      <c r="L22" s="78"/>
      <c r="M22" s="80"/>
      <c r="N22" s="326"/>
      <c r="P22" s="717"/>
      <c r="Q22" s="717"/>
      <c r="R22" s="717"/>
      <c r="S22" s="717"/>
    </row>
    <row r="23" spans="2:19">
      <c r="B23" s="332"/>
      <c r="C23" s="325"/>
      <c r="D23" s="81"/>
      <c r="E23" s="325"/>
      <c r="F23" s="325"/>
      <c r="G23" s="325"/>
      <c r="H23" s="325"/>
      <c r="I23" s="325"/>
      <c r="J23" s="325"/>
      <c r="K23" s="325"/>
      <c r="L23" s="325"/>
      <c r="M23" s="82"/>
      <c r="N23" s="326"/>
      <c r="P23" s="717"/>
      <c r="Q23" s="717"/>
      <c r="R23" s="717"/>
      <c r="S23" s="717"/>
    </row>
    <row r="24" spans="2:19">
      <c r="B24" s="332"/>
      <c r="C24" s="325"/>
      <c r="D24" s="81" t="s">
        <v>57</v>
      </c>
      <c r="E24" s="172">
        <f>SUM(J10:J13)</f>
        <v>-126865.67164179105</v>
      </c>
      <c r="F24" s="325"/>
      <c r="G24" s="325"/>
      <c r="H24" s="325" t="s">
        <v>57</v>
      </c>
      <c r="I24" s="172">
        <v>-126865.67</v>
      </c>
      <c r="J24" s="325"/>
      <c r="K24" s="325"/>
      <c r="L24" s="325"/>
      <c r="M24" s="82"/>
      <c r="N24" s="326"/>
      <c r="P24" s="717"/>
      <c r="Q24" s="717"/>
      <c r="R24" s="717"/>
      <c r="S24" s="717"/>
    </row>
    <row r="25" spans="2:19">
      <c r="B25" s="332"/>
      <c r="C25" s="325"/>
      <c r="D25" s="81" t="s">
        <v>56</v>
      </c>
      <c r="E25" s="128">
        <f>SUM(H10:H13)</f>
        <v>170000</v>
      </c>
      <c r="F25" s="325"/>
      <c r="G25" s="325"/>
      <c r="H25" s="325" t="s">
        <v>56</v>
      </c>
      <c r="I25" s="128">
        <v>170000</v>
      </c>
      <c r="J25" s="325"/>
      <c r="K25" s="325"/>
      <c r="L25" s="325"/>
      <c r="M25" s="82"/>
      <c r="N25" s="326"/>
      <c r="P25" s="717"/>
      <c r="Q25" s="717"/>
      <c r="R25" s="717"/>
      <c r="S25" s="717"/>
    </row>
    <row r="26" spans="2:19">
      <c r="B26" s="332"/>
      <c r="C26" s="325"/>
      <c r="D26" s="81"/>
      <c r="E26" s="325"/>
      <c r="F26" s="325"/>
      <c r="G26" s="325"/>
      <c r="H26" s="325"/>
      <c r="I26" s="325"/>
      <c r="J26" s="325"/>
      <c r="K26" s="325"/>
      <c r="L26" s="325"/>
      <c r="M26" s="82"/>
      <c r="N26" s="326"/>
      <c r="P26" s="717"/>
      <c r="Q26" s="717"/>
      <c r="R26" s="717"/>
      <c r="S26" s="717"/>
    </row>
    <row r="27" spans="2:19">
      <c r="B27" s="332"/>
      <c r="C27" s="325"/>
      <c r="D27" s="81"/>
      <c r="E27" s="325"/>
      <c r="F27" s="325"/>
      <c r="G27" s="325"/>
      <c r="H27" s="325"/>
      <c r="I27" s="325"/>
      <c r="J27" s="325"/>
      <c r="K27" s="325"/>
      <c r="L27" s="325"/>
      <c r="M27" s="82"/>
      <c r="N27" s="326"/>
      <c r="P27" s="717"/>
      <c r="Q27" s="717"/>
      <c r="R27" s="717"/>
      <c r="S27" s="717"/>
    </row>
    <row r="28" spans="2:19">
      <c r="B28" s="332"/>
      <c r="C28" s="325"/>
      <c r="D28" s="81"/>
      <c r="E28" s="325"/>
      <c r="F28" s="325"/>
      <c r="G28" s="325"/>
      <c r="H28" s="325"/>
      <c r="I28" s="325"/>
      <c r="J28" s="325"/>
      <c r="K28" s="325"/>
      <c r="L28" s="325"/>
      <c r="M28" s="82"/>
      <c r="N28" s="326"/>
      <c r="P28" s="717"/>
      <c r="Q28" s="717"/>
      <c r="R28" s="717"/>
      <c r="S28" s="717"/>
    </row>
    <row r="29" spans="2:19" s="328" customFormat="1">
      <c r="B29" s="332"/>
      <c r="C29" s="325"/>
      <c r="D29" s="81"/>
      <c r="E29" s="325"/>
      <c r="F29" s="325"/>
      <c r="G29" s="325"/>
      <c r="H29" s="325"/>
      <c r="I29" s="325"/>
      <c r="J29" s="325"/>
      <c r="K29" s="325"/>
      <c r="L29" s="325"/>
      <c r="M29" s="82"/>
      <c r="N29" s="326"/>
    </row>
    <row r="30" spans="2:19" s="328" customFormat="1">
      <c r="B30" s="332"/>
      <c r="C30" s="325"/>
      <c r="D30" s="81"/>
      <c r="E30" s="325"/>
      <c r="F30" s="325"/>
      <c r="G30" s="325"/>
      <c r="H30" s="325"/>
      <c r="I30" s="325"/>
      <c r="J30" s="325"/>
      <c r="K30" s="325"/>
      <c r="L30" s="325"/>
      <c r="M30" s="82"/>
      <c r="N30" s="326"/>
    </row>
    <row r="31" spans="2:19" s="328" customFormat="1" ht="15.75" thickBot="1">
      <c r="B31" s="332"/>
      <c r="C31" s="325"/>
      <c r="D31" s="84"/>
      <c r="E31" s="88"/>
      <c r="F31" s="88"/>
      <c r="G31" s="88"/>
      <c r="H31" s="88"/>
      <c r="I31" s="88"/>
      <c r="J31" s="88"/>
      <c r="K31" s="88"/>
      <c r="L31" s="88"/>
      <c r="M31" s="85"/>
      <c r="N31" s="326"/>
    </row>
    <row r="32" spans="2:19" ht="15.75" thickBot="1">
      <c r="B32" s="332"/>
      <c r="C32" s="325"/>
      <c r="D32" s="78"/>
      <c r="E32" s="78"/>
      <c r="F32" s="78"/>
      <c r="G32" s="78"/>
      <c r="H32" s="78"/>
      <c r="I32" s="78"/>
      <c r="J32" s="78"/>
      <c r="K32" s="78"/>
      <c r="L32" s="78"/>
      <c r="M32" s="78"/>
      <c r="N32" s="326"/>
    </row>
    <row r="33" spans="2:14">
      <c r="B33" s="332"/>
      <c r="C33" s="325"/>
      <c r="D33" s="348" t="s">
        <v>311</v>
      </c>
      <c r="E33" s="78"/>
      <c r="F33" s="78"/>
      <c r="G33" s="78"/>
      <c r="H33" s="78"/>
      <c r="I33" s="78"/>
      <c r="J33" s="78"/>
      <c r="K33" s="78"/>
      <c r="L33" s="78"/>
      <c r="M33" s="80"/>
      <c r="N33" s="326"/>
    </row>
    <row r="34" spans="2:14">
      <c r="B34" s="332"/>
      <c r="C34" s="325"/>
      <c r="D34" s="81"/>
      <c r="E34" s="690" t="s">
        <v>321</v>
      </c>
      <c r="F34" s="690"/>
      <c r="G34" s="690"/>
      <c r="H34" s="690"/>
      <c r="I34" s="690"/>
      <c r="J34" s="690"/>
      <c r="K34" s="690"/>
      <c r="L34" s="690"/>
      <c r="M34" s="82"/>
      <c r="N34" s="326"/>
    </row>
    <row r="35" spans="2:14" ht="15.75" thickBot="1">
      <c r="B35" s="332"/>
      <c r="C35" s="325"/>
      <c r="D35" s="84"/>
      <c r="E35" s="88"/>
      <c r="F35" s="88"/>
      <c r="G35" s="88"/>
      <c r="H35" s="88"/>
      <c r="I35" s="88"/>
      <c r="J35" s="88"/>
      <c r="K35" s="88"/>
      <c r="L35" s="88"/>
      <c r="M35" s="85"/>
      <c r="N35" s="326"/>
    </row>
    <row r="36" spans="2:14" ht="15.75" thickBot="1">
      <c r="B36" s="332"/>
      <c r="C36" s="325"/>
      <c r="D36" s="78"/>
      <c r="E36" s="78"/>
      <c r="F36" s="78"/>
      <c r="G36" s="78"/>
      <c r="H36" s="78"/>
      <c r="I36" s="78"/>
      <c r="J36" s="78"/>
      <c r="K36" s="78"/>
      <c r="L36" s="78"/>
      <c r="M36" s="78"/>
      <c r="N36" s="326"/>
    </row>
    <row r="37" spans="2:14" ht="15.75" thickTop="1">
      <c r="B37" s="330"/>
      <c r="C37" s="330"/>
      <c r="D37" s="330"/>
      <c r="E37" s="330"/>
      <c r="F37" s="330"/>
      <c r="G37" s="330"/>
      <c r="H37" s="330"/>
      <c r="I37" s="330"/>
      <c r="J37" s="330"/>
      <c r="K37" s="330"/>
      <c r="L37" s="330"/>
      <c r="M37" s="330"/>
      <c r="N37" s="330"/>
    </row>
    <row r="38" spans="2:14">
      <c r="B38" s="325"/>
      <c r="C38" s="325"/>
      <c r="D38" s="325"/>
      <c r="E38" s="325"/>
      <c r="F38" s="325"/>
      <c r="G38" s="325"/>
      <c r="H38" s="325"/>
      <c r="I38" s="325"/>
      <c r="J38" s="325"/>
      <c r="K38" s="325"/>
      <c r="L38" s="325"/>
      <c r="M38" s="325"/>
      <c r="N38" s="325"/>
    </row>
    <row r="39" spans="2:14">
      <c r="B39" s="325"/>
      <c r="C39" s="325"/>
      <c r="D39" s="325"/>
      <c r="E39" s="325"/>
      <c r="F39" s="325"/>
      <c r="G39" s="325"/>
      <c r="H39" s="325"/>
      <c r="I39" s="325"/>
      <c r="J39" s="325"/>
      <c r="K39" s="325"/>
      <c r="L39" s="325"/>
      <c r="M39" s="325"/>
      <c r="N39" s="325"/>
    </row>
    <row r="40" spans="2:14">
      <c r="B40" s="325"/>
      <c r="C40" s="325"/>
      <c r="D40" s="325"/>
      <c r="E40" s="325"/>
      <c r="F40" s="325"/>
      <c r="G40" s="325"/>
      <c r="H40" s="325"/>
      <c r="I40" s="325"/>
      <c r="J40" s="325"/>
      <c r="K40" s="325"/>
      <c r="L40" s="325"/>
      <c r="M40" s="325"/>
      <c r="N40" s="325"/>
    </row>
    <row r="41" spans="2:14">
      <c r="B41" s="325"/>
      <c r="C41" s="325"/>
      <c r="D41" s="325"/>
      <c r="E41" s="325"/>
      <c r="F41" s="325"/>
      <c r="G41" s="325"/>
      <c r="H41" s="325"/>
      <c r="I41" s="325"/>
      <c r="J41" s="325"/>
      <c r="K41" s="325"/>
      <c r="L41" s="325"/>
      <c r="M41" s="325"/>
      <c r="N41" s="325"/>
    </row>
    <row r="42" spans="2:14">
      <c r="B42" s="325"/>
      <c r="C42" s="325"/>
      <c r="D42" s="325"/>
      <c r="E42" s="325"/>
      <c r="F42" s="325"/>
      <c r="G42" s="325"/>
      <c r="H42" s="325"/>
      <c r="I42" s="325"/>
      <c r="J42" s="325"/>
      <c r="K42" s="325"/>
      <c r="L42" s="325"/>
      <c r="M42" s="325"/>
      <c r="N42" s="325"/>
    </row>
  </sheetData>
  <mergeCells count="7">
    <mergeCell ref="P4:S28"/>
    <mergeCell ref="E34:L34"/>
    <mergeCell ref="C3:F3"/>
    <mergeCell ref="I7:J7"/>
    <mergeCell ref="D22:F22"/>
    <mergeCell ref="H22:J22"/>
    <mergeCell ref="I3:J3"/>
  </mergeCells>
  <pageMargins left="0.70866141732283472" right="0.70866141732283472" top="0.74803149606299213" bottom="0.74803149606299213" header="0.31496062992125984" footer="0.31496062992125984"/>
  <pageSetup paperSize="8" scale="97" orientation="landscape"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1"/>
  <sheetViews>
    <sheetView topLeftCell="A4" workbookViewId="0">
      <selection activeCell="H26" sqref="H26"/>
    </sheetView>
  </sheetViews>
  <sheetFormatPr defaultColWidth="11.42578125" defaultRowHeight="15"/>
  <cols>
    <col min="1" max="1" width="20" style="368" customWidth="1"/>
    <col min="2" max="2" width="1.28515625" customWidth="1"/>
    <col min="3" max="3" width="8.7109375" style="368" customWidth="1"/>
    <col min="4" max="4" width="13.42578125" bestFit="1" customWidth="1"/>
    <col min="5" max="5" width="8.140625" customWidth="1"/>
    <col min="6" max="6" width="16" customWidth="1"/>
    <col min="7" max="7" width="8.42578125" customWidth="1"/>
    <col min="8" max="8" width="16.28515625" customWidth="1"/>
    <col min="9" max="9" width="8" customWidth="1"/>
    <col min="10" max="10" width="16.7109375" customWidth="1"/>
    <col min="11" max="11" width="1.7109375" customWidth="1"/>
    <col min="14" max="14" width="10.140625" bestFit="1" customWidth="1"/>
  </cols>
  <sheetData>
    <row r="1" spans="2:17" s="368" customFormat="1"/>
    <row r="2" spans="2:17" s="368" customFormat="1"/>
    <row r="3" spans="2:17" s="368" customFormat="1" ht="18.75">
      <c r="B3" s="816" t="s">
        <v>326</v>
      </c>
      <c r="C3" s="816"/>
      <c r="D3" s="816"/>
    </row>
    <row r="4" spans="2:17" s="368" customFormat="1" ht="15.75" thickBot="1">
      <c r="N4" s="1" t="s">
        <v>57</v>
      </c>
      <c r="O4" s="1" t="s">
        <v>56</v>
      </c>
      <c r="P4" s="1" t="s">
        <v>286</v>
      </c>
    </row>
    <row r="5" spans="2:17" ht="15.75" thickTop="1">
      <c r="B5" s="369"/>
      <c r="C5" s="370"/>
      <c r="D5" s="370"/>
      <c r="E5" s="370"/>
      <c r="F5" s="370"/>
      <c r="G5" s="370"/>
      <c r="H5" s="370"/>
      <c r="I5" s="370"/>
      <c r="J5" s="370"/>
      <c r="K5" s="371"/>
      <c r="N5" s="322">
        <f>-(O5/Q5)</f>
        <v>-66666.666666666657</v>
      </c>
      <c r="O5" s="130">
        <v>90000</v>
      </c>
      <c r="P5" s="130"/>
      <c r="Q5">
        <v>1.35</v>
      </c>
    </row>
    <row r="6" spans="2:17" s="368" customFormat="1" ht="18.75">
      <c r="B6" s="375"/>
      <c r="C6" s="810" t="s">
        <v>325</v>
      </c>
      <c r="D6" s="810"/>
      <c r="E6" s="810"/>
      <c r="F6" s="380" t="s">
        <v>143</v>
      </c>
      <c r="G6" s="818">
        <v>43250</v>
      </c>
      <c r="H6" s="818"/>
      <c r="I6" s="366"/>
      <c r="J6" s="366"/>
      <c r="K6" s="367"/>
      <c r="N6" s="130">
        <f>-(P6/Q6)</f>
        <v>87719.298245614045</v>
      </c>
      <c r="O6" s="130"/>
      <c r="P6" s="322">
        <v>-100000</v>
      </c>
      <c r="Q6" s="368">
        <v>1.1399999999999999</v>
      </c>
    </row>
    <row r="7" spans="2:17">
      <c r="B7" s="375"/>
      <c r="C7" s="366"/>
      <c r="D7" s="366"/>
      <c r="E7" s="366"/>
      <c r="F7" s="366"/>
      <c r="G7" s="366"/>
      <c r="H7" s="366"/>
      <c r="I7" s="366"/>
      <c r="J7" s="366"/>
      <c r="K7" s="367"/>
      <c r="N7" s="130"/>
      <c r="O7" s="322">
        <v>-50000</v>
      </c>
      <c r="P7" s="381">
        <f>-(O7/Q7)</f>
        <v>42918.454935622314</v>
      </c>
      <c r="Q7">
        <v>1.165</v>
      </c>
    </row>
    <row r="8" spans="2:17">
      <c r="B8" s="375"/>
      <c r="C8" s="366"/>
      <c r="D8" s="59" t="s">
        <v>327</v>
      </c>
      <c r="E8" s="59"/>
      <c r="F8" s="59" t="s">
        <v>328</v>
      </c>
      <c r="G8" s="59"/>
      <c r="H8" s="59" t="s">
        <v>329</v>
      </c>
      <c r="I8" s="366"/>
      <c r="J8" s="59" t="s">
        <v>330</v>
      </c>
      <c r="K8" s="367"/>
      <c r="N8" s="130"/>
      <c r="O8" s="130"/>
      <c r="P8" s="130"/>
    </row>
    <row r="9" spans="2:17">
      <c r="B9" s="375"/>
      <c r="C9" s="366"/>
      <c r="D9" s="366"/>
      <c r="E9" s="366"/>
      <c r="F9" s="366"/>
      <c r="G9" s="366"/>
      <c r="H9" s="366"/>
      <c r="I9" s="366"/>
      <c r="J9" s="366"/>
      <c r="K9" s="367"/>
      <c r="N9" s="130"/>
      <c r="O9" s="130"/>
      <c r="P9" s="130"/>
    </row>
    <row r="10" spans="2:17">
      <c r="B10" s="375"/>
      <c r="C10" s="379" t="s">
        <v>57</v>
      </c>
      <c r="D10" s="173">
        <v>65333.34</v>
      </c>
      <c r="E10" s="128"/>
      <c r="F10" s="128">
        <v>1333.33</v>
      </c>
      <c r="G10" s="128"/>
      <c r="H10" s="172">
        <v>-66666.67</v>
      </c>
      <c r="I10" s="366"/>
      <c r="J10" s="172">
        <v>-1333.33</v>
      </c>
      <c r="K10" s="367"/>
      <c r="N10" s="130"/>
      <c r="O10" s="130"/>
      <c r="P10" s="130"/>
    </row>
    <row r="11" spans="2:17">
      <c r="B11" s="375"/>
      <c r="C11" s="379" t="s">
        <v>56</v>
      </c>
      <c r="D11" s="173">
        <v>50000</v>
      </c>
      <c r="E11" s="128"/>
      <c r="F11" s="128">
        <v>0</v>
      </c>
      <c r="G11" s="128"/>
      <c r="H11" s="172">
        <v>-50000</v>
      </c>
      <c r="I11" s="366"/>
      <c r="J11" s="128">
        <v>0</v>
      </c>
      <c r="K11" s="367"/>
      <c r="N11" s="130"/>
      <c r="O11" s="130"/>
      <c r="P11" s="130"/>
    </row>
    <row r="12" spans="2:17">
      <c r="B12" s="375"/>
      <c r="C12" s="379" t="s">
        <v>286</v>
      </c>
      <c r="D12" s="173">
        <v>42918.45</v>
      </c>
      <c r="E12" s="128"/>
      <c r="F12" s="128">
        <v>0</v>
      </c>
      <c r="G12" s="128"/>
      <c r="H12" s="172">
        <v>-42918.45</v>
      </c>
      <c r="I12" s="366"/>
      <c r="J12" s="173">
        <v>0</v>
      </c>
      <c r="K12" s="367"/>
      <c r="N12" s="130"/>
      <c r="O12" s="130"/>
      <c r="P12" s="130"/>
    </row>
    <row r="13" spans="2:17">
      <c r="B13" s="375"/>
      <c r="C13" s="378"/>
      <c r="D13" s="128"/>
      <c r="E13" s="128"/>
      <c r="F13" s="128"/>
      <c r="G13" s="128"/>
      <c r="H13" s="128"/>
      <c r="I13" s="366"/>
      <c r="J13" s="366"/>
      <c r="K13" s="367"/>
      <c r="N13" s="130"/>
      <c r="O13" s="130"/>
      <c r="P13" s="130"/>
    </row>
    <row r="14" spans="2:17">
      <c r="B14" s="375"/>
      <c r="C14" s="378"/>
      <c r="D14" s="128"/>
      <c r="E14" s="128"/>
      <c r="F14" s="128"/>
      <c r="G14" s="128"/>
      <c r="H14" s="128"/>
      <c r="I14" s="366"/>
      <c r="J14" s="366"/>
      <c r="K14" s="367"/>
      <c r="N14" s="130"/>
      <c r="O14" s="130"/>
      <c r="P14" s="130"/>
    </row>
    <row r="15" spans="2:17">
      <c r="B15" s="375"/>
      <c r="C15" s="378"/>
      <c r="D15" s="128"/>
      <c r="E15" s="128"/>
      <c r="F15" s="128"/>
      <c r="G15" s="128"/>
      <c r="H15" s="128"/>
      <c r="I15" s="366"/>
      <c r="J15" s="366"/>
      <c r="K15" s="367"/>
      <c r="N15" s="130"/>
      <c r="O15" s="130"/>
      <c r="P15" s="130"/>
    </row>
    <row r="16" spans="2:17">
      <c r="B16" s="375"/>
      <c r="C16" s="378"/>
      <c r="D16" s="128"/>
      <c r="E16" s="128"/>
      <c r="F16" s="128"/>
      <c r="G16" s="128"/>
      <c r="H16" s="128"/>
      <c r="I16" s="366"/>
      <c r="J16" s="366"/>
      <c r="K16" s="367"/>
      <c r="N16" s="130"/>
      <c r="O16" s="130"/>
      <c r="P16" s="130"/>
    </row>
    <row r="17" spans="2:19">
      <c r="B17" s="375"/>
      <c r="C17" s="378"/>
      <c r="D17" s="128"/>
      <c r="E17" s="128"/>
      <c r="F17" s="128"/>
      <c r="G17" s="128"/>
      <c r="H17" s="128"/>
      <c r="I17" s="366"/>
      <c r="J17" s="366"/>
      <c r="K17" s="367"/>
      <c r="N17" s="381">
        <f>(N5+N6)</f>
        <v>21052.631578947388</v>
      </c>
      <c r="O17" s="381">
        <f>SUM(O5:O15)</f>
        <v>40000</v>
      </c>
      <c r="P17" s="322">
        <f>SUM(P5:P10)</f>
        <v>-57081.545064377686</v>
      </c>
    </row>
    <row r="18" spans="2:19">
      <c r="B18" s="375"/>
      <c r="C18" s="378"/>
      <c r="D18" s="172"/>
      <c r="E18" s="128"/>
      <c r="F18" s="128"/>
      <c r="G18" s="128"/>
      <c r="H18" s="128"/>
      <c r="I18" s="366"/>
      <c r="J18" s="128"/>
      <c r="K18" s="367"/>
      <c r="N18" s="130"/>
      <c r="O18" s="130"/>
      <c r="P18" s="130"/>
    </row>
    <row r="19" spans="2:19">
      <c r="B19" s="375"/>
      <c r="C19" s="378"/>
      <c r="D19" s="172"/>
      <c r="E19" s="128"/>
      <c r="F19" s="128"/>
      <c r="G19" s="128"/>
      <c r="H19" s="128"/>
      <c r="I19" s="366"/>
      <c r="J19" s="128"/>
      <c r="K19" s="367"/>
      <c r="N19" s="130"/>
      <c r="O19" s="130"/>
      <c r="P19" s="130"/>
    </row>
    <row r="20" spans="2:19">
      <c r="B20" s="375"/>
      <c r="C20" s="378"/>
      <c r="D20" s="172"/>
      <c r="E20" s="128"/>
      <c r="F20" s="128"/>
      <c r="G20" s="128"/>
      <c r="H20" s="128"/>
      <c r="I20" s="366"/>
      <c r="J20" s="172"/>
      <c r="K20" s="367"/>
      <c r="N20" s="130"/>
      <c r="O20" s="130"/>
      <c r="P20" s="130"/>
    </row>
    <row r="21" spans="2:19">
      <c r="B21" s="375"/>
      <c r="C21" s="378"/>
      <c r="D21" s="128"/>
      <c r="E21" s="128"/>
      <c r="F21" s="128"/>
      <c r="G21" s="128"/>
      <c r="H21" s="128"/>
      <c r="I21" s="366"/>
      <c r="J21" s="366"/>
      <c r="K21" s="367"/>
      <c r="N21" s="130"/>
      <c r="O21" s="130"/>
      <c r="P21" s="130"/>
    </row>
    <row r="22" spans="2:19">
      <c r="B22" s="375"/>
      <c r="C22" s="378"/>
      <c r="D22" s="128"/>
      <c r="E22" s="128"/>
      <c r="F22" s="128"/>
      <c r="G22" s="128"/>
      <c r="H22" s="128"/>
      <c r="I22" s="366"/>
      <c r="J22" s="366"/>
      <c r="K22" s="367"/>
      <c r="N22" s="130"/>
      <c r="O22" s="130"/>
      <c r="P22" s="130"/>
    </row>
    <row r="23" spans="2:19">
      <c r="B23" s="375"/>
      <c r="C23" s="378"/>
      <c r="D23" s="128"/>
      <c r="E23" s="128"/>
      <c r="F23" s="128"/>
      <c r="G23" s="128"/>
      <c r="H23" s="128"/>
      <c r="I23" s="366"/>
      <c r="J23" s="366"/>
      <c r="K23" s="367"/>
      <c r="N23" s="130"/>
      <c r="O23" s="130"/>
      <c r="P23" s="130"/>
    </row>
    <row r="24" spans="2:19">
      <c r="B24" s="375"/>
      <c r="C24" s="378"/>
      <c r="D24" s="128"/>
      <c r="E24" s="128"/>
      <c r="F24" s="128"/>
      <c r="G24" s="128"/>
      <c r="H24" s="128"/>
      <c r="I24" s="366"/>
      <c r="J24" s="366"/>
      <c r="K24" s="367"/>
      <c r="N24" s="130" t="s">
        <v>331</v>
      </c>
      <c r="O24" s="130"/>
      <c r="P24" s="130"/>
    </row>
    <row r="25" spans="2:19">
      <c r="B25" s="375"/>
      <c r="C25" s="378"/>
      <c r="D25" s="128"/>
      <c r="E25" s="128"/>
      <c r="F25" s="128"/>
      <c r="G25" s="128"/>
      <c r="H25" s="128"/>
      <c r="I25" s="366"/>
      <c r="J25" s="366"/>
      <c r="K25" s="367"/>
    </row>
    <row r="26" spans="2:19">
      <c r="B26" s="375"/>
      <c r="C26" s="366"/>
      <c r="D26" s="128"/>
      <c r="E26" s="128"/>
      <c r="F26" s="128"/>
      <c r="G26" s="128"/>
      <c r="H26" s="128"/>
      <c r="I26" s="366"/>
      <c r="J26" s="366"/>
      <c r="K26" s="367"/>
    </row>
    <row r="27" spans="2:19">
      <c r="B27" s="375"/>
      <c r="C27" s="366"/>
      <c r="D27" s="128"/>
      <c r="E27" s="128"/>
      <c r="F27" s="128"/>
      <c r="G27" s="128"/>
      <c r="H27" s="128"/>
      <c r="I27" s="366"/>
      <c r="J27" s="366"/>
      <c r="K27" s="367"/>
      <c r="M27" s="717" t="s">
        <v>349</v>
      </c>
      <c r="N27" s="717"/>
      <c r="O27" s="717"/>
      <c r="P27" s="717"/>
      <c r="Q27" s="717"/>
      <c r="R27" s="717"/>
      <c r="S27" s="717"/>
    </row>
    <row r="28" spans="2:19">
      <c r="B28" s="375"/>
      <c r="C28" s="366"/>
      <c r="D28" s="128"/>
      <c r="E28" s="128"/>
      <c r="F28" s="128"/>
      <c r="G28" s="128"/>
      <c r="H28" s="128"/>
      <c r="I28" s="366"/>
      <c r="J28" s="366"/>
      <c r="K28" s="367"/>
      <c r="M28" s="717"/>
      <c r="N28" s="717"/>
      <c r="O28" s="717"/>
      <c r="P28" s="717"/>
      <c r="Q28" s="717"/>
      <c r="R28" s="717"/>
      <c r="S28" s="717"/>
    </row>
    <row r="29" spans="2:19">
      <c r="B29" s="375"/>
      <c r="C29" s="366"/>
      <c r="D29" s="128"/>
      <c r="E29" s="128"/>
      <c r="F29" s="128"/>
      <c r="G29" s="128"/>
      <c r="H29" s="128"/>
      <c r="I29" s="366"/>
      <c r="J29" s="366"/>
      <c r="K29" s="367"/>
      <c r="M29" s="717"/>
      <c r="N29" s="717"/>
      <c r="O29" s="717"/>
      <c r="P29" s="717"/>
      <c r="Q29" s="717"/>
      <c r="R29" s="717"/>
      <c r="S29" s="717"/>
    </row>
    <row r="30" spans="2:19">
      <c r="B30" s="375"/>
      <c r="C30" s="366"/>
      <c r="D30" s="128"/>
      <c r="E30" s="128"/>
      <c r="F30" s="128"/>
      <c r="G30" s="128"/>
      <c r="H30" s="128"/>
      <c r="I30" s="366"/>
      <c r="J30" s="366"/>
      <c r="K30" s="367"/>
      <c r="M30" s="717"/>
      <c r="N30" s="717"/>
      <c r="O30" s="717"/>
      <c r="P30" s="717"/>
      <c r="Q30" s="717"/>
      <c r="R30" s="717"/>
      <c r="S30" s="717"/>
    </row>
    <row r="31" spans="2:19">
      <c r="B31" s="375"/>
      <c r="C31" s="366"/>
      <c r="D31" s="128"/>
      <c r="E31" s="128"/>
      <c r="F31" s="128"/>
      <c r="G31" s="128"/>
      <c r="H31" s="128"/>
      <c r="I31" s="366"/>
      <c r="J31" s="366"/>
      <c r="K31" s="367"/>
      <c r="M31" s="717"/>
      <c r="N31" s="717"/>
      <c r="O31" s="717"/>
      <c r="P31" s="717"/>
      <c r="Q31" s="717"/>
      <c r="R31" s="717"/>
      <c r="S31" s="717"/>
    </row>
    <row r="32" spans="2:19">
      <c r="B32" s="375"/>
      <c r="C32" s="366"/>
      <c r="D32" s="128"/>
      <c r="E32" s="128"/>
      <c r="F32" s="128"/>
      <c r="G32" s="128"/>
      <c r="H32" s="128"/>
      <c r="I32" s="366"/>
      <c r="J32" s="366"/>
      <c r="K32" s="367"/>
      <c r="M32" s="717"/>
      <c r="N32" s="717"/>
      <c r="O32" s="717"/>
      <c r="P32" s="717"/>
      <c r="Q32" s="717"/>
      <c r="R32" s="717"/>
      <c r="S32" s="717"/>
    </row>
    <row r="33" spans="2:19">
      <c r="B33" s="375"/>
      <c r="C33" s="366"/>
      <c r="D33" s="128"/>
      <c r="E33" s="128"/>
      <c r="F33" s="128"/>
      <c r="G33" s="128"/>
      <c r="H33" s="128"/>
      <c r="I33" s="366"/>
      <c r="J33" s="366"/>
      <c r="K33" s="367"/>
      <c r="M33" s="717"/>
      <c r="N33" s="717"/>
      <c r="O33" s="717"/>
      <c r="P33" s="717"/>
      <c r="Q33" s="717"/>
      <c r="R33" s="717"/>
      <c r="S33" s="717"/>
    </row>
    <row r="34" spans="2:19">
      <c r="B34" s="375"/>
      <c r="C34" s="366"/>
      <c r="D34" s="128"/>
      <c r="E34" s="128"/>
      <c r="F34" s="128"/>
      <c r="G34" s="128"/>
      <c r="H34" s="128"/>
      <c r="I34" s="366"/>
      <c r="J34" s="366"/>
      <c r="K34" s="367"/>
      <c r="M34" s="717"/>
      <c r="N34" s="717"/>
      <c r="O34" s="717"/>
      <c r="P34" s="717"/>
      <c r="Q34" s="717"/>
      <c r="R34" s="717"/>
      <c r="S34" s="717"/>
    </row>
    <row r="35" spans="2:19">
      <c r="B35" s="375"/>
      <c r="C35" s="366"/>
      <c r="D35" s="128"/>
      <c r="E35" s="128"/>
      <c r="F35" s="128"/>
      <c r="G35" s="128"/>
      <c r="H35" s="128"/>
      <c r="I35" s="366"/>
      <c r="J35" s="366"/>
      <c r="K35" s="367"/>
      <c r="M35" s="717"/>
      <c r="N35" s="717"/>
      <c r="O35" s="717"/>
      <c r="P35" s="717"/>
      <c r="Q35" s="717"/>
      <c r="R35" s="717"/>
      <c r="S35" s="717"/>
    </row>
    <row r="36" spans="2:19">
      <c r="B36" s="375"/>
      <c r="C36" s="366"/>
      <c r="D36" s="366"/>
      <c r="E36" s="366"/>
      <c r="F36" s="366"/>
      <c r="G36" s="366"/>
      <c r="H36" s="366"/>
      <c r="I36" s="366"/>
      <c r="J36" s="366"/>
      <c r="K36" s="367"/>
      <c r="M36" s="717"/>
      <c r="N36" s="717"/>
      <c r="O36" s="717"/>
      <c r="P36" s="717"/>
      <c r="Q36" s="717"/>
      <c r="R36" s="717"/>
      <c r="S36" s="717"/>
    </row>
    <row r="37" spans="2:19">
      <c r="B37" s="375"/>
      <c r="C37" s="817" t="s">
        <v>333</v>
      </c>
      <c r="D37" s="817"/>
      <c r="E37" s="817"/>
      <c r="F37" s="128">
        <v>1333.33</v>
      </c>
      <c r="G37" s="817" t="s">
        <v>332</v>
      </c>
      <c r="H37" s="817"/>
      <c r="I37" s="817"/>
      <c r="J37" s="172">
        <v>-1333.33</v>
      </c>
      <c r="K37" s="367"/>
      <c r="M37" s="717"/>
      <c r="N37" s="717"/>
      <c r="O37" s="717"/>
      <c r="P37" s="717"/>
      <c r="Q37" s="717"/>
      <c r="R37" s="717"/>
      <c r="S37" s="717"/>
    </row>
    <row r="38" spans="2:19">
      <c r="B38" s="375"/>
      <c r="C38" s="366"/>
      <c r="D38" s="366"/>
      <c r="E38" s="366"/>
      <c r="F38" s="366"/>
      <c r="G38" s="366"/>
      <c r="H38" s="366"/>
      <c r="I38" s="366"/>
      <c r="J38" s="366"/>
      <c r="K38" s="367"/>
      <c r="M38" s="717"/>
      <c r="N38" s="717"/>
      <c r="O38" s="717"/>
      <c r="P38" s="717"/>
      <c r="Q38" s="717"/>
      <c r="R38" s="717"/>
      <c r="S38" s="717"/>
    </row>
    <row r="39" spans="2:19" s="395" customFormat="1">
      <c r="B39" s="399"/>
      <c r="C39" s="393"/>
      <c r="D39" s="393"/>
      <c r="E39" s="393"/>
      <c r="F39" s="817" t="s">
        <v>383</v>
      </c>
      <c r="G39" s="817"/>
      <c r="H39" s="817"/>
      <c r="I39" s="817"/>
      <c r="J39" s="128">
        <v>0</v>
      </c>
      <c r="K39" s="394"/>
      <c r="M39" s="717"/>
      <c r="N39" s="717"/>
      <c r="O39" s="717"/>
      <c r="P39" s="717"/>
      <c r="Q39" s="717"/>
      <c r="R39" s="717"/>
      <c r="S39" s="717"/>
    </row>
    <row r="40" spans="2:19" ht="15.75" thickBot="1">
      <c r="B40" s="372"/>
      <c r="C40" s="373"/>
      <c r="D40" s="373"/>
      <c r="E40" s="373"/>
      <c r="F40" s="373"/>
      <c r="G40" s="373"/>
      <c r="H40" s="373"/>
      <c r="I40" s="373"/>
      <c r="J40" s="373"/>
      <c r="K40" s="374"/>
      <c r="M40" s="717"/>
      <c r="N40" s="717"/>
      <c r="O40" s="717"/>
      <c r="P40" s="717"/>
      <c r="Q40" s="717"/>
      <c r="R40" s="717"/>
      <c r="S40" s="717"/>
    </row>
    <row r="41" spans="2:19" ht="15.75" thickTop="1"/>
  </sheetData>
  <mergeCells count="7">
    <mergeCell ref="M27:S40"/>
    <mergeCell ref="C6:E6"/>
    <mergeCell ref="B3:D3"/>
    <mergeCell ref="G37:I37"/>
    <mergeCell ref="C37:E37"/>
    <mergeCell ref="G6:H6"/>
    <mergeCell ref="F39:I39"/>
  </mergeCells>
  <pageMargins left="0.70866141732283472" right="0.70866141732283472" top="0.74803149606299213" bottom="0.74803149606299213" header="0.31496062992125984" footer="0.31496062992125984"/>
  <pageSetup paperSize="9" scale="62" orientation="landscape"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N32"/>
  <sheetViews>
    <sheetView zoomScale="125" zoomScaleNormal="125" zoomScalePageLayoutView="125" workbookViewId="0">
      <selection activeCell="E9" sqref="E9"/>
    </sheetView>
  </sheetViews>
  <sheetFormatPr defaultColWidth="11.42578125" defaultRowHeight="15"/>
  <cols>
    <col min="1" max="1" width="19.42578125" style="395" customWidth="1"/>
    <col min="2" max="2" width="3.140625" customWidth="1"/>
    <col min="3" max="3" width="13.85546875" customWidth="1"/>
    <col min="4" max="4" width="1.28515625" style="395" customWidth="1"/>
    <col min="5" max="5" width="14" customWidth="1"/>
    <col min="6" max="6" width="1.7109375" style="395" customWidth="1"/>
    <col min="7" max="7" width="14.85546875" customWidth="1"/>
    <col min="8" max="8" width="2.7109375" customWidth="1"/>
  </cols>
  <sheetData>
    <row r="1" spans="2:14" ht="15.75" thickBot="1"/>
    <row r="2" spans="2:14" ht="15.75" thickTop="1">
      <c r="B2" s="400"/>
      <c r="C2" s="401"/>
      <c r="D2" s="401"/>
      <c r="E2" s="401"/>
      <c r="F2" s="401"/>
      <c r="G2" s="401"/>
      <c r="H2" s="402"/>
    </row>
    <row r="3" spans="2:14" ht="18.75">
      <c r="B3" s="399"/>
      <c r="C3" s="819" t="s">
        <v>368</v>
      </c>
      <c r="D3" s="820"/>
      <c r="E3" s="821"/>
      <c r="F3" s="393"/>
      <c r="G3" s="393"/>
      <c r="H3" s="394"/>
    </row>
    <row r="4" spans="2:14">
      <c r="B4" s="399"/>
      <c r="C4" s="393"/>
      <c r="D4" s="393"/>
      <c r="E4" s="393"/>
      <c r="F4" s="393"/>
      <c r="G4" s="393"/>
      <c r="H4" s="394"/>
    </row>
    <row r="5" spans="2:14">
      <c r="B5" s="399"/>
      <c r="C5" s="393"/>
      <c r="D5" s="393"/>
      <c r="E5" s="393"/>
      <c r="F5" s="393"/>
      <c r="G5" s="393"/>
      <c r="H5" s="394"/>
    </row>
    <row r="6" spans="2:14">
      <c r="B6" s="399"/>
      <c r="C6" s="421" t="s">
        <v>360</v>
      </c>
      <c r="D6" s="403"/>
      <c r="E6" s="421" t="s">
        <v>366</v>
      </c>
      <c r="F6" s="403"/>
      <c r="G6" s="421" t="s">
        <v>367</v>
      </c>
      <c r="H6" s="394"/>
      <c r="K6" s="717" t="s">
        <v>371</v>
      </c>
      <c r="L6" s="717"/>
      <c r="M6" s="717"/>
      <c r="N6" s="717"/>
    </row>
    <row r="7" spans="2:14">
      <c r="B7" s="399"/>
      <c r="C7" s="393"/>
      <c r="D7" s="393"/>
      <c r="E7" s="393"/>
      <c r="F7" s="393"/>
      <c r="G7" s="393"/>
      <c r="H7" s="394"/>
      <c r="K7" s="717"/>
      <c r="L7" s="717"/>
      <c r="M7" s="717"/>
      <c r="N7" s="717"/>
    </row>
    <row r="8" spans="2:14">
      <c r="B8" s="399"/>
      <c r="C8" s="422" t="s">
        <v>350</v>
      </c>
      <c r="D8" s="422"/>
      <c r="E8" s="422">
        <v>3</v>
      </c>
      <c r="F8" s="422"/>
      <c r="G8" s="422">
        <v>3</v>
      </c>
      <c r="H8" s="394"/>
      <c r="K8" s="717"/>
      <c r="L8" s="717"/>
      <c r="M8" s="717"/>
      <c r="N8" s="717"/>
    </row>
    <row r="9" spans="2:14">
      <c r="B9" s="399"/>
      <c r="C9" s="403" t="s">
        <v>351</v>
      </c>
      <c r="D9" s="403"/>
      <c r="E9" s="403">
        <v>4</v>
      </c>
      <c r="F9" s="403"/>
      <c r="G9" s="403">
        <v>4</v>
      </c>
      <c r="H9" s="394"/>
      <c r="K9" s="717"/>
      <c r="L9" s="717"/>
      <c r="M9" s="717"/>
      <c r="N9" s="717"/>
    </row>
    <row r="10" spans="2:14">
      <c r="B10" s="399"/>
      <c r="C10" s="422" t="s">
        <v>352</v>
      </c>
      <c r="D10" s="422"/>
      <c r="E10" s="422">
        <v>100</v>
      </c>
      <c r="F10" s="422"/>
      <c r="G10" s="422">
        <v>100</v>
      </c>
      <c r="H10" s="394"/>
      <c r="K10" s="717"/>
      <c r="L10" s="717"/>
      <c r="M10" s="717"/>
      <c r="N10" s="717"/>
    </row>
    <row r="11" spans="2:14">
      <c r="B11" s="399"/>
      <c r="C11" s="403" t="s">
        <v>353</v>
      </c>
      <c r="D11" s="403"/>
      <c r="E11" s="403">
        <v>4</v>
      </c>
      <c r="F11" s="403"/>
      <c r="G11" s="403">
        <v>4</v>
      </c>
      <c r="H11" s="394"/>
      <c r="K11" s="717"/>
      <c r="L11" s="717"/>
      <c r="M11" s="717"/>
      <c r="N11" s="717"/>
    </row>
    <row r="12" spans="2:14">
      <c r="B12" s="399"/>
      <c r="C12" s="422" t="s">
        <v>354</v>
      </c>
      <c r="D12" s="422"/>
      <c r="E12" s="422">
        <v>20</v>
      </c>
      <c r="F12" s="422"/>
      <c r="G12" s="422">
        <v>20</v>
      </c>
      <c r="H12" s="394"/>
      <c r="K12" s="717"/>
      <c r="L12" s="717"/>
      <c r="M12" s="717"/>
      <c r="N12" s="717"/>
    </row>
    <row r="13" spans="2:14" s="395" customFormat="1">
      <c r="B13" s="399"/>
      <c r="C13" s="403" t="s">
        <v>286</v>
      </c>
      <c r="D13" s="403"/>
      <c r="E13" s="403">
        <v>3</v>
      </c>
      <c r="F13" s="403"/>
      <c r="G13" s="403">
        <v>2</v>
      </c>
      <c r="H13" s="394"/>
      <c r="K13" s="717"/>
      <c r="L13" s="717"/>
      <c r="M13" s="717"/>
      <c r="N13" s="717"/>
    </row>
    <row r="14" spans="2:14">
      <c r="B14" s="399"/>
      <c r="C14" s="422" t="s">
        <v>57</v>
      </c>
      <c r="D14" s="422"/>
      <c r="E14" s="422">
        <v>2</v>
      </c>
      <c r="F14" s="422"/>
      <c r="G14" s="422">
        <v>2</v>
      </c>
      <c r="H14" s="394"/>
      <c r="K14" s="717"/>
      <c r="L14" s="717"/>
      <c r="M14" s="717"/>
      <c r="N14" s="717"/>
    </row>
    <row r="15" spans="2:14">
      <c r="B15" s="399"/>
      <c r="C15" s="403" t="s">
        <v>317</v>
      </c>
      <c r="D15" s="403"/>
      <c r="E15" s="403">
        <v>5</v>
      </c>
      <c r="F15" s="403"/>
      <c r="G15" s="403">
        <v>4</v>
      </c>
      <c r="H15" s="394"/>
      <c r="K15" s="717"/>
      <c r="L15" s="717"/>
      <c r="M15" s="717"/>
      <c r="N15" s="717"/>
    </row>
    <row r="16" spans="2:14" s="395" customFormat="1">
      <c r="B16" s="399"/>
      <c r="C16" s="422" t="s">
        <v>363</v>
      </c>
      <c r="D16" s="422"/>
      <c r="E16" s="422">
        <v>12</v>
      </c>
      <c r="F16" s="422"/>
      <c r="G16" s="422">
        <v>10</v>
      </c>
      <c r="H16" s="394"/>
      <c r="K16" s="717"/>
      <c r="L16" s="717"/>
      <c r="M16" s="717"/>
      <c r="N16" s="717"/>
    </row>
    <row r="17" spans="2:8">
      <c r="B17" s="399"/>
      <c r="C17" s="403" t="s">
        <v>355</v>
      </c>
      <c r="D17" s="403"/>
      <c r="E17" s="403">
        <v>2</v>
      </c>
      <c r="F17" s="403"/>
      <c r="G17" s="403">
        <v>2</v>
      </c>
      <c r="H17" s="394"/>
    </row>
    <row r="18" spans="2:8">
      <c r="B18" s="399"/>
      <c r="C18" s="422" t="s">
        <v>356</v>
      </c>
      <c r="D18" s="422"/>
      <c r="E18" s="422">
        <v>7</v>
      </c>
      <c r="F18" s="422"/>
      <c r="G18" s="422">
        <v>5</v>
      </c>
      <c r="H18" s="394"/>
    </row>
    <row r="19" spans="2:8">
      <c r="B19" s="399"/>
      <c r="C19" s="403" t="s">
        <v>357</v>
      </c>
      <c r="D19" s="403"/>
      <c r="E19" s="403">
        <v>6</v>
      </c>
      <c r="F19" s="403"/>
      <c r="G19" s="403">
        <v>6</v>
      </c>
      <c r="H19" s="394"/>
    </row>
    <row r="20" spans="2:8">
      <c r="B20" s="399"/>
      <c r="C20" s="422" t="s">
        <v>359</v>
      </c>
      <c r="D20" s="422"/>
      <c r="E20" s="422">
        <v>100</v>
      </c>
      <c r="F20" s="422"/>
      <c r="G20" s="422">
        <v>100</v>
      </c>
      <c r="H20" s="394"/>
    </row>
    <row r="21" spans="2:8">
      <c r="B21" s="399"/>
      <c r="C21" s="403" t="s">
        <v>358</v>
      </c>
      <c r="D21" s="403"/>
      <c r="E21" s="403">
        <v>4</v>
      </c>
      <c r="F21" s="403"/>
      <c r="G21" s="403">
        <v>3</v>
      </c>
      <c r="H21" s="394"/>
    </row>
    <row r="22" spans="2:8">
      <c r="B22" s="399"/>
      <c r="C22" s="422" t="s">
        <v>361</v>
      </c>
      <c r="D22" s="422"/>
      <c r="E22" s="422">
        <v>6</v>
      </c>
      <c r="F22" s="422"/>
      <c r="G22" s="422">
        <v>5</v>
      </c>
      <c r="H22" s="394"/>
    </row>
    <row r="23" spans="2:8">
      <c r="B23" s="399"/>
      <c r="C23" s="403" t="s">
        <v>362</v>
      </c>
      <c r="D23" s="403"/>
      <c r="E23" s="403">
        <v>10</v>
      </c>
      <c r="F23" s="403"/>
      <c r="G23" s="403">
        <v>10</v>
      </c>
      <c r="H23" s="394"/>
    </row>
    <row r="24" spans="2:8">
      <c r="B24" s="399"/>
      <c r="C24" s="422" t="s">
        <v>364</v>
      </c>
      <c r="D24" s="422"/>
      <c r="E24" s="422">
        <v>5</v>
      </c>
      <c r="F24" s="422"/>
      <c r="G24" s="422">
        <v>4.5</v>
      </c>
      <c r="H24" s="394"/>
    </row>
    <row r="25" spans="2:8">
      <c r="B25" s="399"/>
      <c r="C25" s="403" t="s">
        <v>56</v>
      </c>
      <c r="D25" s="403"/>
      <c r="E25" s="403">
        <v>2.5</v>
      </c>
      <c r="F25" s="403"/>
      <c r="G25" s="403">
        <v>2</v>
      </c>
      <c r="H25" s="394"/>
    </row>
    <row r="26" spans="2:8">
      <c r="B26" s="399"/>
      <c r="C26" s="422" t="s">
        <v>365</v>
      </c>
      <c r="D26" s="422"/>
      <c r="E26" s="422">
        <v>8</v>
      </c>
      <c r="F26" s="422"/>
      <c r="G26" s="422">
        <v>6</v>
      </c>
      <c r="H26" s="394"/>
    </row>
    <row r="27" spans="2:8">
      <c r="B27" s="399"/>
      <c r="C27" s="393"/>
      <c r="D27" s="393"/>
      <c r="E27" s="393"/>
      <c r="F27" s="393"/>
      <c r="G27" s="393"/>
      <c r="H27" s="394"/>
    </row>
    <row r="28" spans="2:8">
      <c r="B28" s="399"/>
      <c r="C28" s="393"/>
      <c r="D28" s="393"/>
      <c r="E28" s="393"/>
      <c r="F28" s="393"/>
      <c r="G28" s="393"/>
      <c r="H28" s="394"/>
    </row>
    <row r="29" spans="2:8">
      <c r="B29" s="399"/>
      <c r="C29" s="423" t="s">
        <v>369</v>
      </c>
      <c r="D29" s="393"/>
      <c r="E29" s="421" t="s">
        <v>370</v>
      </c>
      <c r="F29" s="393"/>
      <c r="G29" s="393"/>
      <c r="H29" s="394"/>
    </row>
    <row r="30" spans="2:8">
      <c r="B30" s="399"/>
      <c r="C30" s="393"/>
      <c r="D30" s="393"/>
      <c r="E30" s="393"/>
      <c r="F30" s="393"/>
      <c r="G30" s="393"/>
      <c r="H30" s="394"/>
    </row>
    <row r="31" spans="2:8" ht="15.75" thickBot="1">
      <c r="B31" s="396"/>
      <c r="C31" s="397"/>
      <c r="D31" s="397"/>
      <c r="E31" s="397"/>
      <c r="F31" s="397"/>
      <c r="G31" s="397"/>
      <c r="H31" s="398"/>
    </row>
    <row r="32" spans="2:8" ht="15.75" thickTop="1"/>
  </sheetData>
  <mergeCells count="2">
    <mergeCell ref="K6:N16"/>
    <mergeCell ref="C3:E3"/>
  </mergeCells>
  <pageMargins left="0.70866141732283472" right="0.70866141732283472" top="0.74803149606299213" bottom="0.74803149606299213" header="0.31496062992125984" footer="0.31496062992125984"/>
  <pageSetup paperSize="8" orientation="landscape"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U61"/>
  <sheetViews>
    <sheetView zoomScale="125" zoomScaleNormal="125" zoomScalePageLayoutView="125" workbookViewId="0">
      <selection activeCell="U27" sqref="U27"/>
    </sheetView>
  </sheetViews>
  <sheetFormatPr defaultColWidth="11.42578125" defaultRowHeight="15"/>
  <cols>
    <col min="1" max="1" width="10.85546875" style="395"/>
    <col min="2" max="2" width="1.28515625" customWidth="1"/>
    <col min="3" max="3" width="23.7109375" bestFit="1" customWidth="1"/>
    <col min="4" max="4" width="1.140625" style="395" customWidth="1"/>
    <col min="6" max="6" width="0.85546875" style="417" customWidth="1"/>
    <col min="7" max="7" width="7.85546875" style="417" bestFit="1" customWidth="1"/>
    <col min="8" max="8" width="1.140625" style="395" customWidth="1"/>
    <col min="9" max="9" width="8.42578125" style="395" customWidth="1"/>
    <col min="10" max="10" width="1" style="395" customWidth="1"/>
    <col min="12" max="12" width="1.140625" style="395" customWidth="1"/>
    <col min="14" max="14" width="1.42578125" customWidth="1"/>
  </cols>
  <sheetData>
    <row r="1" spans="1:21" s="395" customFormat="1" ht="18.75">
      <c r="A1" s="816" t="s">
        <v>408</v>
      </c>
      <c r="B1" s="816"/>
      <c r="C1" s="816"/>
      <c r="F1" s="417"/>
      <c r="G1" s="417"/>
    </row>
    <row r="2" spans="1:21" s="395" customFormat="1">
      <c r="F2" s="417"/>
      <c r="G2" s="417"/>
      <c r="K2" s="822" t="s">
        <v>421</v>
      </c>
      <c r="L2" s="823"/>
      <c r="M2" s="824"/>
    </row>
    <row r="3" spans="1:21" ht="15.75" thickBot="1"/>
    <row r="4" spans="1:21" ht="14.1" customHeight="1">
      <c r="B4" s="77"/>
      <c r="C4" s="78"/>
      <c r="D4" s="78"/>
      <c r="E4" s="78"/>
      <c r="F4" s="78"/>
      <c r="G4" s="78"/>
      <c r="H4" s="78"/>
      <c r="I4" s="78"/>
      <c r="J4" s="78"/>
      <c r="K4" s="78"/>
      <c r="L4" s="78"/>
      <c r="M4" s="78"/>
      <c r="N4" s="80"/>
      <c r="P4" s="717" t="s">
        <v>420</v>
      </c>
      <c r="Q4" s="717"/>
      <c r="R4" s="717"/>
      <c r="S4" s="717"/>
      <c r="T4" s="717"/>
      <c r="U4" s="415"/>
    </row>
    <row r="5" spans="1:21">
      <c r="B5" s="81"/>
      <c r="C5" s="393"/>
      <c r="D5" s="393"/>
      <c r="E5" s="421" t="s">
        <v>83</v>
      </c>
      <c r="F5" s="419"/>
      <c r="G5" s="421" t="s">
        <v>410</v>
      </c>
      <c r="H5" s="403"/>
      <c r="I5" s="421" t="s">
        <v>381</v>
      </c>
      <c r="J5" s="403"/>
      <c r="K5" s="421" t="s">
        <v>376</v>
      </c>
      <c r="L5" s="403"/>
      <c r="M5" s="421" t="s">
        <v>381</v>
      </c>
      <c r="N5" s="82"/>
      <c r="P5" s="717"/>
      <c r="Q5" s="717"/>
      <c r="R5" s="717"/>
      <c r="S5" s="717"/>
      <c r="T5" s="717"/>
      <c r="U5" s="415"/>
    </row>
    <row r="6" spans="1:21" s="395" customFormat="1" ht="6" customHeight="1">
      <c r="B6" s="81"/>
      <c r="C6" s="393"/>
      <c r="D6" s="393"/>
      <c r="E6" s="403"/>
      <c r="F6" s="419"/>
      <c r="G6" s="419"/>
      <c r="H6" s="403"/>
      <c r="I6" s="403"/>
      <c r="J6" s="403"/>
      <c r="K6" s="403"/>
      <c r="L6" s="403"/>
      <c r="M6" s="403"/>
      <c r="N6" s="82"/>
      <c r="P6" s="717"/>
      <c r="Q6" s="717"/>
      <c r="R6" s="717"/>
      <c r="S6" s="717"/>
      <c r="T6" s="717"/>
      <c r="U6" s="415"/>
    </row>
    <row r="7" spans="1:21">
      <c r="B7" s="81"/>
      <c r="C7" s="416" t="s">
        <v>374</v>
      </c>
      <c r="D7" s="393"/>
      <c r="E7" s="461" t="s">
        <v>377</v>
      </c>
      <c r="F7" s="419"/>
      <c r="G7" s="461" t="s">
        <v>109</v>
      </c>
      <c r="H7" s="403"/>
      <c r="I7" s="461"/>
      <c r="J7" s="403"/>
      <c r="K7" s="461" t="s">
        <v>377</v>
      </c>
      <c r="L7" s="403"/>
      <c r="M7" s="461"/>
      <c r="N7" s="82"/>
      <c r="P7" s="717"/>
      <c r="Q7" s="717"/>
      <c r="R7" s="717"/>
      <c r="S7" s="717"/>
      <c r="T7" s="717"/>
      <c r="U7" s="415"/>
    </row>
    <row r="8" spans="1:21">
      <c r="B8" s="81"/>
      <c r="C8" s="393" t="s">
        <v>84</v>
      </c>
      <c r="D8" s="393"/>
      <c r="E8" s="403" t="s">
        <v>377</v>
      </c>
      <c r="F8" s="419"/>
      <c r="G8" s="419" t="s">
        <v>109</v>
      </c>
      <c r="H8" s="403"/>
      <c r="I8" s="403" t="s">
        <v>109</v>
      </c>
      <c r="J8" s="403"/>
      <c r="K8" s="403" t="s">
        <v>377</v>
      </c>
      <c r="L8" s="403"/>
      <c r="M8" s="403" t="s">
        <v>109</v>
      </c>
      <c r="N8" s="82"/>
      <c r="P8" s="717"/>
      <c r="Q8" s="717"/>
      <c r="R8" s="717"/>
      <c r="S8" s="717"/>
      <c r="T8" s="717"/>
      <c r="U8" s="415"/>
    </row>
    <row r="9" spans="1:21" s="395" customFormat="1">
      <c r="B9" s="81"/>
      <c r="C9" s="393" t="s">
        <v>388</v>
      </c>
      <c r="D9" s="393"/>
      <c r="E9" s="403" t="s">
        <v>377</v>
      </c>
      <c r="F9" s="419"/>
      <c r="G9" s="419"/>
      <c r="H9" s="403"/>
      <c r="I9" s="403" t="s">
        <v>109</v>
      </c>
      <c r="J9" s="403"/>
      <c r="K9" s="403" t="s">
        <v>378</v>
      </c>
      <c r="L9" s="403"/>
      <c r="M9" s="403"/>
      <c r="N9" s="82"/>
      <c r="P9" s="717"/>
      <c r="Q9" s="717"/>
      <c r="R9" s="717"/>
      <c r="S9" s="717"/>
      <c r="T9" s="717"/>
      <c r="U9" s="415"/>
    </row>
    <row r="10" spans="1:21">
      <c r="B10" s="81"/>
      <c r="C10" s="393" t="s">
        <v>312</v>
      </c>
      <c r="D10" s="393"/>
      <c r="E10" s="403" t="s">
        <v>377</v>
      </c>
      <c r="F10" s="419"/>
      <c r="G10" s="419" t="s">
        <v>109</v>
      </c>
      <c r="H10" s="403"/>
      <c r="I10" s="403" t="s">
        <v>109</v>
      </c>
      <c r="J10" s="403"/>
      <c r="K10" s="403" t="s">
        <v>378</v>
      </c>
      <c r="L10" s="403"/>
      <c r="M10" s="403"/>
      <c r="N10" s="82"/>
      <c r="P10" s="717"/>
      <c r="Q10" s="717"/>
      <c r="R10" s="717"/>
      <c r="S10" s="717"/>
      <c r="T10" s="717"/>
      <c r="U10" s="415"/>
    </row>
    <row r="11" spans="1:21">
      <c r="B11" s="81"/>
      <c r="C11" s="393" t="s">
        <v>375</v>
      </c>
      <c r="D11" s="393"/>
      <c r="E11" s="403" t="s">
        <v>377</v>
      </c>
      <c r="F11" s="419"/>
      <c r="G11" s="419" t="s">
        <v>109</v>
      </c>
      <c r="H11" s="403"/>
      <c r="I11" s="403" t="s">
        <v>109</v>
      </c>
      <c r="J11" s="403"/>
      <c r="K11" s="403" t="s">
        <v>377</v>
      </c>
      <c r="L11" s="403"/>
      <c r="M11" s="403" t="s">
        <v>109</v>
      </c>
      <c r="N11" s="82"/>
      <c r="P11" s="717"/>
      <c r="Q11" s="717"/>
      <c r="R11" s="717"/>
      <c r="S11" s="717"/>
      <c r="T11" s="717"/>
      <c r="U11" s="415"/>
    </row>
    <row r="12" spans="1:21">
      <c r="B12" s="81"/>
      <c r="C12" s="393" t="s">
        <v>379</v>
      </c>
      <c r="D12" s="393"/>
      <c r="E12" s="403" t="s">
        <v>378</v>
      </c>
      <c r="F12" s="419"/>
      <c r="G12" s="419"/>
      <c r="H12" s="403"/>
      <c r="I12" s="403"/>
      <c r="J12" s="403"/>
      <c r="K12" s="403" t="s">
        <v>377</v>
      </c>
      <c r="L12" s="403"/>
      <c r="M12" s="403" t="s">
        <v>109</v>
      </c>
      <c r="N12" s="82"/>
      <c r="P12" s="717"/>
      <c r="Q12" s="717"/>
      <c r="R12" s="717"/>
      <c r="S12" s="717"/>
      <c r="T12" s="717"/>
      <c r="U12" s="415"/>
    </row>
    <row r="13" spans="1:21">
      <c r="B13" s="81"/>
      <c r="C13" s="393" t="s">
        <v>380</v>
      </c>
      <c r="D13" s="393"/>
      <c r="E13" s="403" t="s">
        <v>378</v>
      </c>
      <c r="F13" s="419"/>
      <c r="G13" s="419"/>
      <c r="H13" s="403"/>
      <c r="I13" s="403"/>
      <c r="J13" s="403"/>
      <c r="K13" s="403" t="s">
        <v>377</v>
      </c>
      <c r="L13" s="403"/>
      <c r="M13" s="403" t="s">
        <v>109</v>
      </c>
      <c r="N13" s="82"/>
      <c r="P13" s="717"/>
      <c r="Q13" s="717"/>
      <c r="R13" s="717"/>
      <c r="S13" s="717"/>
      <c r="T13" s="717"/>
      <c r="U13" s="415"/>
    </row>
    <row r="14" spans="1:21">
      <c r="B14" s="81"/>
      <c r="C14" s="393" t="s">
        <v>373</v>
      </c>
      <c r="D14" s="393"/>
      <c r="E14" s="403" t="s">
        <v>377</v>
      </c>
      <c r="F14" s="419"/>
      <c r="G14" s="419" t="s">
        <v>109</v>
      </c>
      <c r="H14" s="403"/>
      <c r="I14" s="403" t="s">
        <v>109</v>
      </c>
      <c r="J14" s="403"/>
      <c r="K14" s="403" t="s">
        <v>377</v>
      </c>
      <c r="L14" s="403"/>
      <c r="M14" s="403" t="s">
        <v>109</v>
      </c>
      <c r="N14" s="82"/>
      <c r="P14" s="717"/>
      <c r="Q14" s="717"/>
      <c r="R14" s="717"/>
      <c r="S14" s="717"/>
      <c r="T14" s="717"/>
      <c r="U14" s="415"/>
    </row>
    <row r="15" spans="1:21">
      <c r="B15" s="81"/>
      <c r="C15" s="393" t="s">
        <v>372</v>
      </c>
      <c r="D15" s="393"/>
      <c r="E15" s="403" t="s">
        <v>377</v>
      </c>
      <c r="F15" s="419"/>
      <c r="G15" s="419" t="s">
        <v>109</v>
      </c>
      <c r="H15" s="403"/>
      <c r="I15" s="403" t="s">
        <v>109</v>
      </c>
      <c r="J15" s="403"/>
      <c r="K15" s="403" t="s">
        <v>378</v>
      </c>
      <c r="L15" s="403"/>
      <c r="M15" s="403"/>
      <c r="N15" s="82"/>
      <c r="P15" s="717"/>
      <c r="Q15" s="717"/>
      <c r="R15" s="717"/>
      <c r="S15" s="717"/>
      <c r="T15" s="717"/>
      <c r="U15" s="415"/>
    </row>
    <row r="16" spans="1:21">
      <c r="B16" s="81"/>
      <c r="C16" s="393"/>
      <c r="D16" s="393"/>
      <c r="E16" s="393"/>
      <c r="F16" s="414"/>
      <c r="G16" s="414"/>
      <c r="H16" s="393"/>
      <c r="I16" s="393"/>
      <c r="J16" s="393"/>
      <c r="K16" s="393"/>
      <c r="L16" s="393"/>
      <c r="M16" s="393"/>
      <c r="N16" s="82"/>
      <c r="P16" s="717"/>
      <c r="Q16" s="717"/>
      <c r="R16" s="717"/>
      <c r="S16" s="717"/>
      <c r="T16" s="717"/>
      <c r="U16" s="415"/>
    </row>
    <row r="17" spans="2:21">
      <c r="B17" s="81"/>
      <c r="C17" s="393"/>
      <c r="D17" s="393"/>
      <c r="E17" s="393"/>
      <c r="F17" s="414"/>
      <c r="G17" s="414"/>
      <c r="H17" s="393"/>
      <c r="I17" s="393"/>
      <c r="J17" s="393"/>
      <c r="K17" s="393"/>
      <c r="L17" s="393"/>
      <c r="M17" s="393"/>
      <c r="N17" s="82"/>
      <c r="P17" s="717"/>
      <c r="Q17" s="717"/>
      <c r="R17" s="717"/>
      <c r="S17" s="717"/>
      <c r="T17" s="717"/>
      <c r="U17" s="415"/>
    </row>
    <row r="18" spans="2:21">
      <c r="B18" s="81"/>
      <c r="C18" s="393"/>
      <c r="D18" s="393"/>
      <c r="E18" s="393"/>
      <c r="F18" s="414"/>
      <c r="G18" s="414"/>
      <c r="H18" s="393"/>
      <c r="I18" s="393"/>
      <c r="J18" s="393"/>
      <c r="K18" s="393"/>
      <c r="L18" s="393"/>
      <c r="M18" s="393"/>
      <c r="N18" s="82"/>
      <c r="P18" s="717"/>
      <c r="Q18" s="717"/>
      <c r="R18" s="717"/>
      <c r="S18" s="717"/>
      <c r="T18" s="717"/>
      <c r="U18" s="415"/>
    </row>
    <row r="19" spans="2:21">
      <c r="B19" s="81"/>
      <c r="C19" s="421" t="s">
        <v>369</v>
      </c>
      <c r="D19" s="403"/>
      <c r="E19" s="825" t="s">
        <v>382</v>
      </c>
      <c r="F19" s="826"/>
      <c r="G19" s="826"/>
      <c r="H19" s="826"/>
      <c r="I19" s="827"/>
      <c r="J19" s="403"/>
      <c r="K19" s="393"/>
      <c r="L19" s="393"/>
      <c r="M19" s="393"/>
      <c r="N19" s="82"/>
      <c r="P19" s="717"/>
      <c r="Q19" s="717"/>
      <c r="R19" s="717"/>
      <c r="S19" s="717"/>
      <c r="T19" s="717"/>
      <c r="U19" s="415"/>
    </row>
    <row r="20" spans="2:21" ht="15.75" thickBot="1">
      <c r="B20" s="84"/>
      <c r="C20" s="88"/>
      <c r="D20" s="88"/>
      <c r="E20" s="88"/>
      <c r="F20" s="88"/>
      <c r="G20" s="88"/>
      <c r="H20" s="88"/>
      <c r="I20" s="88"/>
      <c r="J20" s="88"/>
      <c r="K20" s="88"/>
      <c r="L20" s="88"/>
      <c r="M20" s="88"/>
      <c r="N20" s="85"/>
      <c r="P20" s="717"/>
      <c r="Q20" s="717"/>
      <c r="R20" s="717"/>
      <c r="S20" s="717"/>
      <c r="T20" s="717"/>
      <c r="U20" s="415"/>
    </row>
    <row r="21" spans="2:21" s="417" customFormat="1">
      <c r="B21" s="414"/>
      <c r="C21" s="414"/>
      <c r="D21" s="414"/>
      <c r="E21" s="414"/>
      <c r="F21" s="414"/>
      <c r="G21" s="414"/>
      <c r="H21" s="414"/>
      <c r="I21" s="414"/>
      <c r="J21" s="414"/>
      <c r="K21" s="414"/>
      <c r="L21" s="414"/>
      <c r="M21" s="414"/>
      <c r="N21" s="414"/>
      <c r="P21" s="717"/>
      <c r="Q21" s="717"/>
      <c r="R21" s="717"/>
      <c r="S21" s="717"/>
      <c r="T21" s="717"/>
      <c r="U21" s="415"/>
    </row>
    <row r="22" spans="2:21" s="417" customFormat="1">
      <c r="B22" s="414"/>
      <c r="C22" s="414"/>
      <c r="D22" s="414"/>
      <c r="E22" s="414"/>
      <c r="F22" s="414"/>
      <c r="G22" s="414"/>
      <c r="H22" s="414"/>
      <c r="I22" s="414"/>
      <c r="J22" s="414"/>
      <c r="K22" s="414"/>
      <c r="L22" s="414"/>
      <c r="M22" s="414"/>
      <c r="N22" s="414"/>
      <c r="P22" s="717"/>
      <c r="Q22" s="717"/>
      <c r="R22" s="717"/>
      <c r="S22" s="717"/>
      <c r="T22" s="717"/>
      <c r="U22" s="415"/>
    </row>
    <row r="23" spans="2:21" s="417" customFormat="1">
      <c r="B23" s="414"/>
      <c r="C23" s="414"/>
      <c r="D23" s="414"/>
      <c r="E23" s="414"/>
      <c r="F23" s="414"/>
      <c r="G23" s="414"/>
      <c r="H23" s="414"/>
      <c r="I23" s="414"/>
      <c r="J23" s="414"/>
      <c r="K23" s="414"/>
      <c r="L23" s="414"/>
      <c r="M23" s="414"/>
      <c r="N23" s="414"/>
      <c r="P23" s="717"/>
      <c r="Q23" s="717"/>
      <c r="R23" s="717"/>
      <c r="S23" s="717"/>
      <c r="T23" s="717"/>
      <c r="U23" s="415"/>
    </row>
    <row r="24" spans="2:21" s="417" customFormat="1">
      <c r="B24" s="414"/>
      <c r="C24" s="414"/>
      <c r="D24" s="414"/>
      <c r="E24" s="414"/>
      <c r="F24" s="414"/>
      <c r="G24" s="414"/>
      <c r="H24" s="414"/>
      <c r="I24" s="414"/>
      <c r="J24" s="414"/>
      <c r="K24" s="414"/>
      <c r="L24" s="414"/>
      <c r="M24" s="414"/>
      <c r="N24" s="414"/>
      <c r="P24" s="717"/>
      <c r="Q24" s="717"/>
      <c r="R24" s="717"/>
      <c r="S24" s="717"/>
      <c r="T24" s="717"/>
      <c r="U24" s="415"/>
    </row>
    <row r="25" spans="2:21" s="417" customFormat="1">
      <c r="B25" s="414"/>
      <c r="C25" s="414"/>
      <c r="D25" s="414"/>
      <c r="E25" s="414"/>
      <c r="F25" s="414"/>
      <c r="G25" s="414"/>
      <c r="H25" s="414"/>
      <c r="I25" s="414"/>
      <c r="J25" s="414"/>
      <c r="K25" s="414"/>
      <c r="L25" s="414"/>
      <c r="M25" s="414"/>
      <c r="N25" s="414"/>
      <c r="P25" s="717"/>
      <c r="Q25" s="717"/>
      <c r="R25" s="717"/>
      <c r="S25" s="717"/>
      <c r="T25" s="717"/>
      <c r="U25" s="415"/>
    </row>
    <row r="26" spans="2:21" s="417" customFormat="1">
      <c r="B26" s="414"/>
      <c r="C26" s="414"/>
      <c r="D26" s="414"/>
      <c r="E26" s="414"/>
      <c r="F26" s="414"/>
      <c r="G26" s="414"/>
      <c r="H26" s="414"/>
      <c r="I26" s="414"/>
      <c r="J26" s="414"/>
      <c r="K26" s="414"/>
      <c r="L26" s="414"/>
      <c r="M26" s="414"/>
      <c r="N26" s="414"/>
      <c r="P26" s="717"/>
      <c r="Q26" s="717"/>
      <c r="R26" s="717"/>
      <c r="S26" s="717"/>
      <c r="T26" s="717"/>
      <c r="U26" s="415"/>
    </row>
    <row r="27" spans="2:21" s="417" customFormat="1">
      <c r="B27" s="414"/>
      <c r="C27" s="414"/>
      <c r="D27" s="414"/>
      <c r="E27" s="414"/>
      <c r="F27" s="414"/>
      <c r="G27" s="414"/>
      <c r="H27" s="414"/>
      <c r="I27" s="414"/>
      <c r="J27" s="414"/>
      <c r="K27" s="414"/>
      <c r="L27" s="414"/>
      <c r="M27" s="414"/>
      <c r="N27" s="414"/>
      <c r="P27" s="717"/>
      <c r="Q27" s="717"/>
      <c r="R27" s="717"/>
      <c r="S27" s="717"/>
      <c r="T27" s="717"/>
      <c r="U27" s="415"/>
    </row>
    <row r="28" spans="2:21" s="417" customFormat="1">
      <c r="B28" s="414"/>
      <c r="C28" s="414"/>
      <c r="D28" s="414"/>
      <c r="E28" s="414"/>
      <c r="F28" s="414"/>
      <c r="G28" s="414"/>
      <c r="H28" s="414"/>
      <c r="I28" s="414"/>
      <c r="J28" s="414"/>
      <c r="K28" s="414"/>
      <c r="L28" s="414"/>
      <c r="M28" s="414"/>
      <c r="N28" s="414"/>
      <c r="P28" s="717"/>
      <c r="Q28" s="717"/>
      <c r="R28" s="717"/>
      <c r="S28" s="717"/>
      <c r="T28" s="717"/>
      <c r="U28" s="415"/>
    </row>
    <row r="29" spans="2:21" s="417" customFormat="1">
      <c r="B29" s="414"/>
      <c r="C29" s="414"/>
      <c r="D29" s="414"/>
      <c r="E29" s="414"/>
      <c r="F29" s="414"/>
      <c r="G29" s="414"/>
      <c r="H29" s="414"/>
      <c r="I29" s="414"/>
      <c r="J29" s="414"/>
      <c r="K29" s="414"/>
      <c r="L29" s="414"/>
      <c r="M29" s="414"/>
      <c r="N29" s="414"/>
      <c r="P29" s="717"/>
      <c r="Q29" s="717"/>
      <c r="R29" s="717"/>
      <c r="S29" s="717"/>
      <c r="T29" s="717"/>
      <c r="U29" s="415"/>
    </row>
    <row r="30" spans="2:21" s="417" customFormat="1">
      <c r="B30" s="414"/>
      <c r="C30" s="414"/>
      <c r="D30" s="414"/>
      <c r="E30" s="414"/>
      <c r="F30" s="414"/>
      <c r="G30" s="414"/>
      <c r="H30" s="414"/>
      <c r="I30" s="414"/>
      <c r="J30" s="414"/>
      <c r="K30" s="414"/>
      <c r="L30" s="414"/>
      <c r="M30" s="414"/>
      <c r="N30" s="414"/>
      <c r="P30" s="717"/>
      <c r="Q30" s="717"/>
      <c r="R30" s="717"/>
      <c r="S30" s="717"/>
      <c r="T30" s="717"/>
      <c r="U30" s="415"/>
    </row>
    <row r="31" spans="2:21" s="417" customFormat="1">
      <c r="B31" s="414"/>
      <c r="C31" s="414"/>
      <c r="D31" s="414"/>
      <c r="E31" s="414"/>
      <c r="F31" s="414"/>
      <c r="G31" s="414"/>
      <c r="H31" s="414"/>
      <c r="I31" s="414"/>
      <c r="J31" s="414"/>
      <c r="K31" s="414"/>
      <c r="L31" s="414"/>
      <c r="M31" s="414"/>
      <c r="N31" s="414"/>
      <c r="P31" s="717"/>
      <c r="Q31" s="717"/>
      <c r="R31" s="717"/>
      <c r="S31" s="717"/>
      <c r="T31" s="717"/>
      <c r="U31" s="415"/>
    </row>
    <row r="32" spans="2:21" s="417" customFormat="1">
      <c r="B32" s="414"/>
      <c r="C32" s="414"/>
      <c r="D32" s="414"/>
      <c r="E32" s="414"/>
      <c r="F32" s="414"/>
      <c r="G32" s="414"/>
      <c r="H32" s="414"/>
      <c r="I32" s="414"/>
      <c r="J32" s="414"/>
      <c r="K32" s="414"/>
      <c r="L32" s="414"/>
      <c r="M32" s="414"/>
      <c r="N32" s="414"/>
      <c r="Q32" s="415"/>
      <c r="R32" s="415"/>
      <c r="S32" s="415"/>
      <c r="T32" s="415"/>
      <c r="U32" s="415"/>
    </row>
    <row r="34" spans="17:21">
      <c r="Q34" s="415"/>
      <c r="R34" s="415"/>
      <c r="S34" s="415"/>
      <c r="T34" s="415"/>
      <c r="U34" s="415"/>
    </row>
    <row r="35" spans="17:21">
      <c r="Q35" s="415"/>
      <c r="R35" s="415"/>
      <c r="S35" s="415"/>
      <c r="T35" s="415"/>
      <c r="U35" s="415"/>
    </row>
    <row r="36" spans="17:21">
      <c r="Q36" s="415"/>
      <c r="R36" s="415"/>
      <c r="S36" s="415"/>
      <c r="T36" s="415"/>
      <c r="U36" s="415"/>
    </row>
    <row r="37" spans="17:21">
      <c r="Q37" s="415"/>
      <c r="R37" s="415"/>
      <c r="S37" s="415"/>
      <c r="T37" s="415"/>
      <c r="U37" s="415"/>
    </row>
    <row r="38" spans="17:21">
      <c r="Q38" s="415"/>
      <c r="R38" s="415"/>
      <c r="S38" s="415"/>
      <c r="T38" s="415"/>
      <c r="U38" s="415"/>
    </row>
    <row r="39" spans="17:21">
      <c r="Q39" s="415"/>
      <c r="R39" s="415"/>
      <c r="S39" s="415"/>
      <c r="T39" s="415"/>
      <c r="U39" s="415"/>
    </row>
    <row r="40" spans="17:21">
      <c r="Q40" s="415"/>
      <c r="R40" s="415"/>
      <c r="S40" s="415"/>
      <c r="T40" s="415"/>
      <c r="U40" s="415"/>
    </row>
    <row r="41" spans="17:21">
      <c r="Q41" s="415"/>
      <c r="R41" s="415"/>
      <c r="S41" s="415"/>
      <c r="T41" s="415"/>
      <c r="U41" s="415"/>
    </row>
    <row r="42" spans="17:21">
      <c r="Q42" s="415"/>
      <c r="R42" s="415"/>
      <c r="S42" s="415"/>
      <c r="T42" s="415"/>
      <c r="U42" s="415"/>
    </row>
    <row r="43" spans="17:21">
      <c r="Q43" s="415"/>
      <c r="R43" s="415"/>
      <c r="S43" s="415"/>
      <c r="T43" s="415"/>
      <c r="U43" s="415"/>
    </row>
    <row r="44" spans="17:21">
      <c r="Q44" s="415"/>
      <c r="R44" s="415"/>
      <c r="S44" s="415"/>
      <c r="T44" s="415"/>
      <c r="U44" s="415"/>
    </row>
    <row r="45" spans="17:21">
      <c r="Q45" s="415"/>
      <c r="R45" s="415"/>
      <c r="S45" s="415"/>
      <c r="T45" s="415"/>
      <c r="U45" s="415"/>
    </row>
    <row r="46" spans="17:21">
      <c r="Q46" s="415"/>
      <c r="R46" s="415"/>
      <c r="S46" s="415"/>
      <c r="T46" s="415"/>
      <c r="U46" s="415"/>
    </row>
    <row r="47" spans="17:21">
      <c r="Q47" s="415"/>
      <c r="R47" s="415"/>
      <c r="S47" s="415"/>
      <c r="T47" s="415"/>
      <c r="U47" s="415"/>
    </row>
    <row r="48" spans="17:21">
      <c r="Q48" s="415"/>
      <c r="R48" s="415"/>
      <c r="S48" s="415"/>
      <c r="T48" s="415"/>
      <c r="U48" s="415"/>
    </row>
    <row r="49" spans="17:21">
      <c r="Q49" s="415"/>
      <c r="R49" s="415"/>
      <c r="S49" s="415"/>
      <c r="T49" s="415"/>
      <c r="U49" s="415"/>
    </row>
    <row r="50" spans="17:21">
      <c r="Q50" s="415"/>
      <c r="R50" s="415"/>
      <c r="S50" s="415"/>
      <c r="T50" s="415"/>
      <c r="U50" s="415"/>
    </row>
    <row r="51" spans="17:21">
      <c r="Q51" s="415"/>
      <c r="R51" s="415"/>
      <c r="S51" s="415"/>
      <c r="T51" s="415"/>
      <c r="U51" s="415"/>
    </row>
    <row r="52" spans="17:21">
      <c r="Q52" s="415"/>
      <c r="R52" s="415"/>
      <c r="S52" s="415"/>
      <c r="T52" s="415"/>
      <c r="U52" s="415"/>
    </row>
    <row r="53" spans="17:21">
      <c r="Q53" s="415"/>
      <c r="R53" s="415"/>
      <c r="S53" s="415"/>
      <c r="T53" s="415"/>
      <c r="U53" s="415"/>
    </row>
    <row r="54" spans="17:21">
      <c r="Q54" s="415"/>
      <c r="R54" s="415"/>
      <c r="S54" s="415"/>
      <c r="T54" s="415"/>
      <c r="U54" s="415"/>
    </row>
    <row r="55" spans="17:21">
      <c r="Q55" s="415"/>
      <c r="R55" s="415"/>
      <c r="S55" s="415"/>
      <c r="T55" s="415"/>
      <c r="U55" s="415"/>
    </row>
    <row r="56" spans="17:21">
      <c r="Q56" s="415"/>
      <c r="R56" s="415"/>
      <c r="S56" s="415"/>
      <c r="T56" s="415"/>
      <c r="U56" s="415"/>
    </row>
    <row r="57" spans="17:21">
      <c r="Q57" s="415"/>
      <c r="R57" s="415"/>
      <c r="S57" s="415"/>
      <c r="T57" s="415"/>
      <c r="U57" s="415"/>
    </row>
    <row r="58" spans="17:21">
      <c r="Q58" s="415"/>
      <c r="R58" s="415"/>
      <c r="S58" s="415"/>
      <c r="T58" s="415"/>
      <c r="U58" s="415"/>
    </row>
    <row r="59" spans="17:21">
      <c r="Q59" s="415"/>
      <c r="R59" s="415"/>
      <c r="S59" s="415"/>
      <c r="T59" s="415"/>
      <c r="U59" s="415"/>
    </row>
    <row r="60" spans="17:21">
      <c r="Q60" s="415"/>
      <c r="R60" s="415"/>
      <c r="S60" s="415"/>
      <c r="T60" s="415"/>
      <c r="U60" s="415"/>
    </row>
    <row r="61" spans="17:21">
      <c r="Q61" s="415"/>
      <c r="R61" s="415"/>
      <c r="S61" s="415"/>
      <c r="T61" s="415"/>
      <c r="U61" s="415"/>
    </row>
  </sheetData>
  <mergeCells count="4">
    <mergeCell ref="P4:T31"/>
    <mergeCell ref="K2:M2"/>
    <mergeCell ref="E19:I19"/>
    <mergeCell ref="A1:C1"/>
  </mergeCells>
  <pageMargins left="0.75" right="0.75" top="1" bottom="1" header="0.5" footer="0.5"/>
  <pageSetup paperSize="9" orientation="landscape" horizontalDpi="4294967292" verticalDpi="4294967292"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Z36"/>
  <sheetViews>
    <sheetView workbookViewId="0">
      <selection activeCell="F15" sqref="F15"/>
    </sheetView>
  </sheetViews>
  <sheetFormatPr defaultColWidth="11.42578125" defaultRowHeight="15"/>
  <cols>
    <col min="1" max="1" width="7.42578125" bestFit="1" customWidth="1"/>
    <col min="2" max="2" width="2.42578125" style="395" customWidth="1"/>
    <col min="3" max="3" width="12.85546875" customWidth="1"/>
    <col min="4" max="4" width="1" style="417" customWidth="1"/>
    <col min="5" max="5" width="10.140625" style="395" customWidth="1"/>
    <col min="6" max="6" width="16" bestFit="1" customWidth="1"/>
    <col min="7" max="7" width="9.5703125" bestFit="1" customWidth="1"/>
    <col min="8" max="8" width="22" bestFit="1" customWidth="1"/>
    <col min="9" max="9" width="13.7109375" bestFit="1" customWidth="1"/>
    <col min="10" max="10" width="13.140625" bestFit="1" customWidth="1"/>
    <col min="11" max="11" width="0.85546875" customWidth="1"/>
    <col min="13" max="13" width="1" style="417" customWidth="1"/>
    <col min="14" max="14" width="10.42578125" style="417" customWidth="1"/>
    <col min="15" max="15" width="1.140625" customWidth="1"/>
    <col min="17" max="17" width="1.140625" customWidth="1"/>
    <col min="19" max="19" width="1" customWidth="1"/>
    <col min="21" max="21" width="10.85546875" style="417"/>
    <col min="22" max="22" width="12.85546875" bestFit="1" customWidth="1"/>
  </cols>
  <sheetData>
    <row r="1" spans="1:26" ht="21">
      <c r="A1" s="803" t="s">
        <v>394</v>
      </c>
      <c r="B1" s="803"/>
      <c r="C1" s="803"/>
      <c r="D1" s="803"/>
      <c r="E1" s="803"/>
      <c r="F1" s="803"/>
    </row>
    <row r="2" spans="1:26" s="417" customFormat="1" ht="19.5" thickBot="1">
      <c r="A2" s="442"/>
    </row>
    <row r="3" spans="1:26" s="417" customFormat="1" ht="19.5" thickBot="1">
      <c r="A3" s="420" t="s">
        <v>409</v>
      </c>
      <c r="B3" s="828" t="s">
        <v>373</v>
      </c>
      <c r="C3" s="829"/>
      <c r="D3" s="447"/>
    </row>
    <row r="4" spans="1:26" s="417" customFormat="1" ht="18.75">
      <c r="A4" s="442"/>
      <c r="B4" s="447"/>
      <c r="C4" s="447"/>
      <c r="D4" s="447"/>
    </row>
    <row r="5" spans="1:26" s="417" customFormat="1"/>
    <row r="6" spans="1:26" s="417" customFormat="1" ht="26.1" customHeight="1">
      <c r="A6" s="449" t="s">
        <v>121</v>
      </c>
      <c r="B6" s="444"/>
      <c r="C6" s="444" t="s">
        <v>395</v>
      </c>
      <c r="D6" s="444"/>
      <c r="E6" s="444" t="s">
        <v>376</v>
      </c>
      <c r="F6" s="444" t="s">
        <v>389</v>
      </c>
      <c r="G6" s="444" t="s">
        <v>390</v>
      </c>
      <c r="H6" s="444" t="s">
        <v>391</v>
      </c>
      <c r="I6" s="444" t="s">
        <v>396</v>
      </c>
      <c r="J6" s="445" t="s">
        <v>401</v>
      </c>
      <c r="K6" s="106"/>
      <c r="L6" s="446" t="s">
        <v>83</v>
      </c>
      <c r="M6" s="59"/>
      <c r="N6" s="446" t="s">
        <v>410</v>
      </c>
      <c r="O6" s="59"/>
      <c r="P6" s="446" t="s">
        <v>381</v>
      </c>
      <c r="Q6" s="59"/>
      <c r="R6" s="446" t="s">
        <v>376</v>
      </c>
      <c r="S6" s="59"/>
      <c r="T6" s="446" t="s">
        <v>381</v>
      </c>
      <c r="U6" s="59"/>
      <c r="V6" s="414"/>
      <c r="W6" s="414"/>
    </row>
    <row r="7" spans="1:26" s="417" customFormat="1" ht="20.100000000000001" customHeight="1">
      <c r="A7" s="450"/>
      <c r="B7" s="441"/>
      <c r="C7" s="441"/>
      <c r="D7" s="441"/>
      <c r="E7" s="441"/>
      <c r="F7" s="441"/>
      <c r="G7" s="441"/>
      <c r="H7" s="441"/>
      <c r="I7" s="441"/>
      <c r="J7" s="292"/>
    </row>
    <row r="8" spans="1:26">
      <c r="A8" s="1" t="s">
        <v>350</v>
      </c>
      <c r="C8" s="1" t="s">
        <v>113</v>
      </c>
      <c r="D8" s="1"/>
      <c r="E8" s="1" t="s">
        <v>300</v>
      </c>
      <c r="F8" s="425">
        <v>12345678</v>
      </c>
      <c r="G8" s="1" t="s">
        <v>392</v>
      </c>
      <c r="H8" s="1" t="s">
        <v>393</v>
      </c>
      <c r="I8" s="1" t="s">
        <v>398</v>
      </c>
      <c r="J8" s="1" t="s">
        <v>402</v>
      </c>
      <c r="L8" s="1" t="s">
        <v>377</v>
      </c>
      <c r="M8" s="1"/>
      <c r="N8" s="1" t="s">
        <v>109</v>
      </c>
      <c r="P8" s="1" t="s">
        <v>109</v>
      </c>
      <c r="R8" s="1" t="s">
        <v>377</v>
      </c>
      <c r="S8" s="1"/>
      <c r="T8" s="1" t="s">
        <v>109</v>
      </c>
      <c r="U8" s="1" t="s">
        <v>407</v>
      </c>
      <c r="V8" s="1" t="s">
        <v>406</v>
      </c>
    </row>
    <row r="9" spans="1:26">
      <c r="A9" s="1" t="s">
        <v>397</v>
      </c>
      <c r="C9" s="1" t="s">
        <v>113</v>
      </c>
      <c r="D9" s="1"/>
      <c r="E9" s="1" t="s">
        <v>300</v>
      </c>
      <c r="F9" s="425">
        <v>12349999</v>
      </c>
      <c r="G9" s="1" t="s">
        <v>392</v>
      </c>
      <c r="H9" s="1" t="s">
        <v>399</v>
      </c>
      <c r="I9" s="1" t="s">
        <v>398</v>
      </c>
      <c r="J9" s="1" t="s">
        <v>403</v>
      </c>
      <c r="L9" s="1" t="s">
        <v>377</v>
      </c>
      <c r="M9" s="1"/>
      <c r="N9" s="1" t="s">
        <v>109</v>
      </c>
      <c r="P9" s="1" t="s">
        <v>109</v>
      </c>
      <c r="R9" s="1" t="s">
        <v>377</v>
      </c>
      <c r="S9" s="1"/>
      <c r="T9" s="1" t="s">
        <v>109</v>
      </c>
      <c r="U9" s="1"/>
    </row>
    <row r="10" spans="1:26">
      <c r="A10" s="451" t="s">
        <v>353</v>
      </c>
      <c r="C10" s="1" t="s">
        <v>113</v>
      </c>
      <c r="D10" s="1"/>
      <c r="E10" s="1" t="s">
        <v>300</v>
      </c>
      <c r="F10" s="425">
        <v>12347777</v>
      </c>
      <c r="G10" s="1" t="s">
        <v>392</v>
      </c>
      <c r="H10" s="1" t="s">
        <v>400</v>
      </c>
      <c r="I10" s="1" t="s">
        <v>398</v>
      </c>
      <c r="J10" s="1" t="s">
        <v>404</v>
      </c>
      <c r="L10" s="1" t="s">
        <v>377</v>
      </c>
      <c r="M10" s="1"/>
      <c r="N10" s="1" t="s">
        <v>109</v>
      </c>
      <c r="P10" s="1" t="s">
        <v>109</v>
      </c>
      <c r="R10" s="1" t="s">
        <v>377</v>
      </c>
      <c r="S10" s="1"/>
      <c r="T10" s="1" t="s">
        <v>109</v>
      </c>
      <c r="U10" s="1"/>
    </row>
    <row r="11" spans="1:26">
      <c r="C11" s="1"/>
      <c r="D11" s="1"/>
      <c r="E11" s="1"/>
      <c r="F11" s="426"/>
      <c r="G11" s="1"/>
      <c r="H11" s="1"/>
      <c r="I11" s="1"/>
      <c r="R11" s="1"/>
      <c r="S11" s="1"/>
      <c r="T11" s="1"/>
      <c r="U11" s="1"/>
      <c r="W11" s="830" t="s">
        <v>422</v>
      </c>
      <c r="X11" s="830"/>
      <c r="Y11" s="830"/>
      <c r="Z11" s="830"/>
    </row>
    <row r="12" spans="1:26">
      <c r="C12" s="1"/>
      <c r="D12" s="1"/>
      <c r="E12" s="1"/>
      <c r="F12" s="426"/>
      <c r="G12" s="1"/>
      <c r="H12" s="1"/>
      <c r="I12" s="1"/>
      <c r="R12" s="1"/>
      <c r="S12" s="1"/>
      <c r="T12" s="1"/>
      <c r="U12" s="1"/>
      <c r="W12" s="830"/>
      <c r="X12" s="830"/>
      <c r="Y12" s="830"/>
      <c r="Z12" s="830"/>
    </row>
    <row r="13" spans="1:26">
      <c r="C13" s="1"/>
      <c r="D13" s="1"/>
      <c r="E13" s="1"/>
      <c r="F13" s="426"/>
      <c r="G13" s="1"/>
      <c r="H13" s="1"/>
      <c r="I13" s="1"/>
      <c r="R13" s="1"/>
      <c r="S13" s="1"/>
      <c r="T13" s="1"/>
      <c r="U13" s="1"/>
      <c r="W13" s="830"/>
      <c r="X13" s="830"/>
      <c r="Y13" s="830"/>
      <c r="Z13" s="830"/>
    </row>
    <row r="14" spans="1:26">
      <c r="C14" s="1"/>
      <c r="D14" s="1"/>
      <c r="E14" s="1"/>
      <c r="F14" s="426"/>
      <c r="G14" s="1"/>
      <c r="H14" s="1"/>
      <c r="I14" s="1"/>
      <c r="R14" s="1"/>
      <c r="S14" s="1"/>
      <c r="T14" s="1"/>
      <c r="U14" s="1"/>
      <c r="W14" s="830"/>
      <c r="X14" s="830"/>
      <c r="Y14" s="830"/>
      <c r="Z14" s="830"/>
    </row>
    <row r="15" spans="1:26">
      <c r="C15" s="1"/>
      <c r="D15" s="1"/>
      <c r="E15" s="1"/>
      <c r="F15" s="426"/>
      <c r="G15" s="1"/>
      <c r="H15" s="1"/>
      <c r="I15" s="1"/>
      <c r="R15" s="1"/>
      <c r="S15" s="1"/>
      <c r="T15" s="1"/>
      <c r="U15" s="1"/>
      <c r="W15" s="830"/>
      <c r="X15" s="830"/>
      <c r="Y15" s="830"/>
      <c r="Z15" s="830"/>
    </row>
    <row r="16" spans="1:26">
      <c r="C16" s="1"/>
      <c r="D16" s="1"/>
      <c r="E16" s="1"/>
      <c r="F16" s="426"/>
      <c r="G16" s="1"/>
      <c r="H16" s="1"/>
      <c r="I16" s="1"/>
      <c r="R16" s="1"/>
      <c r="S16" s="1"/>
      <c r="T16" s="1"/>
      <c r="U16" s="1"/>
      <c r="W16" s="830"/>
      <c r="X16" s="830"/>
      <c r="Y16" s="830"/>
      <c r="Z16" s="830"/>
    </row>
    <row r="17" spans="3:26">
      <c r="C17" s="1"/>
      <c r="D17" s="1"/>
      <c r="E17" s="1"/>
      <c r="F17" s="426"/>
      <c r="G17" s="1"/>
      <c r="H17" s="1"/>
      <c r="I17" s="1"/>
      <c r="R17" s="1"/>
      <c r="S17" s="1"/>
      <c r="T17" s="1"/>
      <c r="U17" s="1"/>
      <c r="W17" s="830"/>
      <c r="X17" s="830"/>
      <c r="Y17" s="830"/>
      <c r="Z17" s="830"/>
    </row>
    <row r="18" spans="3:26">
      <c r="C18" s="1"/>
      <c r="D18" s="1"/>
      <c r="E18" s="1"/>
      <c r="F18" s="426"/>
      <c r="G18" s="1"/>
      <c r="H18" s="1"/>
      <c r="I18" s="1"/>
      <c r="R18" s="1"/>
      <c r="S18" s="1"/>
      <c r="T18" s="1"/>
      <c r="U18" s="1"/>
      <c r="W18" s="830"/>
      <c r="X18" s="830"/>
      <c r="Y18" s="830"/>
      <c r="Z18" s="830"/>
    </row>
    <row r="19" spans="3:26">
      <c r="C19" s="1"/>
      <c r="D19" s="1"/>
      <c r="E19" s="1"/>
      <c r="F19" s="426"/>
      <c r="G19" s="1"/>
      <c r="H19" s="1"/>
      <c r="I19" s="1"/>
      <c r="W19" s="830"/>
      <c r="X19" s="830"/>
      <c r="Y19" s="830"/>
      <c r="Z19" s="830"/>
    </row>
    <row r="20" spans="3:26">
      <c r="C20" s="1"/>
      <c r="D20" s="1"/>
      <c r="E20" s="1"/>
      <c r="F20" s="426"/>
      <c r="G20" s="1"/>
      <c r="H20" s="1"/>
      <c r="I20" s="1"/>
      <c r="W20" s="830"/>
      <c r="X20" s="830"/>
      <c r="Y20" s="830"/>
      <c r="Z20" s="830"/>
    </row>
    <row r="21" spans="3:26">
      <c r="C21" s="1"/>
      <c r="D21" s="1"/>
      <c r="E21" s="1"/>
      <c r="F21" s="426"/>
      <c r="G21" s="1"/>
      <c r="H21" s="1"/>
      <c r="I21" s="1"/>
      <c r="W21" s="830"/>
      <c r="X21" s="830"/>
      <c r="Y21" s="830"/>
      <c r="Z21" s="830"/>
    </row>
    <row r="22" spans="3:26">
      <c r="C22" s="1"/>
      <c r="D22" s="1"/>
      <c r="E22" s="1"/>
      <c r="F22" s="426"/>
      <c r="G22" s="1"/>
      <c r="H22" s="1"/>
      <c r="I22" s="1"/>
      <c r="W22" s="830"/>
      <c r="X22" s="830"/>
      <c r="Y22" s="830"/>
      <c r="Z22" s="830"/>
    </row>
    <row r="23" spans="3:26">
      <c r="C23" s="1"/>
      <c r="D23" s="1"/>
      <c r="E23" s="1"/>
      <c r="F23" s="426"/>
      <c r="G23" s="1"/>
      <c r="H23" s="1"/>
      <c r="I23" s="1"/>
      <c r="W23" s="830"/>
      <c r="X23" s="830"/>
      <c r="Y23" s="830"/>
      <c r="Z23" s="830"/>
    </row>
    <row r="24" spans="3:26">
      <c r="C24" s="1"/>
      <c r="D24" s="1"/>
      <c r="E24" s="1"/>
      <c r="F24" s="426"/>
      <c r="G24" s="1"/>
      <c r="H24" s="1"/>
      <c r="I24" s="1"/>
      <c r="W24" s="830"/>
      <c r="X24" s="830"/>
      <c r="Y24" s="830"/>
      <c r="Z24" s="830"/>
    </row>
    <row r="25" spans="3:26">
      <c r="C25" s="1"/>
      <c r="D25" s="1"/>
      <c r="E25" s="1"/>
      <c r="F25" s="426"/>
      <c r="G25" s="1"/>
      <c r="H25" s="1"/>
      <c r="I25" s="1"/>
      <c r="W25" s="830"/>
      <c r="X25" s="830"/>
      <c r="Y25" s="830"/>
      <c r="Z25" s="830"/>
    </row>
    <row r="26" spans="3:26">
      <c r="C26" s="1"/>
      <c r="D26" s="1"/>
      <c r="E26" s="1"/>
      <c r="F26" s="426"/>
      <c r="G26" s="1"/>
      <c r="H26" s="1"/>
      <c r="I26" s="1"/>
      <c r="W26" s="830"/>
      <c r="X26" s="830"/>
      <c r="Y26" s="830"/>
      <c r="Z26" s="830"/>
    </row>
    <row r="27" spans="3:26">
      <c r="C27" s="1"/>
      <c r="D27" s="1"/>
      <c r="E27" s="1"/>
      <c r="F27" s="1"/>
      <c r="G27" s="1"/>
      <c r="H27" s="1"/>
      <c r="I27" s="1"/>
      <c r="W27" s="830"/>
      <c r="X27" s="830"/>
      <c r="Y27" s="830"/>
      <c r="Z27" s="830"/>
    </row>
    <row r="28" spans="3:26">
      <c r="C28" s="1"/>
      <c r="D28" s="1"/>
      <c r="E28" s="1"/>
      <c r="F28" s="1"/>
      <c r="G28" s="1"/>
      <c r="H28" s="1"/>
      <c r="I28" s="1"/>
      <c r="W28" s="830"/>
      <c r="X28" s="830"/>
      <c r="Y28" s="830"/>
      <c r="Z28" s="830"/>
    </row>
    <row r="29" spans="3:26">
      <c r="C29" s="1"/>
      <c r="D29" s="1"/>
      <c r="E29" s="1"/>
      <c r="F29" s="1"/>
      <c r="G29" s="1"/>
      <c r="H29" s="1"/>
      <c r="I29" s="1"/>
      <c r="W29" s="830"/>
      <c r="X29" s="830"/>
      <c r="Y29" s="830"/>
      <c r="Z29" s="830"/>
    </row>
    <row r="30" spans="3:26">
      <c r="C30" s="1"/>
      <c r="D30" s="1"/>
      <c r="F30" s="1"/>
      <c r="G30" s="1"/>
      <c r="H30" s="1"/>
      <c r="I30" s="1"/>
      <c r="W30" s="830"/>
      <c r="X30" s="830"/>
      <c r="Y30" s="830"/>
      <c r="Z30" s="830"/>
    </row>
    <row r="31" spans="3:26">
      <c r="C31" s="1"/>
      <c r="D31" s="1"/>
      <c r="F31" s="1"/>
      <c r="G31" s="1"/>
      <c r="H31" s="1"/>
      <c r="I31" s="1"/>
      <c r="W31" s="830"/>
      <c r="X31" s="830"/>
      <c r="Y31" s="830"/>
      <c r="Z31" s="830"/>
    </row>
    <row r="32" spans="3:26">
      <c r="C32" s="1"/>
      <c r="D32" s="1"/>
      <c r="F32" s="1"/>
      <c r="G32" s="1"/>
      <c r="H32" s="1"/>
      <c r="I32" s="1"/>
      <c r="W32" s="830"/>
      <c r="X32" s="830"/>
      <c r="Y32" s="830"/>
      <c r="Z32" s="830"/>
    </row>
    <row r="33" spans="3:26">
      <c r="C33" s="1"/>
      <c r="D33" s="1"/>
      <c r="F33" s="1"/>
      <c r="G33" s="1"/>
      <c r="H33" s="1"/>
      <c r="I33" s="1"/>
      <c r="W33" s="830"/>
      <c r="X33" s="830"/>
      <c r="Y33" s="830"/>
      <c r="Z33" s="830"/>
    </row>
    <row r="34" spans="3:26" ht="15.75" thickBot="1">
      <c r="C34" s="1"/>
      <c r="D34" s="1"/>
      <c r="F34" s="1"/>
      <c r="G34" s="1"/>
      <c r="H34" s="1"/>
      <c r="I34" s="1"/>
      <c r="W34" s="830"/>
      <c r="X34" s="830"/>
      <c r="Y34" s="830"/>
      <c r="Z34" s="830"/>
    </row>
    <row r="35" spans="3:26" ht="15.75" thickBot="1">
      <c r="C35" s="448" t="s">
        <v>369</v>
      </c>
      <c r="D35" s="1"/>
      <c r="E35" s="448" t="s">
        <v>405</v>
      </c>
      <c r="F35" s="1"/>
      <c r="G35" s="1"/>
      <c r="H35" s="1"/>
      <c r="I35" s="1"/>
      <c r="W35" s="830"/>
      <c r="X35" s="830"/>
      <c r="Y35" s="830"/>
      <c r="Z35" s="830"/>
    </row>
    <row r="36" spans="3:26">
      <c r="F36" s="1"/>
      <c r="G36" s="1"/>
      <c r="H36" s="1"/>
      <c r="I36" s="1"/>
    </row>
  </sheetData>
  <mergeCells count="3">
    <mergeCell ref="B3:C3"/>
    <mergeCell ref="A1:F1"/>
    <mergeCell ref="W11:Z35"/>
  </mergeCells>
  <pageMargins left="0.75" right="0.75" top="1" bottom="1" header="0.5" footer="0.5"/>
  <pageSetup paperSize="9" scale="54" orientation="landscape"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T90"/>
  <sheetViews>
    <sheetView topLeftCell="C1" workbookViewId="0">
      <selection activeCell="R36" sqref="R36"/>
    </sheetView>
  </sheetViews>
  <sheetFormatPr defaultColWidth="8.85546875" defaultRowHeight="15"/>
  <cols>
    <col min="1" max="1" width="10.140625" bestFit="1" customWidth="1"/>
    <col min="2" max="2" width="18.140625" customWidth="1"/>
    <col min="3" max="3" width="4.28515625" bestFit="1" customWidth="1"/>
    <col min="4" max="4" width="12.28515625" customWidth="1"/>
    <col min="5" max="5" width="13.7109375" customWidth="1"/>
    <col min="6" max="6" width="14.42578125" customWidth="1"/>
    <col min="7" max="7" width="8.28515625" customWidth="1"/>
    <col min="8" max="9" width="12.42578125" customWidth="1"/>
    <col min="10" max="10" width="17.5703125" customWidth="1"/>
    <col min="11" max="11" width="19.140625" customWidth="1"/>
    <col min="13" max="13" width="10.42578125" bestFit="1" customWidth="1"/>
    <col min="14" max="14" width="1.42578125" customWidth="1"/>
    <col min="16" max="16" width="2.28515625" bestFit="1" customWidth="1"/>
    <col min="18" max="18" width="14.7109375" bestFit="1" customWidth="1"/>
    <col min="19" max="19" width="1.28515625" customWidth="1"/>
    <col min="20" max="20" width="1.85546875" customWidth="1"/>
  </cols>
  <sheetData>
    <row r="2" spans="1:20" s="344" customFormat="1" ht="15.75" thickBot="1"/>
    <row r="3" spans="1:20" ht="16.5" thickTop="1" thickBot="1">
      <c r="B3" s="388"/>
      <c r="E3" s="73" t="s">
        <v>67</v>
      </c>
      <c r="F3" s="432"/>
      <c r="G3" s="432"/>
      <c r="H3" s="432"/>
      <c r="I3" s="502"/>
      <c r="J3" s="712" t="s">
        <v>453</v>
      </c>
      <c r="K3" s="713"/>
      <c r="L3" s="714"/>
      <c r="M3" s="20"/>
      <c r="N3" s="20"/>
      <c r="O3" s="20"/>
      <c r="P3" s="20"/>
      <c r="Q3" s="20"/>
      <c r="R3" s="692" t="s">
        <v>323</v>
      </c>
      <c r="S3" s="692"/>
      <c r="T3" s="693"/>
    </row>
    <row r="4" spans="1:20" s="344" customFormat="1" ht="8.1" customHeight="1" thickTop="1">
      <c r="B4" s="678" t="s">
        <v>337</v>
      </c>
      <c r="E4" s="347"/>
      <c r="F4" s="340"/>
      <c r="G4" s="340"/>
      <c r="H4" s="340"/>
      <c r="I4" s="340"/>
      <c r="J4" s="340"/>
      <c r="K4" s="340"/>
      <c r="L4" s="340"/>
      <c r="M4" s="340"/>
      <c r="N4" s="340"/>
      <c r="O4" s="340"/>
      <c r="P4" s="340"/>
      <c r="Q4" s="340"/>
      <c r="R4" s="340"/>
      <c r="S4" s="340"/>
      <c r="T4" s="341"/>
    </row>
    <row r="5" spans="1:20" ht="15.75" thickBot="1">
      <c r="B5" s="678"/>
      <c r="E5" s="74" t="s">
        <v>78</v>
      </c>
      <c r="F5" s="23"/>
      <c r="G5" s="23"/>
      <c r="H5" s="23"/>
      <c r="I5" s="23"/>
      <c r="J5" s="23"/>
      <c r="K5" s="23"/>
      <c r="L5" s="23"/>
      <c r="M5" s="23"/>
      <c r="N5" s="23"/>
      <c r="O5" s="23"/>
      <c r="P5" s="23"/>
      <c r="Q5" s="23"/>
      <c r="R5" s="59" t="s">
        <v>71</v>
      </c>
      <c r="S5" s="59"/>
      <c r="T5" s="24"/>
    </row>
    <row r="6" spans="1:20" ht="18.75" customHeight="1" thickBot="1">
      <c r="B6" s="678"/>
      <c r="E6" s="52" t="s">
        <v>79</v>
      </c>
      <c r="F6" s="23"/>
      <c r="G6" s="23"/>
      <c r="H6" s="23"/>
      <c r="I6" s="23"/>
      <c r="J6" s="23"/>
      <c r="K6" s="23"/>
      <c r="L6" s="23"/>
      <c r="M6" s="23"/>
      <c r="N6" s="23"/>
      <c r="O6" s="23"/>
      <c r="P6" s="23"/>
      <c r="Q6" s="23"/>
      <c r="R6" s="356">
        <v>43237</v>
      </c>
      <c r="S6" s="58"/>
      <c r="T6" s="24"/>
    </row>
    <row r="7" spans="1:20" ht="3.95" customHeight="1">
      <c r="B7" s="678"/>
      <c r="E7" s="22"/>
      <c r="F7" s="23"/>
      <c r="G7" s="23"/>
      <c r="H7" s="23"/>
      <c r="I7" s="23"/>
      <c r="J7" s="23"/>
      <c r="K7" s="23"/>
      <c r="L7" s="23"/>
      <c r="M7" s="23"/>
      <c r="N7" s="23"/>
      <c r="O7" s="23"/>
      <c r="P7" s="23"/>
      <c r="Q7" s="23"/>
      <c r="R7" s="58"/>
      <c r="S7" s="58"/>
      <c r="T7" s="24"/>
    </row>
    <row r="8" spans="1:20" ht="15.75" thickBot="1">
      <c r="B8" s="678"/>
      <c r="E8" s="22"/>
      <c r="F8" s="23"/>
      <c r="G8" s="23"/>
      <c r="H8" s="23"/>
      <c r="I8" s="23"/>
      <c r="J8" s="60"/>
      <c r="K8" s="61"/>
      <c r="L8" s="95" t="s">
        <v>45</v>
      </c>
      <c r="M8" s="61"/>
      <c r="N8" s="61"/>
      <c r="O8" s="95" t="s">
        <v>347</v>
      </c>
      <c r="P8" s="61"/>
      <c r="Q8" s="96" t="s">
        <v>58</v>
      </c>
      <c r="R8" s="61"/>
      <c r="S8" s="63"/>
      <c r="T8" s="24"/>
    </row>
    <row r="9" spans="1:20" ht="15.75" thickBot="1">
      <c r="B9" s="678"/>
      <c r="E9" s="52" t="s">
        <v>44</v>
      </c>
      <c r="F9" s="694" t="s">
        <v>77</v>
      </c>
      <c r="G9" s="694"/>
      <c r="H9" s="23"/>
      <c r="I9" s="23"/>
      <c r="J9" s="72" t="s">
        <v>44</v>
      </c>
      <c r="K9" s="23" t="s">
        <v>599</v>
      </c>
      <c r="L9" s="92" t="s">
        <v>56</v>
      </c>
      <c r="M9" s="50">
        <v>100000</v>
      </c>
      <c r="N9" s="23"/>
      <c r="O9" s="48">
        <v>1.35</v>
      </c>
      <c r="P9" s="23"/>
      <c r="Q9" s="97" t="s">
        <v>57</v>
      </c>
      <c r="R9" s="51">
        <f>-(M9/O9)</f>
        <v>-74074.074074074073</v>
      </c>
      <c r="S9" s="69"/>
      <c r="T9" s="24"/>
    </row>
    <row r="10" spans="1:20" ht="5.25" customHeight="1" thickBot="1">
      <c r="B10" s="678"/>
      <c r="E10" s="52"/>
      <c r="F10" s="23"/>
      <c r="G10" s="23"/>
      <c r="H10" s="23"/>
      <c r="I10" s="23"/>
      <c r="J10" s="64"/>
      <c r="K10" s="23"/>
      <c r="L10" s="92"/>
      <c r="M10" s="49"/>
      <c r="N10" s="23"/>
      <c r="O10" s="48"/>
      <c r="P10" s="23"/>
      <c r="Q10" s="97"/>
      <c r="R10" s="70"/>
      <c r="S10" s="65"/>
      <c r="T10" s="24"/>
    </row>
    <row r="11" spans="1:20" ht="20.100000000000001" customHeight="1" thickBot="1">
      <c r="B11" s="678"/>
      <c r="E11" s="52" t="s">
        <v>62</v>
      </c>
      <c r="F11" s="23" t="s">
        <v>60</v>
      </c>
      <c r="G11" s="23"/>
      <c r="H11" s="23"/>
      <c r="I11" s="23"/>
      <c r="J11" s="72" t="s">
        <v>83</v>
      </c>
      <c r="K11" s="384" t="s">
        <v>598</v>
      </c>
      <c r="L11" s="92" t="s">
        <v>56</v>
      </c>
      <c r="M11" s="50">
        <v>100000</v>
      </c>
      <c r="N11" s="23"/>
      <c r="O11" s="48">
        <v>1.355</v>
      </c>
      <c r="P11" s="23"/>
      <c r="Q11" s="92" t="s">
        <v>57</v>
      </c>
      <c r="R11" s="51">
        <f>-(M11/O11)</f>
        <v>-73800.738007380074</v>
      </c>
      <c r="S11" s="69"/>
      <c r="T11" s="24"/>
    </row>
    <row r="12" spans="1:20" ht="14.1" customHeight="1">
      <c r="B12" s="678"/>
      <c r="E12" s="52" t="s">
        <v>306</v>
      </c>
      <c r="F12" s="23" t="s">
        <v>61</v>
      </c>
      <c r="G12" s="23"/>
      <c r="H12" s="23"/>
      <c r="I12" s="23"/>
      <c r="J12" s="66"/>
      <c r="K12" s="67"/>
      <c r="L12" s="67"/>
      <c r="M12" s="67"/>
      <c r="N12" s="67"/>
      <c r="O12" s="67"/>
      <c r="P12" s="67"/>
      <c r="Q12" s="93"/>
      <c r="R12" s="67"/>
      <c r="S12" s="68"/>
      <c r="T12" s="24"/>
    </row>
    <row r="13" spans="1:20" ht="8.1" customHeight="1" thickBot="1">
      <c r="B13" s="678"/>
      <c r="E13" s="52"/>
      <c r="F13" s="23"/>
      <c r="G13" s="23"/>
      <c r="H13" s="23"/>
      <c r="I13" s="23"/>
      <c r="J13" s="23"/>
      <c r="K13" s="23"/>
      <c r="L13" s="23"/>
      <c r="M13" s="23"/>
      <c r="N13" s="23"/>
      <c r="O13" s="23"/>
      <c r="P13" s="23"/>
      <c r="Q13" s="92"/>
      <c r="R13" s="23"/>
      <c r="S13" s="23"/>
      <c r="T13" s="24"/>
    </row>
    <row r="14" spans="1:20" ht="15.75" thickBot="1">
      <c r="A14" s="106"/>
      <c r="B14" s="678"/>
      <c r="E14" s="52" t="s">
        <v>63</v>
      </c>
      <c r="F14" s="308" t="s">
        <v>64</v>
      </c>
      <c r="G14" s="23"/>
      <c r="H14" s="23"/>
      <c r="I14" s="23"/>
      <c r="J14" s="679" t="s">
        <v>90</v>
      </c>
      <c r="K14" s="680"/>
      <c r="L14" s="382"/>
      <c r="M14" s="23"/>
      <c r="N14" s="23"/>
      <c r="O14" s="48"/>
      <c r="P14" s="23"/>
      <c r="Q14" s="97" t="s">
        <v>57</v>
      </c>
      <c r="R14" s="129">
        <f>R11-R9</f>
        <v>273.33606669399887</v>
      </c>
      <c r="S14" s="49"/>
      <c r="T14" s="24"/>
    </row>
    <row r="15" spans="1:20">
      <c r="A15" s="106"/>
      <c r="B15" s="678"/>
      <c r="E15" s="52" t="s">
        <v>65</v>
      </c>
      <c r="F15" s="54">
        <v>43237</v>
      </c>
      <c r="G15" s="23"/>
      <c r="H15" s="23"/>
      <c r="I15" s="23"/>
      <c r="J15" s="386" t="s">
        <v>89</v>
      </c>
      <c r="K15" s="387"/>
      <c r="L15" s="382"/>
      <c r="M15" s="23"/>
      <c r="N15" s="23"/>
      <c r="O15" s="23"/>
      <c r="P15" s="23"/>
      <c r="Q15" s="23"/>
      <c r="R15" s="23"/>
      <c r="S15" s="23"/>
      <c r="T15" s="24"/>
    </row>
    <row r="16" spans="1:20">
      <c r="A16" s="106"/>
      <c r="B16" s="678"/>
      <c r="E16" s="52" t="s">
        <v>83</v>
      </c>
      <c r="F16" s="106" t="s">
        <v>84</v>
      </c>
      <c r="G16" s="23"/>
      <c r="H16" s="23"/>
      <c r="I16" s="23"/>
      <c r="J16" s="23"/>
      <c r="K16" s="23"/>
      <c r="L16" s="23"/>
      <c r="M16" s="23"/>
      <c r="N16" s="23"/>
      <c r="O16" s="23"/>
      <c r="P16" s="23"/>
      <c r="Q16" s="23"/>
      <c r="R16" s="23"/>
      <c r="S16" s="23"/>
      <c r="T16" s="24"/>
    </row>
    <row r="17" spans="1:20">
      <c r="A17" s="106"/>
      <c r="B17" s="678"/>
      <c r="E17" s="52"/>
      <c r="F17" s="54"/>
      <c r="G17" s="23"/>
      <c r="H17" s="23"/>
      <c r="I17" s="23"/>
      <c r="J17" s="23"/>
      <c r="K17" s="23"/>
      <c r="L17" s="23"/>
      <c r="M17" s="23"/>
      <c r="N17" s="23"/>
      <c r="O17" s="23"/>
      <c r="P17" s="23"/>
      <c r="Q17" s="23"/>
      <c r="R17" s="23"/>
      <c r="S17" s="23"/>
      <c r="T17" s="24"/>
    </row>
    <row r="18" spans="1:20">
      <c r="A18" s="106"/>
      <c r="B18" s="678"/>
      <c r="E18" s="52" t="s">
        <v>307</v>
      </c>
      <c r="F18" s="336">
        <v>43235</v>
      </c>
      <c r="G18" s="338">
        <v>0.50555555555555554</v>
      </c>
      <c r="H18" s="23"/>
      <c r="I18" s="23"/>
      <c r="J18" s="501" t="s">
        <v>452</v>
      </c>
      <c r="K18" s="61"/>
      <c r="L18" s="61"/>
      <c r="M18" s="61"/>
      <c r="N18" s="61"/>
      <c r="O18" s="61"/>
      <c r="P18" s="61"/>
      <c r="Q18" s="61"/>
      <c r="R18" s="63"/>
      <c r="S18" s="23"/>
      <c r="T18" s="24"/>
    </row>
    <row r="19" spans="1:20">
      <c r="B19" s="678"/>
      <c r="E19" s="52" t="s">
        <v>308</v>
      </c>
      <c r="F19" s="23" t="s">
        <v>157</v>
      </c>
      <c r="G19" s="23"/>
      <c r="H19" s="23"/>
      <c r="I19" s="23"/>
      <c r="J19" s="427"/>
      <c r="K19" s="428"/>
      <c r="L19" s="428"/>
      <c r="M19" s="428"/>
      <c r="N19" s="428"/>
      <c r="O19" s="428"/>
      <c r="P19" s="428"/>
      <c r="Q19" s="428"/>
      <c r="R19" s="71"/>
      <c r="S19" s="384"/>
      <c r="T19" s="24"/>
    </row>
    <row r="20" spans="1:20" s="313" customFormat="1">
      <c r="B20" s="678"/>
      <c r="E20" s="52"/>
      <c r="F20" s="308"/>
      <c r="G20" s="308"/>
      <c r="H20" s="308"/>
      <c r="I20" s="308"/>
      <c r="J20" s="427" t="s">
        <v>451</v>
      </c>
      <c r="K20" s="428"/>
      <c r="L20" s="428"/>
      <c r="M20" s="428"/>
      <c r="N20" s="428"/>
      <c r="O20" s="428"/>
      <c r="P20" s="428"/>
      <c r="Q20" s="428"/>
      <c r="R20" s="71"/>
      <c r="S20" s="384"/>
      <c r="T20" s="309"/>
    </row>
    <row r="21" spans="1:20" ht="14.1" customHeight="1">
      <c r="B21" s="678"/>
      <c r="E21" s="497" t="s">
        <v>326</v>
      </c>
      <c r="F21" s="496" t="s">
        <v>70</v>
      </c>
      <c r="G21" s="63"/>
      <c r="H21" s="23"/>
      <c r="I21" s="23"/>
      <c r="J21" s="66"/>
      <c r="K21" s="67"/>
      <c r="L21" s="67"/>
      <c r="M21" s="67"/>
      <c r="N21" s="67"/>
      <c r="O21" s="67"/>
      <c r="P21" s="67"/>
      <c r="Q21" s="67"/>
      <c r="R21" s="68"/>
      <c r="S21" s="428"/>
      <c r="T21" s="24"/>
    </row>
    <row r="22" spans="1:20">
      <c r="B22" s="678"/>
      <c r="E22" s="407" t="s">
        <v>69</v>
      </c>
      <c r="F22" s="430" t="s">
        <v>70</v>
      </c>
      <c r="G22" s="71"/>
      <c r="H22" s="23"/>
      <c r="I22" s="23"/>
      <c r="J22" s="500"/>
      <c r="K22" s="500"/>
      <c r="L22" s="500"/>
      <c r="M22" s="500"/>
      <c r="N22" s="500"/>
      <c r="O22" s="500"/>
      <c r="P22" s="500"/>
      <c r="Q22" s="500"/>
      <c r="R22" s="500"/>
      <c r="S22" s="428"/>
      <c r="T22" s="24"/>
    </row>
    <row r="23" spans="1:20" s="388" customFormat="1">
      <c r="B23" s="678"/>
      <c r="E23" s="407" t="s">
        <v>449</v>
      </c>
      <c r="F23" s="430" t="s">
        <v>70</v>
      </c>
      <c r="G23" s="71"/>
      <c r="H23" s="428"/>
      <c r="I23" s="384"/>
      <c r="J23" s="501" t="s">
        <v>72</v>
      </c>
      <c r="K23" s="61"/>
      <c r="L23" s="61"/>
      <c r="M23" s="61"/>
      <c r="N23" s="61"/>
      <c r="O23" s="61"/>
      <c r="P23" s="61"/>
      <c r="Q23" s="61"/>
      <c r="R23" s="63"/>
      <c r="S23" s="384"/>
      <c r="T23" s="385"/>
    </row>
    <row r="24" spans="1:20">
      <c r="B24" s="678"/>
      <c r="E24" s="406" t="s">
        <v>450</v>
      </c>
      <c r="F24" s="430" t="s">
        <v>70</v>
      </c>
      <c r="G24" s="499"/>
      <c r="H24" s="23"/>
      <c r="I24" s="23"/>
      <c r="J24" s="709" t="s">
        <v>324</v>
      </c>
      <c r="K24" s="710"/>
      <c r="L24" s="710"/>
      <c r="M24" s="710"/>
      <c r="N24" s="710"/>
      <c r="O24" s="710"/>
      <c r="P24" s="710"/>
      <c r="Q24" s="710"/>
      <c r="R24" s="711"/>
      <c r="S24" s="23"/>
      <c r="T24" s="24"/>
    </row>
    <row r="25" spans="1:20" s="433" customFormat="1" ht="14.1" customHeight="1">
      <c r="B25" s="678"/>
      <c r="E25" s="498" t="s">
        <v>75</v>
      </c>
      <c r="F25" s="707" t="s">
        <v>76</v>
      </c>
      <c r="G25" s="708"/>
      <c r="H25" s="428"/>
      <c r="I25" s="428"/>
      <c r="J25" s="66"/>
      <c r="K25" s="67"/>
      <c r="L25" s="67"/>
      <c r="M25" s="67"/>
      <c r="N25" s="67"/>
      <c r="O25" s="67"/>
      <c r="P25" s="67"/>
      <c r="Q25" s="67"/>
      <c r="R25" s="68"/>
      <c r="S25" s="428"/>
      <c r="T25" s="429"/>
    </row>
    <row r="26" spans="1:20" ht="17.25" customHeight="1" thickBot="1">
      <c r="B26" s="678"/>
      <c r="E26" s="25"/>
      <c r="F26" s="26"/>
      <c r="G26" s="26"/>
      <c r="H26" s="26"/>
      <c r="I26" s="26"/>
      <c r="J26" s="26"/>
      <c r="K26" s="26"/>
      <c r="L26" s="26"/>
      <c r="M26" s="26"/>
      <c r="N26" s="26"/>
      <c r="O26" s="26"/>
      <c r="P26" s="26"/>
      <c r="Q26" s="26"/>
      <c r="R26" s="26"/>
      <c r="S26" s="26"/>
      <c r="T26" s="27"/>
    </row>
    <row r="27" spans="1:20" ht="11.1" customHeight="1" thickTop="1" thickBot="1">
      <c r="B27" s="678"/>
    </row>
    <row r="28" spans="1:20" ht="15.75" thickTop="1">
      <c r="B28" s="678"/>
      <c r="E28" s="102" t="s">
        <v>79</v>
      </c>
      <c r="F28" s="266">
        <v>43237</v>
      </c>
      <c r="G28" s="20" t="s">
        <v>111</v>
      </c>
      <c r="H28" s="103" t="s">
        <v>110</v>
      </c>
      <c r="I28" s="103">
        <f>M9</f>
        <v>100000</v>
      </c>
      <c r="J28" s="103"/>
      <c r="K28" s="103" t="s">
        <v>133</v>
      </c>
      <c r="L28" s="701" t="s">
        <v>135</v>
      </c>
      <c r="M28" s="702"/>
      <c r="N28" s="702"/>
      <c r="O28" s="703"/>
      <c r="P28" s="1" t="s">
        <v>177</v>
      </c>
      <c r="R28" s="130"/>
    </row>
    <row r="29" spans="1:20">
      <c r="B29" s="678"/>
      <c r="E29" s="22" t="s">
        <v>79</v>
      </c>
      <c r="F29" s="191">
        <v>43237</v>
      </c>
      <c r="G29" s="23" t="s">
        <v>112</v>
      </c>
      <c r="H29" s="49" t="s">
        <v>56</v>
      </c>
      <c r="I29" s="49"/>
      <c r="J29" s="335">
        <v>-100000</v>
      </c>
      <c r="K29" s="49" t="s">
        <v>113</v>
      </c>
      <c r="L29" s="695" t="s">
        <v>136</v>
      </c>
      <c r="M29" s="696"/>
      <c r="N29" s="696"/>
      <c r="O29" s="697"/>
      <c r="P29" s="1" t="s">
        <v>178</v>
      </c>
    </row>
    <row r="30" spans="1:20">
      <c r="B30" s="678"/>
      <c r="E30" s="22" t="s">
        <v>79</v>
      </c>
      <c r="F30" s="191">
        <v>43237</v>
      </c>
      <c r="G30" s="107" t="s">
        <v>112</v>
      </c>
      <c r="H30" s="49" t="s">
        <v>57</v>
      </c>
      <c r="I30" s="49"/>
      <c r="J30" s="49">
        <v>-74074.070000000007</v>
      </c>
      <c r="K30" s="49" t="s">
        <v>133</v>
      </c>
      <c r="L30" s="695" t="s">
        <v>135</v>
      </c>
      <c r="M30" s="696"/>
      <c r="N30" s="696"/>
      <c r="O30" s="697"/>
      <c r="P30" s="1" t="s">
        <v>179</v>
      </c>
    </row>
    <row r="31" spans="1:20" ht="15.75" thickBot="1">
      <c r="B31" s="678"/>
      <c r="E31" s="22" t="s">
        <v>79</v>
      </c>
      <c r="F31" s="191">
        <v>43237</v>
      </c>
      <c r="G31" s="28" t="s">
        <v>111</v>
      </c>
      <c r="H31" s="49" t="s">
        <v>57</v>
      </c>
      <c r="I31" s="311">
        <v>74074.070000000007</v>
      </c>
      <c r="J31" s="49"/>
      <c r="K31" s="49" t="s">
        <v>113</v>
      </c>
      <c r="L31" s="695" t="s">
        <v>136</v>
      </c>
      <c r="M31" s="696"/>
      <c r="N31" s="696"/>
      <c r="O31" s="697"/>
      <c r="P31" s="1" t="s">
        <v>176</v>
      </c>
    </row>
    <row r="32" spans="1:20">
      <c r="B32" s="678"/>
      <c r="E32" s="135" t="s">
        <v>79</v>
      </c>
      <c r="F32" s="192">
        <v>43237</v>
      </c>
      <c r="G32" s="78" t="s">
        <v>111</v>
      </c>
      <c r="H32" s="136" t="s">
        <v>110</v>
      </c>
      <c r="I32" s="312">
        <f>M11</f>
        <v>100000</v>
      </c>
      <c r="J32" s="136"/>
      <c r="K32" s="136" t="s">
        <v>113</v>
      </c>
      <c r="L32" s="704" t="s">
        <v>136</v>
      </c>
      <c r="M32" s="705"/>
      <c r="N32" s="705"/>
      <c r="O32" s="706"/>
      <c r="P32" s="1" t="s">
        <v>180</v>
      </c>
    </row>
    <row r="33" spans="1:16">
      <c r="E33" s="22" t="s">
        <v>79</v>
      </c>
      <c r="F33" s="191">
        <v>43237</v>
      </c>
      <c r="G33" s="28" t="s">
        <v>112</v>
      </c>
      <c r="H33" s="49" t="s">
        <v>57</v>
      </c>
      <c r="I33" s="49"/>
      <c r="J33" s="172">
        <f>R11</f>
        <v>-73800.738007380074</v>
      </c>
      <c r="K33" s="49" t="s">
        <v>113</v>
      </c>
      <c r="L33" s="695" t="s">
        <v>136</v>
      </c>
      <c r="M33" s="696"/>
      <c r="N33" s="696"/>
      <c r="O33" s="697"/>
      <c r="P33" s="1" t="s">
        <v>181</v>
      </c>
    </row>
    <row r="34" spans="1:16">
      <c r="E34" s="22" t="s">
        <v>79</v>
      </c>
      <c r="F34" s="191">
        <v>43237</v>
      </c>
      <c r="G34" s="107" t="s">
        <v>111</v>
      </c>
      <c r="H34" s="49" t="s">
        <v>110</v>
      </c>
      <c r="I34" s="49">
        <v>100000</v>
      </c>
      <c r="J34" s="49"/>
      <c r="K34" s="49" t="s">
        <v>84</v>
      </c>
      <c r="L34" s="695" t="s">
        <v>134</v>
      </c>
      <c r="M34" s="696"/>
      <c r="N34" s="696"/>
      <c r="O34" s="697"/>
      <c r="P34" s="1" t="s">
        <v>182</v>
      </c>
    </row>
    <row r="35" spans="1:16" ht="15.75" thickBot="1">
      <c r="E35" s="25" t="s">
        <v>79</v>
      </c>
      <c r="F35" s="193">
        <v>43237</v>
      </c>
      <c r="G35" s="104" t="s">
        <v>112</v>
      </c>
      <c r="H35" s="105" t="s">
        <v>57</v>
      </c>
      <c r="I35" s="105"/>
      <c r="J35" s="134">
        <v>-73800.740000000005</v>
      </c>
      <c r="K35" s="105" t="s">
        <v>84</v>
      </c>
      <c r="L35" s="698" t="s">
        <v>134</v>
      </c>
      <c r="M35" s="699"/>
      <c r="N35" s="699"/>
      <c r="O35" s="700"/>
      <c r="P35" s="1" t="s">
        <v>183</v>
      </c>
    </row>
    <row r="36" spans="1:16" ht="15.75" thickTop="1"/>
    <row r="37" spans="1:16" ht="8.1" customHeight="1" thickBot="1"/>
    <row r="38" spans="1:16" ht="21" customHeight="1" thickTop="1" thickBot="1">
      <c r="A38" s="109" t="s">
        <v>142</v>
      </c>
      <c r="B38" s="110"/>
      <c r="C38" s="110"/>
      <c r="D38" s="110"/>
      <c r="E38" s="178" t="s">
        <v>143</v>
      </c>
      <c r="F38" s="179">
        <v>43237</v>
      </c>
      <c r="G38" s="110"/>
      <c r="H38" s="178" t="s">
        <v>144</v>
      </c>
      <c r="I38" s="111" t="s">
        <v>56</v>
      </c>
    </row>
    <row r="39" spans="1:16" ht="15.75" thickTop="1">
      <c r="A39" s="52" t="s">
        <v>65</v>
      </c>
      <c r="B39" s="106" t="s">
        <v>118</v>
      </c>
      <c r="C39" s="117" t="s">
        <v>121</v>
      </c>
      <c r="D39" s="59" t="s">
        <v>114</v>
      </c>
      <c r="E39" s="117" t="s">
        <v>115</v>
      </c>
      <c r="F39" s="59" t="s">
        <v>116</v>
      </c>
      <c r="G39" s="114" t="s">
        <v>117</v>
      </c>
      <c r="H39" s="20"/>
      <c r="I39" s="21"/>
    </row>
    <row r="40" spans="1:16">
      <c r="A40" s="175">
        <v>43237</v>
      </c>
      <c r="B40" s="124" t="str">
        <f>E6</f>
        <v>TR18051500001</v>
      </c>
      <c r="C40" s="112" t="str">
        <f>L9</f>
        <v>USD</v>
      </c>
      <c r="D40" s="49">
        <f>M9</f>
        <v>100000</v>
      </c>
      <c r="E40" s="112"/>
      <c r="F40" s="49">
        <f>D40</f>
        <v>100000</v>
      </c>
      <c r="G40" s="689" t="s">
        <v>131</v>
      </c>
      <c r="H40" s="690"/>
      <c r="I40" s="691"/>
      <c r="J40" t="s">
        <v>177</v>
      </c>
    </row>
    <row r="41" spans="1:16">
      <c r="A41" s="175">
        <v>43237</v>
      </c>
      <c r="B41" s="124" t="s">
        <v>236</v>
      </c>
      <c r="C41" s="112" t="s">
        <v>56</v>
      </c>
      <c r="D41" s="23"/>
      <c r="E41" s="120">
        <v>-100000</v>
      </c>
      <c r="F41" s="118">
        <f>F40+E41</f>
        <v>0</v>
      </c>
      <c r="G41" s="689" t="s">
        <v>237</v>
      </c>
      <c r="H41" s="690"/>
      <c r="I41" s="691"/>
    </row>
    <row r="42" spans="1:16">
      <c r="A42" s="175"/>
      <c r="B42" s="124"/>
      <c r="C42" s="112"/>
      <c r="D42" s="23"/>
      <c r="E42" s="112"/>
      <c r="F42" s="23"/>
      <c r="G42" s="64"/>
      <c r="H42" s="23"/>
      <c r="I42" s="24"/>
      <c r="K42" s="107"/>
    </row>
    <row r="43" spans="1:16">
      <c r="A43" s="175"/>
      <c r="B43" s="124"/>
      <c r="C43" s="112"/>
      <c r="D43" s="23"/>
      <c r="E43" s="112"/>
      <c r="F43" s="23"/>
      <c r="G43" s="64"/>
      <c r="H43" s="23"/>
      <c r="I43" s="24"/>
    </row>
    <row r="44" spans="1:16" ht="15.75" thickBot="1">
      <c r="A44" s="25"/>
      <c r="B44" s="26"/>
      <c r="C44" s="113"/>
      <c r="D44" s="26"/>
      <c r="E44" s="113"/>
      <c r="F44" s="26"/>
      <c r="G44" s="116"/>
      <c r="H44" s="26"/>
      <c r="I44" s="27"/>
    </row>
    <row r="45" spans="1:16" ht="16.5" thickTop="1" thickBot="1">
      <c r="B45" s="107"/>
      <c r="C45" s="107"/>
      <c r="D45" s="107"/>
      <c r="E45" s="107"/>
      <c r="F45" s="107"/>
      <c r="G45" s="107"/>
      <c r="H45" s="107"/>
      <c r="I45" s="107"/>
    </row>
    <row r="46" spans="1:16" ht="20.25" thickTop="1" thickBot="1">
      <c r="A46" s="687" t="s">
        <v>145</v>
      </c>
      <c r="B46" s="688"/>
      <c r="C46" s="688"/>
      <c r="D46" s="688"/>
      <c r="E46" s="178" t="s">
        <v>143</v>
      </c>
      <c r="F46" s="179">
        <v>43237</v>
      </c>
      <c r="G46" s="110"/>
      <c r="H46" s="178" t="s">
        <v>144</v>
      </c>
      <c r="I46" s="111" t="s">
        <v>57</v>
      </c>
    </row>
    <row r="47" spans="1:16" ht="15.75" thickTop="1">
      <c r="A47" s="180" t="s">
        <v>65</v>
      </c>
      <c r="B47" s="106" t="s">
        <v>118</v>
      </c>
      <c r="C47" s="117" t="s">
        <v>121</v>
      </c>
      <c r="D47" s="59" t="s">
        <v>114</v>
      </c>
      <c r="E47" s="117" t="s">
        <v>115</v>
      </c>
      <c r="F47" s="59" t="s">
        <v>116</v>
      </c>
      <c r="G47" s="114" t="s">
        <v>117</v>
      </c>
      <c r="H47" s="20"/>
      <c r="I47" s="21"/>
    </row>
    <row r="48" spans="1:16">
      <c r="A48" s="175">
        <v>43237</v>
      </c>
      <c r="B48" s="124" t="s">
        <v>79</v>
      </c>
      <c r="C48" s="112" t="s">
        <v>57</v>
      </c>
      <c r="D48" s="49">
        <f>M17</f>
        <v>0</v>
      </c>
      <c r="E48" s="120">
        <v>-74074.070000000007</v>
      </c>
      <c r="F48" s="49">
        <f>E48</f>
        <v>-74074.070000000007</v>
      </c>
      <c r="G48" s="689" t="s">
        <v>132</v>
      </c>
      <c r="H48" s="690"/>
      <c r="I48" s="691"/>
      <c r="J48" t="s">
        <v>179</v>
      </c>
    </row>
    <row r="49" spans="1:10">
      <c r="A49" s="175">
        <v>43237</v>
      </c>
      <c r="B49" s="124" t="s">
        <v>128</v>
      </c>
      <c r="C49" s="112" t="s">
        <v>57</v>
      </c>
      <c r="D49" s="131">
        <v>74074.070000000007</v>
      </c>
      <c r="E49" s="132"/>
      <c r="F49" s="118">
        <f>F48+D49</f>
        <v>0</v>
      </c>
      <c r="G49" s="684" t="s">
        <v>238</v>
      </c>
      <c r="H49" s="685"/>
      <c r="I49" s="108"/>
    </row>
    <row r="50" spans="1:10">
      <c r="A50" s="22"/>
      <c r="B50" s="124"/>
      <c r="C50" s="112"/>
      <c r="D50" s="131"/>
      <c r="E50" s="132"/>
      <c r="F50" s="107"/>
      <c r="G50" s="115"/>
      <c r="H50" s="107"/>
      <c r="I50" s="108"/>
    </row>
    <row r="51" spans="1:10">
      <c r="A51" s="22"/>
      <c r="B51" s="124"/>
      <c r="C51" s="112"/>
      <c r="D51" s="131"/>
      <c r="E51" s="132"/>
      <c r="F51" s="107"/>
      <c r="G51" s="115"/>
      <c r="H51" s="107"/>
      <c r="I51" s="108"/>
    </row>
    <row r="52" spans="1:10" ht="15.75" thickBot="1">
      <c r="A52" s="25"/>
      <c r="B52" s="26"/>
      <c r="C52" s="113"/>
      <c r="D52" s="26"/>
      <c r="E52" s="113"/>
      <c r="F52" s="26"/>
      <c r="G52" s="116"/>
      <c r="H52" s="26"/>
      <c r="I52" s="27"/>
    </row>
    <row r="53" spans="1:10" ht="15.75" thickTop="1">
      <c r="A53" s="124"/>
      <c r="B53" s="124"/>
      <c r="C53" s="107"/>
      <c r="D53" s="107"/>
      <c r="E53" s="107"/>
      <c r="F53" s="107"/>
      <c r="G53" s="107"/>
      <c r="H53" s="107"/>
      <c r="I53" s="20"/>
    </row>
    <row r="54" spans="1:10" ht="15.75" thickBot="1">
      <c r="A54" s="124"/>
      <c r="B54" s="26"/>
      <c r="C54" s="26"/>
      <c r="D54" s="26"/>
      <c r="E54" s="26"/>
      <c r="F54" s="26"/>
      <c r="G54" s="127"/>
      <c r="H54" s="26"/>
      <c r="I54" s="107"/>
    </row>
    <row r="55" spans="1:10" ht="20.25" thickTop="1" thickBot="1">
      <c r="A55" s="687" t="s">
        <v>146</v>
      </c>
      <c r="B55" s="688"/>
      <c r="C55" s="688"/>
      <c r="D55" s="688"/>
      <c r="E55" s="178" t="s">
        <v>143</v>
      </c>
      <c r="F55" s="179">
        <v>43237</v>
      </c>
      <c r="G55" s="110"/>
      <c r="H55" s="178" t="s">
        <v>144</v>
      </c>
      <c r="I55" s="111" t="s">
        <v>56</v>
      </c>
    </row>
    <row r="56" spans="1:10" ht="15.75" thickTop="1">
      <c r="A56" s="180" t="s">
        <v>65</v>
      </c>
      <c r="B56" s="106" t="s">
        <v>118</v>
      </c>
      <c r="C56" s="117" t="s">
        <v>121</v>
      </c>
      <c r="D56" s="59" t="s">
        <v>114</v>
      </c>
      <c r="E56" s="117" t="s">
        <v>115</v>
      </c>
      <c r="F56" s="59" t="s">
        <v>116</v>
      </c>
      <c r="G56" s="681" t="s">
        <v>117</v>
      </c>
      <c r="H56" s="682"/>
      <c r="I56" s="683"/>
    </row>
    <row r="57" spans="1:10">
      <c r="A57" s="175">
        <v>43237</v>
      </c>
      <c r="B57" s="124" t="str">
        <f>E6</f>
        <v>TR18051500001</v>
      </c>
      <c r="C57" s="112" t="s">
        <v>56</v>
      </c>
      <c r="D57" s="49">
        <f>M11</f>
        <v>100000</v>
      </c>
      <c r="E57" s="119"/>
      <c r="F57" s="49">
        <f>D57</f>
        <v>100000</v>
      </c>
      <c r="G57" s="684" t="s">
        <v>123</v>
      </c>
      <c r="H57" s="685"/>
      <c r="I57" s="686"/>
      <c r="J57" t="s">
        <v>180</v>
      </c>
    </row>
    <row r="58" spans="1:10">
      <c r="A58" s="175">
        <v>43237</v>
      </c>
      <c r="B58" s="124" t="s">
        <v>79</v>
      </c>
      <c r="C58" s="112" t="s">
        <v>56</v>
      </c>
      <c r="D58" s="107"/>
      <c r="E58" s="120">
        <v>-100000</v>
      </c>
      <c r="F58" s="118">
        <f>F57+E58</f>
        <v>0</v>
      </c>
      <c r="G58" s="684" t="s">
        <v>130</v>
      </c>
      <c r="H58" s="685"/>
      <c r="I58" s="686"/>
      <c r="J58" t="s">
        <v>178</v>
      </c>
    </row>
    <row r="59" spans="1:10">
      <c r="A59" s="22"/>
      <c r="B59" s="124"/>
      <c r="C59" s="112"/>
      <c r="D59" s="23"/>
      <c r="E59" s="121"/>
      <c r="F59" s="23"/>
      <c r="G59" s="64"/>
      <c r="H59" s="23"/>
      <c r="I59" s="24"/>
    </row>
    <row r="60" spans="1:10">
      <c r="A60" s="22"/>
      <c r="B60" s="124"/>
      <c r="C60" s="112"/>
      <c r="D60" s="23"/>
      <c r="E60" s="119"/>
      <c r="F60" s="23"/>
      <c r="G60" s="64"/>
      <c r="H60" s="23"/>
      <c r="I60" s="24"/>
    </row>
    <row r="61" spans="1:10" ht="15.75" thickBot="1">
      <c r="A61" s="25"/>
      <c r="B61" s="26"/>
      <c r="C61" s="113"/>
      <c r="D61" s="26"/>
      <c r="E61" s="113"/>
      <c r="F61" s="26"/>
      <c r="G61" s="116"/>
      <c r="H61" s="26"/>
      <c r="I61" s="27"/>
    </row>
    <row r="62" spans="1:10" ht="16.5" thickTop="1" thickBot="1"/>
    <row r="63" spans="1:10" ht="20.25" thickTop="1" thickBot="1">
      <c r="A63" s="687" t="s">
        <v>146</v>
      </c>
      <c r="B63" s="688"/>
      <c r="C63" s="688"/>
      <c r="D63" s="688"/>
      <c r="E63" s="178" t="s">
        <v>143</v>
      </c>
      <c r="F63" s="179">
        <v>43237</v>
      </c>
      <c r="G63" s="110"/>
      <c r="H63" s="178" t="s">
        <v>144</v>
      </c>
      <c r="I63" s="111" t="s">
        <v>57</v>
      </c>
    </row>
    <row r="64" spans="1:10" ht="15.75" thickTop="1">
      <c r="A64" s="52" t="s">
        <v>65</v>
      </c>
      <c r="B64" s="106" t="s">
        <v>118</v>
      </c>
      <c r="C64" s="117" t="s">
        <v>121</v>
      </c>
      <c r="D64" s="59" t="s">
        <v>114</v>
      </c>
      <c r="E64" s="117" t="s">
        <v>115</v>
      </c>
      <c r="F64" s="59" t="s">
        <v>116</v>
      </c>
      <c r="G64" s="681" t="s">
        <v>117</v>
      </c>
      <c r="H64" s="682"/>
      <c r="I64" s="683"/>
    </row>
    <row r="65" spans="1:10">
      <c r="A65" s="175">
        <v>43237</v>
      </c>
      <c r="B65" s="124" t="s">
        <v>79</v>
      </c>
      <c r="C65" s="112" t="s">
        <v>57</v>
      </c>
      <c r="D65" s="128"/>
      <c r="E65" s="120">
        <v>-73800.740000000005</v>
      </c>
      <c r="F65" s="49">
        <f>E65</f>
        <v>-73800.740000000005</v>
      </c>
      <c r="G65" s="684" t="s">
        <v>124</v>
      </c>
      <c r="H65" s="685"/>
      <c r="I65" s="686"/>
      <c r="J65" t="s">
        <v>181</v>
      </c>
    </row>
    <row r="66" spans="1:10">
      <c r="A66" s="175">
        <v>43237</v>
      </c>
      <c r="B66" s="124" t="s">
        <v>79</v>
      </c>
      <c r="C66" s="112" t="s">
        <v>57</v>
      </c>
      <c r="D66" s="128">
        <v>74074.070000000007</v>
      </c>
      <c r="E66" s="120"/>
      <c r="F66" s="128">
        <f>E65+D66</f>
        <v>273.33000000000175</v>
      </c>
      <c r="G66" s="684" t="s">
        <v>125</v>
      </c>
      <c r="H66" s="685"/>
      <c r="I66" s="686"/>
      <c r="J66" t="s">
        <v>176</v>
      </c>
    </row>
    <row r="67" spans="1:10">
      <c r="A67" s="22"/>
      <c r="B67" s="124"/>
      <c r="C67" s="112"/>
      <c r="D67" s="128"/>
      <c r="E67" s="120"/>
      <c r="F67" s="107"/>
      <c r="G67" s="115"/>
      <c r="H67" s="107"/>
      <c r="I67" s="108"/>
    </row>
    <row r="68" spans="1:10">
      <c r="A68" s="22"/>
      <c r="B68" s="124"/>
      <c r="C68" s="112"/>
      <c r="D68" s="107"/>
      <c r="E68" s="119"/>
      <c r="F68" s="107"/>
      <c r="G68" s="115"/>
      <c r="H68" s="107"/>
      <c r="I68" s="108"/>
    </row>
    <row r="69" spans="1:10" ht="15.75" thickBot="1">
      <c r="A69" s="25"/>
      <c r="B69" s="26"/>
      <c r="C69" s="113"/>
      <c r="D69" s="26"/>
      <c r="E69" s="113"/>
      <c r="F69" s="26"/>
      <c r="G69" s="116"/>
      <c r="H69" s="26"/>
      <c r="I69" s="27"/>
    </row>
    <row r="70" spans="1:10" ht="15.75" thickTop="1"/>
    <row r="71" spans="1:10" ht="15.75" thickBot="1"/>
    <row r="72" spans="1:10" ht="20.25" thickTop="1" thickBot="1">
      <c r="A72" s="687" t="s">
        <v>147</v>
      </c>
      <c r="B72" s="688"/>
      <c r="C72" s="122"/>
      <c r="D72" s="122"/>
      <c r="E72" s="178" t="s">
        <v>143</v>
      </c>
      <c r="F72" s="179">
        <v>43237</v>
      </c>
      <c r="G72" s="110"/>
      <c r="H72" s="178" t="s">
        <v>144</v>
      </c>
      <c r="I72" s="111" t="s">
        <v>56</v>
      </c>
    </row>
    <row r="73" spans="1:10" ht="15.75" thickTop="1">
      <c r="A73" s="180" t="s">
        <v>65</v>
      </c>
      <c r="B73" s="106" t="s">
        <v>118</v>
      </c>
      <c r="C73" s="117" t="s">
        <v>121</v>
      </c>
      <c r="D73" s="59" t="s">
        <v>114</v>
      </c>
      <c r="E73" s="117" t="s">
        <v>115</v>
      </c>
      <c r="F73" s="59" t="s">
        <v>116</v>
      </c>
      <c r="G73" s="681" t="s">
        <v>117</v>
      </c>
      <c r="H73" s="682"/>
      <c r="I73" s="683"/>
    </row>
    <row r="74" spans="1:10">
      <c r="A74" s="175">
        <v>43237</v>
      </c>
      <c r="B74" s="124" t="s">
        <v>79</v>
      </c>
      <c r="C74" s="112" t="s">
        <v>56</v>
      </c>
      <c r="D74" s="128">
        <v>100000</v>
      </c>
      <c r="E74" s="120"/>
      <c r="F74" s="49">
        <f>D74</f>
        <v>100000</v>
      </c>
      <c r="G74" s="684" t="s">
        <v>126</v>
      </c>
      <c r="H74" s="685"/>
      <c r="I74" s="686"/>
      <c r="J74" t="s">
        <v>182</v>
      </c>
    </row>
    <row r="75" spans="1:10">
      <c r="A75" s="175">
        <v>43237</v>
      </c>
      <c r="B75" s="124" t="s">
        <v>127</v>
      </c>
      <c r="C75" s="112" t="s">
        <v>56</v>
      </c>
      <c r="D75" s="128"/>
      <c r="E75" s="120">
        <v>-100000</v>
      </c>
      <c r="F75" s="128">
        <f>E74+D75</f>
        <v>0</v>
      </c>
      <c r="G75" s="684" t="s">
        <v>237</v>
      </c>
      <c r="H75" s="685"/>
      <c r="I75" s="686"/>
    </row>
    <row r="76" spans="1:10">
      <c r="A76" s="22"/>
      <c r="B76" s="124"/>
      <c r="C76" s="112"/>
      <c r="D76" s="128"/>
      <c r="E76" s="120"/>
      <c r="F76" s="107"/>
      <c r="G76" s="115"/>
      <c r="H76" s="107"/>
      <c r="I76" s="108"/>
    </row>
    <row r="77" spans="1:10">
      <c r="A77" s="22"/>
      <c r="B77" s="124"/>
      <c r="C77" s="112"/>
      <c r="D77" s="107"/>
      <c r="E77" s="119"/>
      <c r="F77" s="107"/>
      <c r="G77" s="115"/>
      <c r="H77" s="107"/>
      <c r="I77" s="108"/>
    </row>
    <row r="78" spans="1:10" ht="15.75" thickBot="1">
      <c r="A78" s="25"/>
      <c r="B78" s="26"/>
      <c r="C78" s="113"/>
      <c r="D78" s="26"/>
      <c r="E78" s="113"/>
      <c r="F78" s="26"/>
      <c r="G78" s="116"/>
      <c r="H78" s="26"/>
      <c r="I78" s="27"/>
    </row>
    <row r="79" spans="1:10" ht="15.75" thickTop="1">
      <c r="B79" s="107"/>
      <c r="C79" s="107"/>
      <c r="D79" s="107"/>
      <c r="E79" s="107"/>
      <c r="F79" s="107"/>
      <c r="G79" s="107"/>
      <c r="H79" s="107"/>
      <c r="I79" s="107"/>
    </row>
    <row r="82" spans="1:10" ht="15.75" thickBot="1"/>
    <row r="83" spans="1:10" ht="20.25" thickTop="1" thickBot="1">
      <c r="A83" s="687" t="s">
        <v>148</v>
      </c>
      <c r="B83" s="688"/>
      <c r="C83" s="122"/>
      <c r="D83" s="122"/>
      <c r="E83" s="178" t="s">
        <v>143</v>
      </c>
      <c r="F83" s="179">
        <v>43237</v>
      </c>
      <c r="G83" s="110"/>
      <c r="H83" s="178" t="s">
        <v>144</v>
      </c>
      <c r="I83" s="111" t="s">
        <v>57</v>
      </c>
    </row>
    <row r="84" spans="1:10" ht="15.75" thickTop="1">
      <c r="A84" s="180" t="s">
        <v>65</v>
      </c>
      <c r="B84" s="106" t="s">
        <v>118</v>
      </c>
      <c r="C84" s="117" t="s">
        <v>121</v>
      </c>
      <c r="D84" s="59" t="s">
        <v>114</v>
      </c>
      <c r="E84" s="117" t="s">
        <v>115</v>
      </c>
      <c r="F84" s="59" t="s">
        <v>116</v>
      </c>
      <c r="G84" s="681" t="s">
        <v>117</v>
      </c>
      <c r="H84" s="682"/>
      <c r="I84" s="683"/>
    </row>
    <row r="85" spans="1:10">
      <c r="A85" s="175">
        <v>43237</v>
      </c>
      <c r="B85" s="124" t="s">
        <v>79</v>
      </c>
      <c r="C85" s="112" t="s">
        <v>57</v>
      </c>
      <c r="D85" s="128"/>
      <c r="E85" s="120">
        <v>-73800.740000000005</v>
      </c>
      <c r="F85" s="49">
        <f>E85</f>
        <v>-73800.740000000005</v>
      </c>
      <c r="G85" s="684" t="s">
        <v>124</v>
      </c>
      <c r="H85" s="685"/>
      <c r="I85" s="686"/>
      <c r="J85" t="s">
        <v>183</v>
      </c>
    </row>
    <row r="86" spans="1:10">
      <c r="A86" s="175">
        <v>43237</v>
      </c>
      <c r="B86" s="124" t="s">
        <v>235</v>
      </c>
      <c r="C86" s="112" t="s">
        <v>57</v>
      </c>
      <c r="D86" s="128">
        <v>74074.070000000007</v>
      </c>
      <c r="E86" s="120"/>
      <c r="F86" s="128">
        <f>E85+D86</f>
        <v>273.33000000000175</v>
      </c>
      <c r="G86" s="684" t="s">
        <v>239</v>
      </c>
      <c r="H86" s="685"/>
      <c r="I86" s="686"/>
    </row>
    <row r="87" spans="1:10">
      <c r="A87" s="22"/>
      <c r="B87" s="124"/>
      <c r="C87" s="112"/>
      <c r="D87" s="128"/>
      <c r="E87" s="120"/>
      <c r="F87" s="107"/>
      <c r="G87" s="115"/>
      <c r="H87" s="107"/>
      <c r="I87" s="108"/>
    </row>
    <row r="88" spans="1:10">
      <c r="A88" s="22"/>
      <c r="B88" s="124"/>
      <c r="C88" s="112"/>
      <c r="D88" s="107"/>
      <c r="E88" s="119"/>
      <c r="F88" s="107"/>
      <c r="G88" s="115"/>
      <c r="H88" s="107"/>
      <c r="I88" s="108"/>
    </row>
    <row r="89" spans="1:10" ht="15.75" thickBot="1">
      <c r="A89" s="25"/>
      <c r="B89" s="26"/>
      <c r="C89" s="113"/>
      <c r="D89" s="26"/>
      <c r="E89" s="113"/>
      <c r="F89" s="26"/>
      <c r="G89" s="116"/>
      <c r="H89" s="26"/>
      <c r="I89" s="27"/>
    </row>
    <row r="90" spans="1:10" ht="15.75" thickTop="1">
      <c r="B90" s="107"/>
      <c r="C90" s="107"/>
      <c r="D90" s="107"/>
      <c r="E90" s="107"/>
      <c r="F90" s="107"/>
      <c r="G90" s="107"/>
      <c r="H90" s="107"/>
      <c r="I90" s="107"/>
    </row>
  </sheetData>
  <mergeCells count="36">
    <mergeCell ref="R3:T3"/>
    <mergeCell ref="G40:I40"/>
    <mergeCell ref="F9:G9"/>
    <mergeCell ref="L33:O33"/>
    <mergeCell ref="L34:O34"/>
    <mergeCell ref="L35:O35"/>
    <mergeCell ref="L28:O28"/>
    <mergeCell ref="L29:O29"/>
    <mergeCell ref="L30:O30"/>
    <mergeCell ref="L31:O31"/>
    <mergeCell ref="L32:O32"/>
    <mergeCell ref="F25:G25"/>
    <mergeCell ref="J24:R24"/>
    <mergeCell ref="J3:L3"/>
    <mergeCell ref="G86:I86"/>
    <mergeCell ref="G49:H49"/>
    <mergeCell ref="G66:I66"/>
    <mergeCell ref="G73:I73"/>
    <mergeCell ref="G74:I74"/>
    <mergeCell ref="G75:I75"/>
    <mergeCell ref="G64:I64"/>
    <mergeCell ref="G65:I65"/>
    <mergeCell ref="G57:I57"/>
    <mergeCell ref="G58:I58"/>
    <mergeCell ref="G56:I56"/>
    <mergeCell ref="B4:B32"/>
    <mergeCell ref="J14:K14"/>
    <mergeCell ref="G84:I84"/>
    <mergeCell ref="G85:I85"/>
    <mergeCell ref="A83:B83"/>
    <mergeCell ref="G48:I48"/>
    <mergeCell ref="A46:D46"/>
    <mergeCell ref="A55:D55"/>
    <mergeCell ref="G41:I41"/>
    <mergeCell ref="A63:D63"/>
    <mergeCell ref="A72:B72"/>
  </mergeCells>
  <pageMargins left="0.70866141732283472" right="0.70866141732283472" top="0.74803149606299213" bottom="0.74803149606299213" header="0.31496062992125984" footer="0.31496062992125984"/>
  <pageSetup paperSize="9" scale="65" fitToHeight="0" orientation="landscape"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3"/>
  <sheetViews>
    <sheetView tabSelected="1" zoomScale="125" zoomScaleNormal="125" zoomScalePageLayoutView="125" workbookViewId="0">
      <selection activeCell="J24" sqref="J24"/>
    </sheetView>
  </sheetViews>
  <sheetFormatPr defaultColWidth="11.42578125" defaultRowHeight="15"/>
  <cols>
    <col min="1" max="1" width="12" style="433" customWidth="1"/>
    <col min="2" max="2" width="0.28515625" style="433" customWidth="1"/>
    <col min="3" max="3" width="10.140625" bestFit="1" customWidth="1"/>
    <col min="4" max="4" width="11.140625" bestFit="1" customWidth="1"/>
    <col min="5" max="5" width="4" bestFit="1" customWidth="1"/>
    <col min="6" max="6" width="4.140625" bestFit="1" customWidth="1"/>
    <col min="7" max="7" width="11" bestFit="1" customWidth="1"/>
    <col min="8" max="8" width="4" style="433" bestFit="1" customWidth="1"/>
    <col min="9" max="9" width="4.28515625" style="433" bestFit="1" customWidth="1"/>
    <col min="10" max="10" width="12.42578125" bestFit="1" customWidth="1"/>
    <col min="11" max="11" width="10.85546875" style="433" bestFit="1" customWidth="1"/>
    <col min="12" max="12" width="14.85546875" bestFit="1" customWidth="1"/>
    <col min="13" max="13" width="5.7109375" style="433" bestFit="1" customWidth="1"/>
    <col min="14" max="14" width="11.42578125" bestFit="1" customWidth="1"/>
    <col min="15" max="15" width="0.140625" customWidth="1"/>
  </cols>
  <sheetData>
    <row r="1" spans="1:20" ht="21">
      <c r="A1" s="443" t="s">
        <v>442</v>
      </c>
      <c r="C1" s="443"/>
      <c r="D1" s="443"/>
      <c r="E1" s="443"/>
      <c r="F1" s="443"/>
      <c r="G1" s="443"/>
    </row>
    <row r="2" spans="1:20" ht="15.75" thickBot="1"/>
    <row r="3" spans="1:20" s="433" customFormat="1" ht="16.5" thickTop="1" thickBot="1">
      <c r="A3" s="478" t="s">
        <v>444</v>
      </c>
      <c r="B3" s="831" t="s">
        <v>443</v>
      </c>
      <c r="C3" s="832"/>
      <c r="D3" s="833"/>
      <c r="Q3" s="717" t="s">
        <v>448</v>
      </c>
      <c r="R3" s="717"/>
      <c r="S3" s="717"/>
      <c r="T3" s="717"/>
    </row>
    <row r="4" spans="1:20" ht="16.5" thickTop="1" thickBot="1">
      <c r="B4" s="783"/>
      <c r="C4" s="783"/>
      <c r="Q4" s="717"/>
      <c r="R4" s="717"/>
      <c r="S4" s="717"/>
      <c r="T4" s="717"/>
    </row>
    <row r="5" spans="1:20" ht="6.95" customHeight="1" thickTop="1">
      <c r="B5" s="431"/>
      <c r="C5" s="432"/>
      <c r="D5" s="471"/>
      <c r="E5" s="432"/>
      <c r="F5" s="471"/>
      <c r="G5" s="432"/>
      <c r="H5" s="471"/>
      <c r="I5" s="432"/>
      <c r="J5" s="471"/>
      <c r="K5" s="432"/>
      <c r="L5" s="471"/>
      <c r="M5" s="432"/>
      <c r="N5" s="432"/>
      <c r="O5" s="434"/>
      <c r="Q5" s="717"/>
      <c r="R5" s="717"/>
      <c r="S5" s="717"/>
      <c r="T5" s="717"/>
    </row>
    <row r="6" spans="1:20" s="320" customFormat="1">
      <c r="B6" s="52"/>
      <c r="C6" s="479" t="s">
        <v>423</v>
      </c>
      <c r="D6" s="469" t="s">
        <v>424</v>
      </c>
      <c r="E6" s="59" t="s">
        <v>434</v>
      </c>
      <c r="F6" s="469" t="s">
        <v>121</v>
      </c>
      <c r="G6" s="59" t="s">
        <v>282</v>
      </c>
      <c r="H6" s="469" t="s">
        <v>434</v>
      </c>
      <c r="I6" s="59" t="s">
        <v>121</v>
      </c>
      <c r="J6" s="469" t="s">
        <v>427</v>
      </c>
      <c r="K6" s="59" t="s">
        <v>59</v>
      </c>
      <c r="L6" s="469" t="s">
        <v>78</v>
      </c>
      <c r="M6" s="59" t="s">
        <v>431</v>
      </c>
      <c r="N6" s="475" t="s">
        <v>435</v>
      </c>
      <c r="O6" s="468"/>
      <c r="Q6" s="717"/>
      <c r="R6" s="717"/>
      <c r="S6" s="717"/>
      <c r="T6" s="717"/>
    </row>
    <row r="7" spans="1:20">
      <c r="B7" s="438"/>
      <c r="C7" s="480">
        <v>43256</v>
      </c>
      <c r="D7" s="477">
        <v>43263</v>
      </c>
      <c r="E7" s="440" t="s">
        <v>425</v>
      </c>
      <c r="F7" s="112" t="s">
        <v>286</v>
      </c>
      <c r="G7" s="128">
        <v>500000</v>
      </c>
      <c r="H7" s="472" t="s">
        <v>426</v>
      </c>
      <c r="I7" s="466" t="s">
        <v>57</v>
      </c>
      <c r="J7" s="120">
        <f>-(G7/K7)</f>
        <v>-438596.49122807023</v>
      </c>
      <c r="K7" s="467">
        <v>1.1399999999999999</v>
      </c>
      <c r="L7" s="458" t="s">
        <v>428</v>
      </c>
      <c r="M7" s="440" t="s">
        <v>432</v>
      </c>
      <c r="N7" s="476"/>
      <c r="O7" s="429"/>
      <c r="Q7" s="717"/>
      <c r="R7" s="717"/>
      <c r="S7" s="717"/>
      <c r="T7" s="717"/>
    </row>
    <row r="8" spans="1:20">
      <c r="B8" s="438"/>
      <c r="C8" s="480">
        <v>43263</v>
      </c>
      <c r="D8" s="477">
        <v>43263</v>
      </c>
      <c r="E8" s="440" t="s">
        <v>426</v>
      </c>
      <c r="F8" s="112" t="s">
        <v>286</v>
      </c>
      <c r="G8" s="172">
        <v>-500000</v>
      </c>
      <c r="H8" s="472" t="s">
        <v>425</v>
      </c>
      <c r="I8" s="466" t="s">
        <v>57</v>
      </c>
      <c r="J8" s="474">
        <v>438596.49</v>
      </c>
      <c r="K8" s="467">
        <v>1.1399999999999999</v>
      </c>
      <c r="L8" s="458" t="s">
        <v>429</v>
      </c>
      <c r="M8" s="440" t="s">
        <v>433</v>
      </c>
      <c r="N8" s="476"/>
      <c r="O8" s="429"/>
      <c r="Q8" s="717"/>
      <c r="R8" s="717"/>
      <c r="S8" s="717"/>
      <c r="T8" s="717"/>
    </row>
    <row r="9" spans="1:20">
      <c r="B9" s="438"/>
      <c r="C9" s="480">
        <v>43263</v>
      </c>
      <c r="D9" s="477">
        <v>43270</v>
      </c>
      <c r="E9" s="440" t="s">
        <v>425</v>
      </c>
      <c r="F9" s="112" t="s">
        <v>286</v>
      </c>
      <c r="G9" s="128">
        <v>500000</v>
      </c>
      <c r="H9" s="472" t="s">
        <v>426</v>
      </c>
      <c r="I9" s="466" t="s">
        <v>57</v>
      </c>
      <c r="J9" s="120">
        <f>-(G9/K9)</f>
        <v>-439367.3110720563</v>
      </c>
      <c r="K9" s="467">
        <v>1.1379999999999999</v>
      </c>
      <c r="L9" s="458" t="s">
        <v>430</v>
      </c>
      <c r="M9" s="440" t="s">
        <v>441</v>
      </c>
      <c r="N9" s="476"/>
      <c r="O9" s="429"/>
      <c r="Q9" s="717"/>
      <c r="R9" s="717"/>
      <c r="S9" s="717"/>
      <c r="T9" s="717"/>
    </row>
    <row r="10" spans="1:20">
      <c r="B10" s="438"/>
      <c r="C10" s="480">
        <v>43268</v>
      </c>
      <c r="D10" s="477">
        <v>43270</v>
      </c>
      <c r="E10" s="440" t="s">
        <v>426</v>
      </c>
      <c r="F10" s="112" t="s">
        <v>286</v>
      </c>
      <c r="G10" s="172">
        <v>-100000</v>
      </c>
      <c r="H10" s="472" t="s">
        <v>425</v>
      </c>
      <c r="I10" s="466" t="s">
        <v>57</v>
      </c>
      <c r="J10" s="474">
        <v>87873.46</v>
      </c>
      <c r="K10" s="467">
        <v>1.1379999999999999</v>
      </c>
      <c r="L10" s="458" t="s">
        <v>436</v>
      </c>
      <c r="M10" s="440" t="s">
        <v>433</v>
      </c>
      <c r="N10" s="476"/>
      <c r="O10" s="429"/>
      <c r="Q10" s="717"/>
      <c r="R10" s="717"/>
      <c r="S10" s="717"/>
      <c r="T10" s="717"/>
    </row>
    <row r="11" spans="1:20">
      <c r="B11" s="438"/>
      <c r="C11" s="480">
        <v>43268</v>
      </c>
      <c r="D11" s="477">
        <v>43277</v>
      </c>
      <c r="E11" s="440" t="s">
        <v>425</v>
      </c>
      <c r="F11" s="112" t="s">
        <v>286</v>
      </c>
      <c r="G11" s="128">
        <v>100000</v>
      </c>
      <c r="H11" s="472" t="s">
        <v>426</v>
      </c>
      <c r="I11" s="466" t="s">
        <v>57</v>
      </c>
      <c r="J11" s="120">
        <f t="shared" ref="J11:J16" si="0">-(G11/K11)</f>
        <v>-88028.169014084517</v>
      </c>
      <c r="K11" s="467">
        <v>1.1359999999999999</v>
      </c>
      <c r="L11" s="458" t="s">
        <v>437</v>
      </c>
      <c r="M11" s="440" t="s">
        <v>176</v>
      </c>
      <c r="N11" s="476"/>
      <c r="O11" s="429"/>
      <c r="Q11" s="717"/>
      <c r="R11" s="717"/>
      <c r="S11" s="717"/>
      <c r="T11" s="717"/>
    </row>
    <row r="12" spans="1:20">
      <c r="B12" s="438"/>
      <c r="C12" s="482">
        <v>43275</v>
      </c>
      <c r="D12" s="483">
        <v>43830</v>
      </c>
      <c r="E12" s="484" t="s">
        <v>425</v>
      </c>
      <c r="F12" s="485" t="s">
        <v>286</v>
      </c>
      <c r="G12" s="486">
        <v>1000000</v>
      </c>
      <c r="H12" s="487" t="s">
        <v>426</v>
      </c>
      <c r="I12" s="488" t="s">
        <v>57</v>
      </c>
      <c r="J12" s="489">
        <f t="shared" si="0"/>
        <v>-884955.75221238949</v>
      </c>
      <c r="K12" s="490">
        <v>1.1299999999999999</v>
      </c>
      <c r="L12" s="491" t="s">
        <v>438</v>
      </c>
      <c r="M12" s="484" t="s">
        <v>432</v>
      </c>
      <c r="N12" s="494">
        <v>500000</v>
      </c>
      <c r="O12" s="429"/>
      <c r="Q12" s="717"/>
      <c r="R12" s="717"/>
      <c r="S12" s="717"/>
      <c r="T12" s="717"/>
    </row>
    <row r="13" spans="1:20">
      <c r="B13" s="438"/>
      <c r="C13" s="482">
        <v>43284</v>
      </c>
      <c r="D13" s="483">
        <v>43830</v>
      </c>
      <c r="E13" s="484" t="s">
        <v>426</v>
      </c>
      <c r="F13" s="485" t="s">
        <v>286</v>
      </c>
      <c r="G13" s="492">
        <v>-100000</v>
      </c>
      <c r="H13" s="487" t="s">
        <v>425</v>
      </c>
      <c r="I13" s="488" t="s">
        <v>57</v>
      </c>
      <c r="J13" s="493">
        <f t="shared" si="0"/>
        <v>88495.575221238949</v>
      </c>
      <c r="K13" s="490">
        <v>1.1299999999999999</v>
      </c>
      <c r="L13" s="491" t="s">
        <v>439</v>
      </c>
      <c r="M13" s="484" t="s">
        <v>433</v>
      </c>
      <c r="N13" s="476"/>
      <c r="O13" s="429"/>
      <c r="Q13" s="717"/>
      <c r="R13" s="717"/>
      <c r="S13" s="717"/>
      <c r="T13" s="717"/>
    </row>
    <row r="14" spans="1:20">
      <c r="B14" s="438"/>
      <c r="C14" s="482">
        <v>43284</v>
      </c>
      <c r="D14" s="483">
        <v>43286</v>
      </c>
      <c r="E14" s="484" t="s">
        <v>425</v>
      </c>
      <c r="F14" s="485" t="s">
        <v>286</v>
      </c>
      <c r="G14" s="486">
        <v>100000</v>
      </c>
      <c r="H14" s="487" t="s">
        <v>426</v>
      </c>
      <c r="I14" s="488" t="s">
        <v>57</v>
      </c>
      <c r="J14" s="489">
        <f t="shared" si="0"/>
        <v>-88495.575221238949</v>
      </c>
      <c r="K14" s="490">
        <v>1.1299999999999999</v>
      </c>
      <c r="L14" s="491" t="s">
        <v>440</v>
      </c>
      <c r="M14" s="484" t="s">
        <v>176</v>
      </c>
      <c r="N14" s="476"/>
      <c r="O14" s="429"/>
      <c r="Q14" s="717"/>
      <c r="R14" s="717"/>
      <c r="S14" s="717"/>
      <c r="T14" s="717"/>
    </row>
    <row r="15" spans="1:20">
      <c r="B15" s="438"/>
      <c r="C15" s="480">
        <v>43285</v>
      </c>
      <c r="D15" s="477">
        <v>43652</v>
      </c>
      <c r="E15" s="440" t="s">
        <v>426</v>
      </c>
      <c r="F15" s="112" t="s">
        <v>56</v>
      </c>
      <c r="G15" s="128">
        <v>250000</v>
      </c>
      <c r="H15" s="472" t="s">
        <v>425</v>
      </c>
      <c r="I15" s="466" t="s">
        <v>57</v>
      </c>
      <c r="J15" s="120">
        <f t="shared" si="0"/>
        <v>-183284.45747800585</v>
      </c>
      <c r="K15" s="467">
        <v>1.3640000000000001</v>
      </c>
      <c r="L15" s="458" t="s">
        <v>445</v>
      </c>
      <c r="M15" s="440"/>
      <c r="N15" s="476"/>
      <c r="O15" s="429"/>
      <c r="Q15" s="717"/>
      <c r="R15" s="717"/>
      <c r="S15" s="717"/>
      <c r="T15" s="717"/>
    </row>
    <row r="16" spans="1:20">
      <c r="B16" s="438"/>
      <c r="C16" s="482">
        <v>43286</v>
      </c>
      <c r="D16" s="483">
        <v>43830</v>
      </c>
      <c r="E16" s="484" t="s">
        <v>426</v>
      </c>
      <c r="F16" s="485" t="s">
        <v>286</v>
      </c>
      <c r="G16" s="492">
        <v>-400000</v>
      </c>
      <c r="H16" s="487" t="s">
        <v>425</v>
      </c>
      <c r="I16" s="488" t="s">
        <v>57</v>
      </c>
      <c r="J16" s="493">
        <f t="shared" si="0"/>
        <v>353982.3008849558</v>
      </c>
      <c r="K16" s="490">
        <v>1.1299999999999999</v>
      </c>
      <c r="L16" s="491" t="s">
        <v>446</v>
      </c>
      <c r="M16" s="484" t="s">
        <v>433</v>
      </c>
      <c r="N16" s="476"/>
      <c r="O16" s="429"/>
      <c r="Q16" s="717"/>
      <c r="R16" s="717"/>
      <c r="S16" s="717"/>
      <c r="T16" s="717"/>
    </row>
    <row r="17" spans="2:20">
      <c r="B17" s="438"/>
      <c r="C17" s="482">
        <v>43286</v>
      </c>
      <c r="D17" s="483">
        <v>43288</v>
      </c>
      <c r="E17" s="484" t="s">
        <v>425</v>
      </c>
      <c r="F17" s="485" t="s">
        <v>286</v>
      </c>
      <c r="G17" s="486">
        <v>400000</v>
      </c>
      <c r="H17" s="487" t="s">
        <v>426</v>
      </c>
      <c r="I17" s="488" t="s">
        <v>57</v>
      </c>
      <c r="J17" s="493">
        <f>G17/K17</f>
        <v>353982.3008849558</v>
      </c>
      <c r="K17" s="490">
        <v>1.1299999999999999</v>
      </c>
      <c r="L17" s="491" t="s">
        <v>447</v>
      </c>
      <c r="M17" s="484" t="s">
        <v>176</v>
      </c>
      <c r="N17" s="476"/>
      <c r="O17" s="429"/>
      <c r="Q17" s="717"/>
      <c r="R17" s="717"/>
      <c r="S17" s="717"/>
      <c r="T17" s="717"/>
    </row>
    <row r="18" spans="2:20">
      <c r="B18" s="438"/>
      <c r="C18" s="480"/>
      <c r="D18" s="470"/>
      <c r="E18" s="440"/>
      <c r="F18" s="112"/>
      <c r="G18" s="128"/>
      <c r="H18" s="472"/>
      <c r="I18" s="466"/>
      <c r="J18" s="474"/>
      <c r="K18" s="467"/>
      <c r="L18" s="458"/>
      <c r="M18" s="440"/>
      <c r="N18" s="476"/>
      <c r="O18" s="429"/>
      <c r="Q18" s="717"/>
      <c r="R18" s="717"/>
      <c r="S18" s="717"/>
      <c r="T18" s="717"/>
    </row>
    <row r="19" spans="2:20">
      <c r="B19" s="438"/>
      <c r="C19" s="480"/>
      <c r="D19" s="470"/>
      <c r="E19" s="440"/>
      <c r="F19" s="112"/>
      <c r="G19" s="128"/>
      <c r="H19" s="472"/>
      <c r="I19" s="466"/>
      <c r="J19" s="474"/>
      <c r="K19" s="467"/>
      <c r="L19" s="458"/>
      <c r="M19" s="440"/>
      <c r="N19" s="476"/>
      <c r="O19" s="429"/>
      <c r="Q19" s="717"/>
      <c r="R19" s="717"/>
      <c r="S19" s="717"/>
      <c r="T19" s="717"/>
    </row>
    <row r="20" spans="2:20">
      <c r="B20" s="438"/>
      <c r="C20" s="480"/>
      <c r="D20" s="470"/>
      <c r="E20" s="440"/>
      <c r="F20" s="112"/>
      <c r="G20" s="128"/>
      <c r="H20" s="472"/>
      <c r="I20" s="466"/>
      <c r="J20" s="474"/>
      <c r="K20" s="467"/>
      <c r="L20" s="458"/>
      <c r="M20" s="440"/>
      <c r="N20" s="476"/>
      <c r="O20" s="429"/>
      <c r="Q20" s="717"/>
      <c r="R20" s="717"/>
      <c r="S20" s="717"/>
      <c r="T20" s="717"/>
    </row>
    <row r="21" spans="2:20">
      <c r="B21" s="438"/>
      <c r="C21" s="480"/>
      <c r="D21" s="470"/>
      <c r="E21" s="440"/>
      <c r="F21" s="112"/>
      <c r="G21" s="128"/>
      <c r="H21" s="472"/>
      <c r="I21" s="466"/>
      <c r="J21" s="474"/>
      <c r="K21" s="467"/>
      <c r="L21" s="458"/>
      <c r="M21" s="440"/>
      <c r="N21" s="476"/>
      <c r="O21" s="429"/>
      <c r="Q21" s="717"/>
      <c r="R21" s="717"/>
      <c r="S21" s="717"/>
      <c r="T21" s="717"/>
    </row>
    <row r="22" spans="2:20">
      <c r="B22" s="438"/>
      <c r="C22" s="480"/>
      <c r="D22" s="470"/>
      <c r="E22" s="440"/>
      <c r="F22" s="112"/>
      <c r="G22" s="128"/>
      <c r="H22" s="472"/>
      <c r="I22" s="466"/>
      <c r="J22" s="474"/>
      <c r="K22" s="467"/>
      <c r="L22" s="458"/>
      <c r="M22" s="440"/>
      <c r="N22" s="476"/>
      <c r="O22" s="429"/>
      <c r="Q22" s="717"/>
      <c r="R22" s="717"/>
      <c r="S22" s="717"/>
      <c r="T22" s="717"/>
    </row>
    <row r="23" spans="2:20">
      <c r="B23" s="438"/>
      <c r="C23" s="480"/>
      <c r="D23" s="470"/>
      <c r="E23" s="440"/>
      <c r="F23" s="112"/>
      <c r="G23" s="128"/>
      <c r="H23" s="495"/>
      <c r="I23" s="466"/>
      <c r="J23" s="474"/>
      <c r="K23" s="467"/>
      <c r="L23" s="458"/>
      <c r="M23" s="440"/>
      <c r="N23" s="476"/>
      <c r="O23" s="429"/>
      <c r="Q23" s="717"/>
      <c r="R23" s="717"/>
      <c r="S23" s="717"/>
      <c r="T23" s="717"/>
    </row>
    <row r="24" spans="2:20">
      <c r="B24" s="438"/>
      <c r="C24" s="480"/>
      <c r="D24" s="470"/>
      <c r="E24" s="440"/>
      <c r="F24" s="112"/>
      <c r="G24" s="128"/>
      <c r="H24" s="472"/>
      <c r="I24" s="466"/>
      <c r="J24" s="474"/>
      <c r="K24" s="467"/>
      <c r="L24" s="458"/>
      <c r="M24" s="440"/>
      <c r="N24" s="476"/>
      <c r="O24" s="429"/>
      <c r="Q24" s="717"/>
      <c r="R24" s="717"/>
      <c r="S24" s="717"/>
      <c r="T24" s="717"/>
    </row>
    <row r="25" spans="2:20">
      <c r="B25" s="438"/>
      <c r="C25" s="480"/>
      <c r="D25" s="470"/>
      <c r="E25" s="440"/>
      <c r="F25" s="112"/>
      <c r="G25" s="128"/>
      <c r="H25" s="473"/>
      <c r="I25" s="467"/>
      <c r="J25" s="474"/>
      <c r="K25" s="467"/>
      <c r="L25" s="458"/>
      <c r="M25" s="440"/>
      <c r="N25" s="476"/>
      <c r="O25" s="429"/>
      <c r="Q25" s="717"/>
      <c r="R25" s="717"/>
      <c r="S25" s="717"/>
      <c r="T25" s="717"/>
    </row>
    <row r="26" spans="2:20">
      <c r="B26" s="438"/>
      <c r="C26" s="480"/>
      <c r="D26" s="470"/>
      <c r="E26" s="440"/>
      <c r="F26" s="112"/>
      <c r="G26" s="128"/>
      <c r="H26" s="473"/>
      <c r="I26" s="467"/>
      <c r="J26" s="474"/>
      <c r="K26" s="467"/>
      <c r="L26" s="458"/>
      <c r="M26" s="440"/>
      <c r="N26" s="476"/>
      <c r="O26" s="429"/>
      <c r="Q26" s="717"/>
      <c r="R26" s="717"/>
      <c r="S26" s="717"/>
      <c r="T26" s="717"/>
    </row>
    <row r="27" spans="2:20">
      <c r="B27" s="438"/>
      <c r="C27" s="480"/>
      <c r="D27" s="470"/>
      <c r="E27" s="440"/>
      <c r="F27" s="112"/>
      <c r="G27" s="428"/>
      <c r="H27" s="473"/>
      <c r="I27" s="467"/>
      <c r="J27" s="112"/>
      <c r="K27" s="467"/>
      <c r="L27" s="458"/>
      <c r="M27" s="440"/>
      <c r="N27" s="476"/>
      <c r="O27" s="429"/>
      <c r="Q27" s="717"/>
      <c r="R27" s="717"/>
      <c r="S27" s="717"/>
      <c r="T27" s="717"/>
    </row>
    <row r="28" spans="2:20">
      <c r="B28" s="438"/>
      <c r="C28" s="480"/>
      <c r="D28" s="470"/>
      <c r="E28" s="440"/>
      <c r="F28" s="112"/>
      <c r="G28" s="428"/>
      <c r="H28" s="112"/>
      <c r="I28" s="428"/>
      <c r="J28" s="112"/>
      <c r="K28" s="428"/>
      <c r="L28" s="458"/>
      <c r="M28" s="440"/>
      <c r="N28" s="476"/>
      <c r="O28" s="429"/>
      <c r="Q28" s="717"/>
      <c r="R28" s="717"/>
      <c r="S28" s="717"/>
      <c r="T28" s="717"/>
    </row>
    <row r="29" spans="2:20">
      <c r="B29" s="438"/>
      <c r="C29" s="481"/>
      <c r="D29" s="458"/>
      <c r="E29" s="428"/>
      <c r="F29" s="112"/>
      <c r="G29" s="428"/>
      <c r="H29" s="112"/>
      <c r="I29" s="428"/>
      <c r="J29" s="112"/>
      <c r="K29" s="428"/>
      <c r="L29" s="458"/>
      <c r="M29" s="440"/>
      <c r="N29" s="476"/>
      <c r="O29" s="429"/>
      <c r="Q29" s="717"/>
      <c r="R29" s="717"/>
      <c r="S29" s="717"/>
      <c r="T29" s="717"/>
    </row>
    <row r="30" spans="2:20">
      <c r="B30" s="438"/>
      <c r="C30" s="71"/>
      <c r="D30" s="112"/>
      <c r="E30" s="428"/>
      <c r="F30" s="112"/>
      <c r="G30" s="428"/>
      <c r="H30" s="112"/>
      <c r="I30" s="428"/>
      <c r="J30" s="112"/>
      <c r="K30" s="428"/>
      <c r="L30" s="112"/>
      <c r="M30" s="428"/>
      <c r="N30" s="427"/>
      <c r="O30" s="429"/>
      <c r="Q30" s="717"/>
      <c r="R30" s="717"/>
      <c r="S30" s="717"/>
      <c r="T30" s="717"/>
    </row>
    <row r="31" spans="2:20">
      <c r="B31" s="438"/>
      <c r="C31" s="71"/>
      <c r="D31" s="112"/>
      <c r="E31" s="428"/>
      <c r="F31" s="112"/>
      <c r="G31" s="428"/>
      <c r="H31" s="112"/>
      <c r="I31" s="428"/>
      <c r="J31" s="112"/>
      <c r="K31" s="428"/>
      <c r="L31" s="112"/>
      <c r="M31" s="428"/>
      <c r="N31" s="427"/>
      <c r="O31" s="429"/>
      <c r="Q31" s="717"/>
      <c r="R31" s="717"/>
      <c r="S31" s="717"/>
      <c r="T31" s="717"/>
    </row>
    <row r="32" spans="2:20" ht="15.75" thickBot="1">
      <c r="B32" s="435"/>
      <c r="C32" s="185"/>
      <c r="D32" s="113"/>
      <c r="E32" s="436"/>
      <c r="F32" s="113"/>
      <c r="G32" s="436"/>
      <c r="H32" s="113"/>
      <c r="I32" s="436"/>
      <c r="J32" s="113"/>
      <c r="K32" s="436"/>
      <c r="L32" s="113"/>
      <c r="M32" s="436"/>
      <c r="N32" s="439"/>
      <c r="O32" s="437"/>
    </row>
    <row r="33" ht="15.75" thickTop="1"/>
  </sheetData>
  <mergeCells count="3">
    <mergeCell ref="B4:C4"/>
    <mergeCell ref="B3:D3"/>
    <mergeCell ref="Q3:T31"/>
  </mergeCells>
  <pageMargins left="0.75" right="0.75" top="1" bottom="1" header="0.5" footer="0.5"/>
  <pageSetup paperSize="9" scale="75" orientation="landscape" horizontalDpi="4294967292" verticalDpi="4294967292"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T25"/>
  <sheetViews>
    <sheetView zoomScale="150" zoomScaleNormal="150" zoomScalePageLayoutView="150" workbookViewId="0">
      <selection activeCell="C9" sqref="C9:S21"/>
    </sheetView>
  </sheetViews>
  <sheetFormatPr defaultColWidth="11.42578125" defaultRowHeight="15"/>
  <cols>
    <col min="1" max="1" width="20" style="464" customWidth="1"/>
    <col min="2" max="2" width="2.42578125" customWidth="1"/>
    <col min="3" max="3" width="4.7109375" bestFit="1" customWidth="1"/>
    <col min="4" max="4" width="7.85546875" style="464" bestFit="1" customWidth="1"/>
    <col min="5" max="5" width="1.140625" style="464" customWidth="1"/>
    <col min="6" max="6" width="5.140625" style="464" bestFit="1" customWidth="1"/>
    <col min="7" max="7" width="7.85546875" style="464" customWidth="1"/>
    <col min="8" max="8" width="1.42578125" customWidth="1"/>
    <col min="9" max="9" width="4.85546875" customWidth="1"/>
    <col min="10" max="10" width="7.28515625" customWidth="1"/>
    <col min="11" max="11" width="1" style="464" customWidth="1"/>
    <col min="12" max="12" width="4.28515625" bestFit="1" customWidth="1"/>
    <col min="13" max="13" width="7.7109375" customWidth="1"/>
    <col min="14" max="14" width="1.140625" style="464" customWidth="1"/>
    <col min="15" max="15" width="10.28515625" bestFit="1" customWidth="1"/>
    <col min="16" max="16" width="7" customWidth="1"/>
    <col min="17" max="17" width="1" style="464" customWidth="1"/>
    <col min="18" max="18" width="3.140625" customWidth="1"/>
    <col min="19" max="19" width="8.28515625" customWidth="1"/>
    <col min="20" max="20" width="2.28515625" customWidth="1"/>
  </cols>
  <sheetData>
    <row r="3" spans="2:20" ht="15.75" thickBot="1"/>
    <row r="4" spans="2:20" ht="16.5" thickTop="1" thickBot="1">
      <c r="B4" s="718"/>
      <c r="C4" s="719"/>
      <c r="D4" s="719"/>
      <c r="E4" s="719"/>
      <c r="F4" s="719"/>
      <c r="G4" s="719"/>
      <c r="H4" s="719"/>
      <c r="I4" s="719"/>
      <c r="J4" s="719"/>
      <c r="K4" s="719"/>
      <c r="L4" s="719"/>
      <c r="M4" s="719"/>
      <c r="N4" s="719"/>
      <c r="O4" s="719"/>
      <c r="P4" s="719"/>
      <c r="Q4" s="719"/>
      <c r="R4" s="719"/>
      <c r="S4" s="719"/>
      <c r="T4" s="764"/>
    </row>
    <row r="5" spans="2:20" ht="15.75" thickBot="1">
      <c r="B5" s="465"/>
      <c r="C5" s="834" t="s">
        <v>113</v>
      </c>
      <c r="D5" s="835"/>
      <c r="E5" s="836"/>
      <c r="F5" s="690"/>
      <c r="G5" s="690"/>
      <c r="H5" s="690"/>
      <c r="I5" s="690"/>
      <c r="J5" s="690"/>
      <c r="K5" s="690"/>
      <c r="L5" s="690"/>
      <c r="M5" s="690"/>
      <c r="N5" s="690"/>
      <c r="O5" s="690"/>
      <c r="P5" s="690"/>
      <c r="Q5" s="690"/>
      <c r="R5" s="690"/>
      <c r="S5" s="690"/>
      <c r="T5" s="691"/>
    </row>
    <row r="6" spans="2:20" ht="15.75" thickBot="1">
      <c r="B6" s="786"/>
      <c r="C6" s="690"/>
      <c r="D6" s="690"/>
      <c r="E6" s="690"/>
      <c r="F6" s="690"/>
      <c r="G6" s="690"/>
      <c r="H6" s="690"/>
      <c r="I6" s="690"/>
      <c r="J6" s="690"/>
      <c r="K6" s="690"/>
      <c r="L6" s="690"/>
      <c r="M6" s="690"/>
      <c r="N6" s="690"/>
      <c r="O6" s="690"/>
      <c r="P6" s="690"/>
      <c r="Q6" s="690"/>
      <c r="R6" s="690"/>
      <c r="S6" s="690"/>
      <c r="T6" s="691"/>
    </row>
    <row r="7" spans="2:20" ht="15.75" thickBot="1">
      <c r="B7" s="465"/>
      <c r="C7" s="837" t="s">
        <v>454</v>
      </c>
      <c r="D7" s="838"/>
      <c r="E7" s="838"/>
      <c r="F7" s="838"/>
      <c r="G7" s="838"/>
      <c r="H7" s="839"/>
      <c r="I7" s="690"/>
      <c r="J7" s="690"/>
      <c r="K7" s="690"/>
      <c r="L7" s="690"/>
      <c r="M7" s="690"/>
      <c r="N7" s="690"/>
      <c r="O7" s="690"/>
      <c r="P7" s="690"/>
      <c r="Q7" s="690"/>
      <c r="R7" s="690"/>
      <c r="S7" s="690"/>
      <c r="T7" s="691"/>
    </row>
    <row r="8" spans="2:20" ht="15.75" thickBot="1">
      <c r="B8" s="786"/>
      <c r="C8" s="690"/>
      <c r="D8" s="690"/>
      <c r="E8" s="690"/>
      <c r="F8" s="690"/>
      <c r="G8" s="690"/>
      <c r="H8" s="690"/>
      <c r="I8" s="690"/>
      <c r="J8" s="690"/>
      <c r="K8" s="690"/>
      <c r="L8" s="690"/>
      <c r="M8" s="690"/>
      <c r="N8" s="690"/>
      <c r="O8" s="690"/>
      <c r="P8" s="690"/>
      <c r="Q8" s="690"/>
      <c r="R8" s="690"/>
      <c r="S8" s="690"/>
      <c r="T8" s="691"/>
    </row>
    <row r="9" spans="2:20">
      <c r="B9" s="465"/>
      <c r="C9" s="842" t="s">
        <v>461</v>
      </c>
      <c r="D9" s="843"/>
      <c r="E9" s="843"/>
      <c r="F9" s="843"/>
      <c r="G9" s="843"/>
      <c r="H9" s="843"/>
      <c r="I9" s="843"/>
      <c r="J9" s="843"/>
      <c r="K9" s="843"/>
      <c r="L9" s="843"/>
      <c r="M9" s="843"/>
      <c r="N9" s="843"/>
      <c r="O9" s="843"/>
      <c r="P9" s="843"/>
      <c r="Q9" s="843"/>
      <c r="R9" s="843"/>
      <c r="S9" s="844"/>
      <c r="T9" s="691"/>
    </row>
    <row r="10" spans="2:20">
      <c r="B10" s="786"/>
      <c r="C10" s="845"/>
      <c r="D10" s="846"/>
      <c r="E10" s="846"/>
      <c r="F10" s="846"/>
      <c r="G10" s="846"/>
      <c r="H10" s="846"/>
      <c r="I10" s="846"/>
      <c r="J10" s="846"/>
      <c r="K10" s="846"/>
      <c r="L10" s="846"/>
      <c r="M10" s="846"/>
      <c r="N10" s="846"/>
      <c r="O10" s="846"/>
      <c r="P10" s="846"/>
      <c r="Q10" s="846"/>
      <c r="R10" s="846"/>
      <c r="S10" s="847"/>
      <c r="T10" s="691"/>
    </row>
    <row r="11" spans="2:20">
      <c r="B11" s="786"/>
      <c r="C11" s="845"/>
      <c r="D11" s="846"/>
      <c r="E11" s="846"/>
      <c r="F11" s="846"/>
      <c r="G11" s="846"/>
      <c r="H11" s="846"/>
      <c r="I11" s="846"/>
      <c r="J11" s="846"/>
      <c r="K11" s="846"/>
      <c r="L11" s="846"/>
      <c r="M11" s="846"/>
      <c r="N11" s="846"/>
      <c r="O11" s="846"/>
      <c r="P11" s="846"/>
      <c r="Q11" s="846"/>
      <c r="R11" s="846"/>
      <c r="S11" s="847"/>
      <c r="T11" s="691"/>
    </row>
    <row r="12" spans="2:20">
      <c r="B12" s="786"/>
      <c r="C12" s="845"/>
      <c r="D12" s="846"/>
      <c r="E12" s="846"/>
      <c r="F12" s="846"/>
      <c r="G12" s="846"/>
      <c r="H12" s="846"/>
      <c r="I12" s="846"/>
      <c r="J12" s="846"/>
      <c r="K12" s="846"/>
      <c r="L12" s="846"/>
      <c r="M12" s="846"/>
      <c r="N12" s="846"/>
      <c r="O12" s="846"/>
      <c r="P12" s="846"/>
      <c r="Q12" s="846"/>
      <c r="R12" s="846"/>
      <c r="S12" s="847"/>
      <c r="T12" s="691"/>
    </row>
    <row r="13" spans="2:20">
      <c r="B13" s="786"/>
      <c r="C13" s="845"/>
      <c r="D13" s="846"/>
      <c r="E13" s="846"/>
      <c r="F13" s="846"/>
      <c r="G13" s="846"/>
      <c r="H13" s="846"/>
      <c r="I13" s="846"/>
      <c r="J13" s="846"/>
      <c r="K13" s="846"/>
      <c r="L13" s="846"/>
      <c r="M13" s="846"/>
      <c r="N13" s="846"/>
      <c r="O13" s="846"/>
      <c r="P13" s="846"/>
      <c r="Q13" s="846"/>
      <c r="R13" s="846"/>
      <c r="S13" s="847"/>
      <c r="T13" s="691"/>
    </row>
    <row r="14" spans="2:20">
      <c r="B14" s="786"/>
      <c r="C14" s="845"/>
      <c r="D14" s="846"/>
      <c r="E14" s="846"/>
      <c r="F14" s="846"/>
      <c r="G14" s="846"/>
      <c r="H14" s="846"/>
      <c r="I14" s="846"/>
      <c r="J14" s="846"/>
      <c r="K14" s="846"/>
      <c r="L14" s="846"/>
      <c r="M14" s="846"/>
      <c r="N14" s="846"/>
      <c r="O14" s="846"/>
      <c r="P14" s="846"/>
      <c r="Q14" s="846"/>
      <c r="R14" s="846"/>
      <c r="S14" s="847"/>
      <c r="T14" s="691"/>
    </row>
    <row r="15" spans="2:20">
      <c r="B15" s="786"/>
      <c r="C15" s="845"/>
      <c r="D15" s="846"/>
      <c r="E15" s="846"/>
      <c r="F15" s="846"/>
      <c r="G15" s="846"/>
      <c r="H15" s="846"/>
      <c r="I15" s="846"/>
      <c r="J15" s="846"/>
      <c r="K15" s="846"/>
      <c r="L15" s="846"/>
      <c r="M15" s="846"/>
      <c r="N15" s="846"/>
      <c r="O15" s="846"/>
      <c r="P15" s="846"/>
      <c r="Q15" s="846"/>
      <c r="R15" s="846"/>
      <c r="S15" s="847"/>
      <c r="T15" s="691"/>
    </row>
    <row r="16" spans="2:20">
      <c r="B16" s="786"/>
      <c r="C16" s="845"/>
      <c r="D16" s="846"/>
      <c r="E16" s="846"/>
      <c r="F16" s="846"/>
      <c r="G16" s="846"/>
      <c r="H16" s="846"/>
      <c r="I16" s="846"/>
      <c r="J16" s="846"/>
      <c r="K16" s="846"/>
      <c r="L16" s="846"/>
      <c r="M16" s="846"/>
      <c r="N16" s="846"/>
      <c r="O16" s="846"/>
      <c r="P16" s="846"/>
      <c r="Q16" s="846"/>
      <c r="R16" s="846"/>
      <c r="S16" s="847"/>
      <c r="T16" s="691"/>
    </row>
    <row r="17" spans="2:20">
      <c r="B17" s="786"/>
      <c r="C17" s="845"/>
      <c r="D17" s="846"/>
      <c r="E17" s="846"/>
      <c r="F17" s="846"/>
      <c r="G17" s="846"/>
      <c r="H17" s="846"/>
      <c r="I17" s="846"/>
      <c r="J17" s="846"/>
      <c r="K17" s="846"/>
      <c r="L17" s="846"/>
      <c r="M17" s="846"/>
      <c r="N17" s="846"/>
      <c r="O17" s="846"/>
      <c r="P17" s="846"/>
      <c r="Q17" s="846"/>
      <c r="R17" s="846"/>
      <c r="S17" s="847"/>
      <c r="T17" s="691"/>
    </row>
    <row r="18" spans="2:20">
      <c r="B18" s="786"/>
      <c r="C18" s="845"/>
      <c r="D18" s="846"/>
      <c r="E18" s="846"/>
      <c r="F18" s="846"/>
      <c r="G18" s="846"/>
      <c r="H18" s="846"/>
      <c r="I18" s="846"/>
      <c r="J18" s="846"/>
      <c r="K18" s="846"/>
      <c r="L18" s="846"/>
      <c r="M18" s="846"/>
      <c r="N18" s="846"/>
      <c r="O18" s="846"/>
      <c r="P18" s="846"/>
      <c r="Q18" s="846"/>
      <c r="R18" s="846"/>
      <c r="S18" s="847"/>
      <c r="T18" s="691"/>
    </row>
    <row r="19" spans="2:20">
      <c r="B19" s="786"/>
      <c r="C19" s="845"/>
      <c r="D19" s="846"/>
      <c r="E19" s="846"/>
      <c r="F19" s="846"/>
      <c r="G19" s="846"/>
      <c r="H19" s="846"/>
      <c r="I19" s="846"/>
      <c r="J19" s="846"/>
      <c r="K19" s="846"/>
      <c r="L19" s="846"/>
      <c r="M19" s="846"/>
      <c r="N19" s="846"/>
      <c r="O19" s="846"/>
      <c r="P19" s="846"/>
      <c r="Q19" s="846"/>
      <c r="R19" s="846"/>
      <c r="S19" s="847"/>
      <c r="T19" s="691"/>
    </row>
    <row r="20" spans="2:20">
      <c r="B20" s="786"/>
      <c r="C20" s="845"/>
      <c r="D20" s="846"/>
      <c r="E20" s="846"/>
      <c r="F20" s="846"/>
      <c r="G20" s="846"/>
      <c r="H20" s="846"/>
      <c r="I20" s="846"/>
      <c r="J20" s="846"/>
      <c r="K20" s="846"/>
      <c r="L20" s="846"/>
      <c r="M20" s="846"/>
      <c r="N20" s="846"/>
      <c r="O20" s="846"/>
      <c r="P20" s="846"/>
      <c r="Q20" s="846"/>
      <c r="R20" s="846"/>
      <c r="S20" s="847"/>
      <c r="T20" s="691"/>
    </row>
    <row r="21" spans="2:20" ht="15.75" thickBot="1">
      <c r="B21" s="786"/>
      <c r="C21" s="848"/>
      <c r="D21" s="849"/>
      <c r="E21" s="849"/>
      <c r="F21" s="849"/>
      <c r="G21" s="849"/>
      <c r="H21" s="849"/>
      <c r="I21" s="849"/>
      <c r="J21" s="849"/>
      <c r="K21" s="849"/>
      <c r="L21" s="849"/>
      <c r="M21" s="849"/>
      <c r="N21" s="849"/>
      <c r="O21" s="849"/>
      <c r="P21" s="849"/>
      <c r="Q21" s="849"/>
      <c r="R21" s="849"/>
      <c r="S21" s="850"/>
      <c r="T21" s="691"/>
    </row>
    <row r="22" spans="2:20" ht="15.75" thickBot="1">
      <c r="B22" s="786"/>
      <c r="C22" s="690"/>
      <c r="D22" s="690"/>
      <c r="E22" s="690"/>
      <c r="F22" s="690"/>
      <c r="G22" s="690"/>
      <c r="H22" s="690"/>
      <c r="I22" s="690"/>
      <c r="J22" s="690"/>
      <c r="K22" s="690"/>
      <c r="L22" s="690"/>
      <c r="M22" s="690"/>
      <c r="N22" s="690"/>
      <c r="O22" s="690"/>
      <c r="P22" s="690"/>
      <c r="Q22" s="690"/>
      <c r="R22" s="690"/>
      <c r="S22" s="690"/>
      <c r="T22" s="691"/>
    </row>
    <row r="23" spans="2:20" ht="15.75" thickBot="1">
      <c r="B23" s="786"/>
      <c r="C23" s="837" t="s">
        <v>455</v>
      </c>
      <c r="D23" s="839"/>
      <c r="E23" s="504"/>
      <c r="F23" s="837" t="s">
        <v>456</v>
      </c>
      <c r="G23" s="839"/>
      <c r="H23" s="462"/>
      <c r="I23" s="837" t="s">
        <v>457</v>
      </c>
      <c r="J23" s="839"/>
      <c r="K23" s="462"/>
      <c r="L23" s="837" t="s">
        <v>458</v>
      </c>
      <c r="M23" s="839"/>
      <c r="N23" s="462"/>
      <c r="O23" s="837" t="s">
        <v>459</v>
      </c>
      <c r="P23" s="839"/>
      <c r="Q23" s="462"/>
      <c r="R23" s="840" t="s">
        <v>460</v>
      </c>
      <c r="S23" s="841"/>
      <c r="T23" s="463"/>
    </row>
    <row r="24" spans="2:20" ht="15.75" thickBot="1">
      <c r="B24" s="782"/>
      <c r="C24" s="783"/>
      <c r="D24" s="783"/>
      <c r="E24" s="783"/>
      <c r="F24" s="783"/>
      <c r="G24" s="783"/>
      <c r="H24" s="783"/>
      <c r="I24" s="783"/>
      <c r="J24" s="783"/>
      <c r="K24" s="783"/>
      <c r="L24" s="783"/>
      <c r="M24" s="783"/>
      <c r="N24" s="783"/>
      <c r="O24" s="783"/>
      <c r="P24" s="783"/>
      <c r="Q24" s="783"/>
      <c r="R24" s="783"/>
      <c r="S24" s="783"/>
      <c r="T24" s="784"/>
    </row>
    <row r="25" spans="2:20" ht="15.75" thickTop="1"/>
  </sheetData>
  <mergeCells count="18">
    <mergeCell ref="O23:P23"/>
    <mergeCell ref="R23:S23"/>
    <mergeCell ref="B10:B24"/>
    <mergeCell ref="C22:T22"/>
    <mergeCell ref="C24:T24"/>
    <mergeCell ref="T9:T21"/>
    <mergeCell ref="C9:S21"/>
    <mergeCell ref="C23:D23"/>
    <mergeCell ref="F23:G23"/>
    <mergeCell ref="I23:J23"/>
    <mergeCell ref="L23:M23"/>
    <mergeCell ref="B4:T4"/>
    <mergeCell ref="I7:T8"/>
    <mergeCell ref="F5:T6"/>
    <mergeCell ref="B6:E6"/>
    <mergeCell ref="B8:H8"/>
    <mergeCell ref="C5:E5"/>
    <mergeCell ref="C7:H7"/>
  </mergeCells>
  <pageMargins left="0.75" right="0.75" top="1" bottom="1" header="0.5" footer="0.5"/>
  <pageSetup paperSize="9" scale="79" orientation="portrait"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8"/>
  <sheetViews>
    <sheetView workbookViewId="0">
      <selection activeCell="S29" sqref="S29"/>
    </sheetView>
  </sheetViews>
  <sheetFormatPr defaultColWidth="11.42578125" defaultRowHeight="15"/>
  <cols>
    <col min="1" max="1" width="2.42578125" style="510" customWidth="1"/>
    <col min="2" max="2" width="2.28515625" style="510" customWidth="1"/>
    <col min="3" max="3" width="14.85546875" customWidth="1"/>
    <col min="4" max="4" width="5.28515625" customWidth="1"/>
    <col min="5" max="5" width="1.140625" style="510" customWidth="1"/>
    <col min="8" max="8" width="4.28515625" bestFit="1" customWidth="1"/>
    <col min="10" max="10" width="4.42578125" bestFit="1" customWidth="1"/>
    <col min="14" max="14" width="14.28515625" bestFit="1" customWidth="1"/>
    <col min="16" max="16" width="1.140625" customWidth="1"/>
    <col min="17" max="17" width="2.7109375" customWidth="1"/>
  </cols>
  <sheetData>
    <row r="1" spans="1:17" s="510" customFormat="1" ht="15.75" thickBot="1"/>
    <row r="2" spans="1:17" s="510" customFormat="1" ht="15.75" thickTop="1">
      <c r="B2" s="516"/>
      <c r="C2" s="517"/>
      <c r="D2" s="507"/>
      <c r="E2" s="507"/>
      <c r="F2" s="507"/>
      <c r="G2" s="507"/>
      <c r="H2" s="507"/>
      <c r="I2" s="507"/>
      <c r="J2" s="507"/>
      <c r="K2" s="507"/>
      <c r="L2" s="507"/>
      <c r="M2" s="507"/>
      <c r="N2" s="507"/>
      <c r="O2" s="507"/>
      <c r="P2" s="507"/>
      <c r="Q2" s="511"/>
    </row>
    <row r="3" spans="1:17" ht="19.5" thickBot="1">
      <c r="B3" s="516"/>
      <c r="C3" s="527"/>
      <c r="D3" s="810" t="s">
        <v>464</v>
      </c>
      <c r="E3" s="810"/>
      <c r="F3" s="810"/>
      <c r="G3" s="810"/>
      <c r="H3" s="505"/>
      <c r="I3" s="505"/>
      <c r="J3" s="505"/>
      <c r="K3" s="505"/>
      <c r="L3" s="505"/>
      <c r="M3" s="505"/>
      <c r="N3" s="505"/>
      <c r="O3" s="505"/>
      <c r="P3" s="505"/>
      <c r="Q3" s="506"/>
    </row>
    <row r="4" spans="1:17" ht="16.5" thickTop="1" thickBot="1">
      <c r="B4" s="516"/>
      <c r="C4" s="517"/>
      <c r="D4" s="505"/>
      <c r="E4" s="505"/>
      <c r="F4" s="505"/>
      <c r="G4" s="505"/>
      <c r="H4" s="505"/>
      <c r="I4" s="505"/>
      <c r="J4" s="505"/>
      <c r="K4" s="505"/>
      <c r="L4" s="505"/>
      <c r="M4" s="505"/>
      <c r="N4" s="505"/>
      <c r="O4" s="6" t="s">
        <v>462</v>
      </c>
      <c r="P4" s="505"/>
      <c r="Q4" s="506"/>
    </row>
    <row r="5" spans="1:17" s="503" customFormat="1" ht="16.5" thickTop="1" thickBot="1">
      <c r="A5" s="510"/>
      <c r="B5" s="516"/>
      <c r="C5" s="517"/>
      <c r="D5" s="853" t="s">
        <v>409</v>
      </c>
      <c r="E5" s="854"/>
      <c r="F5" s="851" t="s">
        <v>232</v>
      </c>
      <c r="G5" s="852"/>
      <c r="H5" s="505"/>
      <c r="I5" s="505"/>
      <c r="J5" s="505"/>
      <c r="K5" s="505"/>
      <c r="L5" s="505"/>
      <c r="M5" s="505"/>
      <c r="N5" s="505"/>
      <c r="O5" s="505"/>
      <c r="P5" s="505"/>
      <c r="Q5" s="506"/>
    </row>
    <row r="6" spans="1:17" s="518" customFormat="1" ht="15.75" thickTop="1">
      <c r="B6" s="516"/>
      <c r="C6" s="517"/>
      <c r="D6" s="519"/>
      <c r="E6" s="519"/>
      <c r="F6" s="516"/>
      <c r="G6" s="516"/>
      <c r="H6" s="516"/>
      <c r="I6" s="516"/>
      <c r="J6" s="516"/>
      <c r="K6" s="516"/>
      <c r="L6" s="516"/>
      <c r="M6" s="516"/>
      <c r="N6" s="516"/>
      <c r="O6" s="516"/>
      <c r="P6" s="516"/>
      <c r="Q6" s="517"/>
    </row>
    <row r="7" spans="1:17" s="510" customFormat="1">
      <c r="B7" s="516"/>
      <c r="C7" s="517"/>
      <c r="D7" s="519"/>
      <c r="E7" s="515"/>
      <c r="F7" s="522" t="s">
        <v>65</v>
      </c>
      <c r="G7" s="95" t="s">
        <v>66</v>
      </c>
      <c r="H7" s="95" t="s">
        <v>45</v>
      </c>
      <c r="I7" s="95" t="s">
        <v>282</v>
      </c>
      <c r="J7" s="95" t="s">
        <v>58</v>
      </c>
      <c r="K7" s="95" t="s">
        <v>282</v>
      </c>
      <c r="L7" s="95" t="s">
        <v>59</v>
      </c>
      <c r="M7" s="95" t="s">
        <v>83</v>
      </c>
      <c r="N7" s="95" t="s">
        <v>78</v>
      </c>
      <c r="O7" s="520" t="s">
        <v>291</v>
      </c>
      <c r="P7" s="505"/>
      <c r="Q7" s="506"/>
    </row>
    <row r="8" spans="1:17" s="510" customFormat="1">
      <c r="B8" s="516"/>
      <c r="C8" s="517"/>
      <c r="D8" s="519"/>
      <c r="E8" s="515"/>
      <c r="F8" s="523">
        <v>43248</v>
      </c>
      <c r="G8" s="524">
        <v>43244</v>
      </c>
      <c r="H8" s="515" t="s">
        <v>286</v>
      </c>
      <c r="I8" s="352">
        <v>125000</v>
      </c>
      <c r="J8" s="515" t="s">
        <v>56</v>
      </c>
      <c r="K8" s="525">
        <f>-(I8*L8)</f>
        <v>-148125</v>
      </c>
      <c r="L8" s="515">
        <v>1.1850000000000001</v>
      </c>
      <c r="M8" s="515" t="s">
        <v>232</v>
      </c>
      <c r="N8" s="515" t="s">
        <v>313</v>
      </c>
      <c r="O8" s="481" t="s">
        <v>292</v>
      </c>
      <c r="P8" s="505"/>
      <c r="Q8" s="506"/>
    </row>
    <row r="9" spans="1:17" s="320" customFormat="1">
      <c r="B9" s="106"/>
      <c r="C9" s="468"/>
      <c r="D9" s="106"/>
      <c r="E9" s="106"/>
      <c r="F9" s="523">
        <v>43249</v>
      </c>
      <c r="G9" s="524">
        <v>43244</v>
      </c>
      <c r="H9" s="515" t="s">
        <v>56</v>
      </c>
      <c r="I9" s="352">
        <v>20000</v>
      </c>
      <c r="J9" s="352" t="s">
        <v>57</v>
      </c>
      <c r="K9" s="525">
        <f t="shared" ref="K9:K10" si="0">-(I9/L9)</f>
        <v>-14925.373134328358</v>
      </c>
      <c r="L9" s="526">
        <v>1.34</v>
      </c>
      <c r="M9" s="515" t="s">
        <v>232</v>
      </c>
      <c r="N9" s="515" t="s">
        <v>290</v>
      </c>
      <c r="O9" s="481" t="s">
        <v>292</v>
      </c>
      <c r="P9" s="106"/>
      <c r="Q9" s="468"/>
    </row>
    <row r="10" spans="1:17">
      <c r="B10" s="516"/>
      <c r="C10" s="517"/>
      <c r="D10" s="505"/>
      <c r="E10" s="505"/>
      <c r="F10" s="523">
        <v>43249</v>
      </c>
      <c r="G10" s="524">
        <v>43244</v>
      </c>
      <c r="H10" s="515" t="s">
        <v>56</v>
      </c>
      <c r="I10" s="352">
        <v>50000</v>
      </c>
      <c r="J10" s="352" t="s">
        <v>57</v>
      </c>
      <c r="K10" s="525">
        <f t="shared" si="0"/>
        <v>-37313.432835820895</v>
      </c>
      <c r="L10" s="526">
        <v>1.34</v>
      </c>
      <c r="M10" s="515" t="s">
        <v>232</v>
      </c>
      <c r="N10" s="515" t="s">
        <v>463</v>
      </c>
      <c r="O10" s="481" t="s">
        <v>292</v>
      </c>
      <c r="P10" s="505"/>
      <c r="Q10" s="506"/>
    </row>
    <row r="11" spans="1:17">
      <c r="B11" s="516"/>
      <c r="C11" s="517"/>
      <c r="D11" s="505"/>
      <c r="E11" s="505"/>
      <c r="F11" s="514"/>
      <c r="G11" s="515"/>
      <c r="H11" s="515"/>
      <c r="I11" s="515"/>
      <c r="J11" s="515"/>
      <c r="K11" s="515"/>
      <c r="L11" s="515"/>
      <c r="M11" s="515"/>
      <c r="N11" s="515"/>
      <c r="O11" s="481"/>
      <c r="P11" s="505"/>
      <c r="Q11" s="506"/>
    </row>
    <row r="12" spans="1:17">
      <c r="B12" s="516"/>
      <c r="C12" s="517"/>
      <c r="D12" s="505"/>
      <c r="E12" s="505"/>
      <c r="F12" s="514"/>
      <c r="G12" s="515"/>
      <c r="H12" s="515"/>
      <c r="I12" s="515"/>
      <c r="J12" s="515"/>
      <c r="K12" s="515"/>
      <c r="L12" s="515"/>
      <c r="M12" s="515"/>
      <c r="N12" s="515"/>
      <c r="O12" s="481"/>
      <c r="P12" s="505"/>
      <c r="Q12" s="506"/>
    </row>
    <row r="13" spans="1:17">
      <c r="B13" s="516"/>
      <c r="C13" s="517"/>
      <c r="D13" s="505"/>
      <c r="E13" s="505"/>
      <c r="F13" s="514"/>
      <c r="G13" s="515"/>
      <c r="H13" s="515"/>
      <c r="I13" s="515"/>
      <c r="J13" s="515"/>
      <c r="K13" s="515"/>
      <c r="L13" s="515"/>
      <c r="M13" s="515"/>
      <c r="N13" s="515"/>
      <c r="O13" s="481"/>
      <c r="P13" s="505"/>
      <c r="Q13" s="506"/>
    </row>
    <row r="14" spans="1:17">
      <c r="B14" s="516"/>
      <c r="C14" s="517"/>
      <c r="D14" s="505"/>
      <c r="E14" s="505"/>
      <c r="F14" s="514"/>
      <c r="G14" s="515"/>
      <c r="H14" s="515"/>
      <c r="I14" s="515"/>
      <c r="J14" s="515"/>
      <c r="K14" s="515"/>
      <c r="L14" s="515"/>
      <c r="M14" s="515"/>
      <c r="N14" s="515"/>
      <c r="O14" s="481"/>
      <c r="P14" s="505"/>
      <c r="Q14" s="506"/>
    </row>
    <row r="15" spans="1:17">
      <c r="B15" s="516"/>
      <c r="C15" s="517"/>
      <c r="D15" s="505"/>
      <c r="E15" s="505"/>
      <c r="F15" s="514"/>
      <c r="G15" s="515"/>
      <c r="H15" s="515"/>
      <c r="I15" s="515"/>
      <c r="J15" s="515"/>
      <c r="K15" s="515"/>
      <c r="L15" s="515"/>
      <c r="M15" s="515"/>
      <c r="N15" s="515"/>
      <c r="O15" s="481"/>
      <c r="P15" s="505"/>
      <c r="Q15" s="506"/>
    </row>
    <row r="16" spans="1:17">
      <c r="B16" s="516"/>
      <c r="C16" s="517"/>
      <c r="D16" s="505"/>
      <c r="E16" s="505"/>
      <c r="F16" s="514"/>
      <c r="G16" s="515"/>
      <c r="H16" s="515"/>
      <c r="I16" s="515"/>
      <c r="J16" s="515"/>
      <c r="K16" s="515"/>
      <c r="L16" s="515"/>
      <c r="M16" s="515"/>
      <c r="N16" s="515"/>
      <c r="O16" s="481"/>
      <c r="P16" s="505"/>
      <c r="Q16" s="506"/>
    </row>
    <row r="17" spans="2:17">
      <c r="B17" s="516"/>
      <c r="C17" s="517"/>
      <c r="D17" s="505"/>
      <c r="E17" s="505"/>
      <c r="F17" s="514"/>
      <c r="G17" s="515"/>
      <c r="H17" s="515"/>
      <c r="I17" s="515"/>
      <c r="J17" s="515"/>
      <c r="K17" s="515"/>
      <c r="L17" s="515"/>
      <c r="M17" s="515"/>
      <c r="N17" s="515"/>
      <c r="O17" s="481"/>
      <c r="P17" s="505"/>
      <c r="Q17" s="506"/>
    </row>
    <row r="18" spans="2:17">
      <c r="B18" s="516"/>
      <c r="C18" s="517"/>
      <c r="D18" s="505"/>
      <c r="E18" s="505"/>
      <c r="F18" s="514"/>
      <c r="G18" s="515"/>
      <c r="H18" s="515"/>
      <c r="I18" s="515"/>
      <c r="J18" s="515"/>
      <c r="K18" s="515"/>
      <c r="L18" s="515"/>
      <c r="M18" s="515"/>
      <c r="N18" s="515"/>
      <c r="O18" s="481"/>
      <c r="P18" s="505"/>
      <c r="Q18" s="506"/>
    </row>
    <row r="19" spans="2:17">
      <c r="B19" s="516"/>
      <c r="C19" s="517"/>
      <c r="D19" s="505"/>
      <c r="E19" s="505"/>
      <c r="F19" s="514"/>
      <c r="G19" s="515"/>
      <c r="H19" s="515"/>
      <c r="I19" s="515"/>
      <c r="J19" s="515"/>
      <c r="K19" s="515"/>
      <c r="L19" s="515"/>
      <c r="M19" s="515"/>
      <c r="N19" s="515"/>
      <c r="O19" s="481"/>
      <c r="P19" s="505"/>
      <c r="Q19" s="506"/>
    </row>
    <row r="20" spans="2:17">
      <c r="B20" s="516"/>
      <c r="C20" s="517"/>
      <c r="D20" s="505"/>
      <c r="E20" s="505"/>
      <c r="F20" s="514"/>
      <c r="G20" s="515"/>
      <c r="H20" s="515"/>
      <c r="I20" s="515"/>
      <c r="J20" s="515"/>
      <c r="K20" s="515"/>
      <c r="L20" s="515"/>
      <c r="M20" s="515"/>
      <c r="N20" s="515"/>
      <c r="O20" s="481"/>
      <c r="P20" s="505"/>
      <c r="Q20" s="506"/>
    </row>
    <row r="21" spans="2:17">
      <c r="B21" s="516"/>
      <c r="C21" s="517"/>
      <c r="D21" s="505"/>
      <c r="E21" s="505"/>
      <c r="F21" s="514"/>
      <c r="G21" s="515"/>
      <c r="H21" s="515"/>
      <c r="I21" s="515"/>
      <c r="J21" s="515"/>
      <c r="K21" s="515"/>
      <c r="L21" s="515"/>
      <c r="M21" s="515"/>
      <c r="N21" s="515"/>
      <c r="O21" s="481"/>
      <c r="P21" s="505"/>
      <c r="Q21" s="506"/>
    </row>
    <row r="22" spans="2:17">
      <c r="B22" s="516"/>
      <c r="C22" s="517"/>
      <c r="D22" s="505"/>
      <c r="E22" s="505"/>
      <c r="F22" s="514"/>
      <c r="G22" s="515"/>
      <c r="H22" s="515"/>
      <c r="I22" s="515"/>
      <c r="J22" s="515"/>
      <c r="K22" s="515"/>
      <c r="L22" s="515"/>
      <c r="M22" s="515"/>
      <c r="N22" s="515"/>
      <c r="O22" s="481"/>
      <c r="P22" s="505"/>
      <c r="Q22" s="506"/>
    </row>
    <row r="23" spans="2:17">
      <c r="B23" s="516"/>
      <c r="C23" s="517"/>
      <c r="D23" s="505"/>
      <c r="E23" s="505"/>
      <c r="F23" s="514"/>
      <c r="G23" s="515"/>
      <c r="H23" s="515"/>
      <c r="I23" s="515"/>
      <c r="J23" s="515"/>
      <c r="K23" s="515"/>
      <c r="L23" s="515"/>
      <c r="M23" s="515"/>
      <c r="N23" s="515"/>
      <c r="O23" s="481"/>
      <c r="P23" s="505"/>
      <c r="Q23" s="506"/>
    </row>
    <row r="24" spans="2:17">
      <c r="B24" s="516"/>
      <c r="C24" s="517"/>
      <c r="D24" s="505"/>
      <c r="E24" s="505"/>
      <c r="F24" s="514"/>
      <c r="G24" s="515"/>
      <c r="H24" s="515"/>
      <c r="I24" s="515"/>
      <c r="J24" s="515"/>
      <c r="K24" s="515"/>
      <c r="L24" s="515"/>
      <c r="M24" s="515"/>
      <c r="N24" s="515"/>
      <c r="O24" s="481"/>
      <c r="P24" s="505"/>
      <c r="Q24" s="506"/>
    </row>
    <row r="25" spans="2:17">
      <c r="B25" s="516"/>
      <c r="C25" s="517"/>
      <c r="D25" s="505"/>
      <c r="E25" s="505"/>
      <c r="F25" s="514"/>
      <c r="G25" s="515"/>
      <c r="H25" s="515"/>
      <c r="I25" s="515"/>
      <c r="J25" s="515"/>
      <c r="K25" s="515"/>
      <c r="L25" s="515"/>
      <c r="M25" s="515"/>
      <c r="N25" s="515"/>
      <c r="O25" s="481"/>
      <c r="P25" s="505"/>
      <c r="Q25" s="506"/>
    </row>
    <row r="26" spans="2:17">
      <c r="B26" s="516"/>
      <c r="C26" s="517"/>
      <c r="D26" s="505"/>
      <c r="E26" s="505"/>
      <c r="F26" s="514"/>
      <c r="G26" s="515"/>
      <c r="H26" s="515"/>
      <c r="I26" s="515"/>
      <c r="J26" s="515"/>
      <c r="K26" s="515"/>
      <c r="L26" s="515"/>
      <c r="M26" s="515"/>
      <c r="N26" s="515"/>
      <c r="O26" s="481"/>
      <c r="P26" s="505"/>
      <c r="Q26" s="506"/>
    </row>
    <row r="27" spans="2:17">
      <c r="B27" s="516"/>
      <c r="C27" s="517"/>
      <c r="D27" s="505"/>
      <c r="E27" s="505"/>
      <c r="F27" s="514"/>
      <c r="G27" s="515"/>
      <c r="H27" s="515"/>
      <c r="I27" s="515"/>
      <c r="J27" s="515"/>
      <c r="K27" s="515"/>
      <c r="L27" s="515"/>
      <c r="M27" s="515"/>
      <c r="N27" s="515"/>
      <c r="O27" s="481"/>
      <c r="P27" s="505"/>
      <c r="Q27" s="506"/>
    </row>
    <row r="28" spans="2:17">
      <c r="B28" s="516"/>
      <c r="C28" s="517"/>
      <c r="D28" s="505"/>
      <c r="E28" s="505"/>
      <c r="F28" s="514"/>
      <c r="G28" s="515"/>
      <c r="H28" s="515"/>
      <c r="I28" s="515"/>
      <c r="J28" s="515"/>
      <c r="K28" s="515"/>
      <c r="L28" s="515"/>
      <c r="M28" s="515"/>
      <c r="N28" s="515"/>
      <c r="O28" s="481"/>
      <c r="P28" s="505"/>
      <c r="Q28" s="506"/>
    </row>
    <row r="29" spans="2:17">
      <c r="B29" s="516"/>
      <c r="C29" s="517"/>
      <c r="D29" s="505"/>
      <c r="E29" s="505"/>
      <c r="F29" s="514"/>
      <c r="G29" s="515"/>
      <c r="H29" s="515"/>
      <c r="I29" s="515"/>
      <c r="J29" s="515"/>
      <c r="K29" s="515"/>
      <c r="L29" s="515"/>
      <c r="M29" s="515"/>
      <c r="N29" s="515"/>
      <c r="O29" s="481"/>
      <c r="P29" s="505"/>
      <c r="Q29" s="506"/>
    </row>
    <row r="30" spans="2:17">
      <c r="B30" s="516"/>
      <c r="C30" s="517"/>
      <c r="D30" s="505"/>
      <c r="E30" s="505"/>
      <c r="F30" s="508"/>
      <c r="G30" s="509"/>
      <c r="H30" s="509"/>
      <c r="I30" s="509"/>
      <c r="J30" s="509"/>
      <c r="K30" s="509"/>
      <c r="L30" s="509"/>
      <c r="M30" s="509"/>
      <c r="N30" s="509"/>
      <c r="O30" s="521"/>
      <c r="P30" s="505"/>
      <c r="Q30" s="506"/>
    </row>
    <row r="31" spans="2:17">
      <c r="B31" s="516"/>
      <c r="C31" s="517"/>
      <c r="D31" s="505"/>
      <c r="E31" s="505"/>
      <c r="F31" s="505"/>
      <c r="G31" s="505"/>
      <c r="H31" s="505"/>
      <c r="I31" s="505"/>
      <c r="J31" s="505"/>
      <c r="K31" s="505"/>
      <c r="L31" s="505"/>
      <c r="M31" s="505"/>
      <c r="N31" s="505"/>
      <c r="O31" s="515"/>
      <c r="P31" s="505"/>
      <c r="Q31" s="506"/>
    </row>
    <row r="32" spans="2:17">
      <c r="B32" s="516"/>
      <c r="C32" s="517"/>
      <c r="D32" s="505"/>
      <c r="E32" s="505"/>
      <c r="F32" s="505"/>
      <c r="G32" s="505"/>
      <c r="H32" s="505"/>
      <c r="I32" s="505"/>
      <c r="J32" s="505"/>
      <c r="K32" s="505"/>
      <c r="L32" s="505"/>
      <c r="M32" s="505"/>
      <c r="N32" s="505"/>
      <c r="O32" s="515"/>
      <c r="P32" s="505"/>
      <c r="Q32" s="506"/>
    </row>
    <row r="33" spans="2:17">
      <c r="B33" s="516"/>
      <c r="C33" s="517"/>
      <c r="D33" s="505"/>
      <c r="E33" s="505"/>
      <c r="F33" s="505"/>
      <c r="G33" s="505"/>
      <c r="H33" s="505"/>
      <c r="I33" s="505"/>
      <c r="J33" s="505"/>
      <c r="K33" s="505"/>
      <c r="L33" s="505"/>
      <c r="M33" s="505"/>
      <c r="N33" s="505"/>
      <c r="O33" s="515"/>
      <c r="P33" s="505"/>
      <c r="Q33" s="506"/>
    </row>
    <row r="34" spans="2:17">
      <c r="B34" s="516"/>
      <c r="C34" s="517"/>
      <c r="D34" s="505"/>
      <c r="E34" s="505"/>
      <c r="F34" s="505"/>
      <c r="G34" s="505"/>
      <c r="H34" s="505"/>
      <c r="I34" s="505"/>
      <c r="J34" s="505"/>
      <c r="K34" s="505"/>
      <c r="L34" s="505"/>
      <c r="M34" s="505"/>
      <c r="N34" s="505"/>
      <c r="O34" s="515"/>
      <c r="P34" s="505"/>
      <c r="Q34" s="506"/>
    </row>
    <row r="35" spans="2:17">
      <c r="B35" s="516"/>
      <c r="C35" s="517"/>
      <c r="D35" s="505"/>
      <c r="E35" s="505"/>
      <c r="F35" s="505"/>
      <c r="G35" s="505"/>
      <c r="H35" s="505"/>
      <c r="I35" s="505"/>
      <c r="J35" s="505"/>
      <c r="K35" s="505"/>
      <c r="L35" s="505"/>
      <c r="M35" s="505"/>
      <c r="N35" s="505"/>
      <c r="O35" s="515"/>
      <c r="P35" s="505"/>
      <c r="Q35" s="506"/>
    </row>
    <row r="36" spans="2:17">
      <c r="B36" s="516"/>
      <c r="C36" s="517"/>
      <c r="D36" s="505"/>
      <c r="E36" s="505"/>
      <c r="F36" s="505"/>
      <c r="G36" s="505"/>
      <c r="H36" s="505"/>
      <c r="I36" s="505"/>
      <c r="J36" s="505"/>
      <c r="K36" s="505"/>
      <c r="L36" s="505"/>
      <c r="M36" s="505"/>
      <c r="N36" s="505"/>
      <c r="O36" s="505"/>
      <c r="P36" s="505"/>
      <c r="Q36" s="506"/>
    </row>
    <row r="37" spans="2:17" ht="15.75" thickBot="1">
      <c r="B37" s="516"/>
      <c r="C37" s="517"/>
      <c r="D37" s="512"/>
      <c r="E37" s="512"/>
      <c r="F37" s="512"/>
      <c r="G37" s="512"/>
      <c r="H37" s="512"/>
      <c r="I37" s="512"/>
      <c r="J37" s="512"/>
      <c r="K37" s="512"/>
      <c r="L37" s="512"/>
      <c r="M37" s="512"/>
      <c r="N37" s="512"/>
      <c r="O37" s="512"/>
      <c r="P37" s="512"/>
      <c r="Q37" s="513"/>
    </row>
    <row r="38" spans="2:17" ht="15.75" thickTop="1"/>
  </sheetData>
  <mergeCells count="3">
    <mergeCell ref="D3:G3"/>
    <mergeCell ref="F5:G5"/>
    <mergeCell ref="D5:E5"/>
  </mergeCells>
  <pageMargins left="0.75" right="0.75" top="1" bottom="1" header="0.5" footer="0.5"/>
  <pageSetup paperSize="9" scale="65" orientation="portrait" horizontalDpi="4294967292" verticalDpi="4294967292"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C4:N72"/>
  <sheetViews>
    <sheetView workbookViewId="0">
      <selection activeCell="N13" sqref="N13"/>
    </sheetView>
  </sheetViews>
  <sheetFormatPr defaultColWidth="11.42578125" defaultRowHeight="15"/>
  <cols>
    <col min="11" max="11" width="13" customWidth="1"/>
    <col min="12" max="12" width="0.28515625" customWidth="1"/>
    <col min="13" max="13" width="3.140625" customWidth="1"/>
    <col min="14" max="14" width="12" customWidth="1"/>
  </cols>
  <sheetData>
    <row r="4" spans="3:14" ht="21">
      <c r="C4" s="803" t="s">
        <v>465</v>
      </c>
      <c r="D4" s="803"/>
    </row>
    <row r="7" spans="3:14" ht="36.950000000000003" customHeight="1">
      <c r="C7" s="857" t="s">
        <v>472</v>
      </c>
      <c r="D7" s="858"/>
      <c r="E7" s="858"/>
      <c r="F7" s="858"/>
      <c r="G7" s="858"/>
      <c r="H7" s="858"/>
      <c r="I7" s="858"/>
      <c r="J7" s="858"/>
      <c r="K7" s="858"/>
      <c r="L7" s="858"/>
      <c r="M7" s="530"/>
      <c r="N7" s="531"/>
    </row>
    <row r="9" spans="3:14" ht="14.1" customHeight="1">
      <c r="C9" s="859" t="s">
        <v>481</v>
      </c>
      <c r="D9" s="860"/>
      <c r="E9" s="860"/>
      <c r="F9" s="860"/>
      <c r="G9" s="860"/>
      <c r="H9" s="860"/>
      <c r="I9" s="860"/>
      <c r="J9" s="860"/>
      <c r="K9" s="860"/>
      <c r="L9" s="860"/>
      <c r="M9" s="532"/>
    </row>
    <row r="10" spans="3:14" ht="15.95" customHeight="1">
      <c r="C10" s="861"/>
      <c r="D10" s="862"/>
      <c r="E10" s="862"/>
      <c r="F10" s="862"/>
      <c r="G10" s="862"/>
      <c r="H10" s="862"/>
      <c r="I10" s="862"/>
      <c r="J10" s="862"/>
      <c r="K10" s="862"/>
      <c r="L10" s="862"/>
      <c r="M10" s="532"/>
    </row>
    <row r="11" spans="3:14" ht="21.95" customHeight="1">
      <c r="C11" s="744" t="s">
        <v>466</v>
      </c>
      <c r="D11" s="744"/>
      <c r="E11" s="863" t="s">
        <v>501</v>
      </c>
      <c r="F11" s="863"/>
    </row>
    <row r="13" spans="3:14">
      <c r="C13" t="s">
        <v>44</v>
      </c>
      <c r="E13" s="744" t="s">
        <v>482</v>
      </c>
      <c r="F13" s="744"/>
    </row>
    <row r="15" spans="3:14">
      <c r="C15" t="s">
        <v>467</v>
      </c>
      <c r="E15" s="744" t="s">
        <v>483</v>
      </c>
      <c r="F15" s="744"/>
    </row>
    <row r="17" spans="3:6">
      <c r="C17" s="744" t="s">
        <v>468</v>
      </c>
      <c r="D17" s="744"/>
      <c r="E17" s="744" t="s">
        <v>61</v>
      </c>
      <c r="F17" s="744"/>
    </row>
    <row r="19" spans="3:6">
      <c r="C19" s="744" t="s">
        <v>469</v>
      </c>
      <c r="D19" s="744"/>
      <c r="E19" s="744" t="s">
        <v>485</v>
      </c>
      <c r="F19" s="744"/>
    </row>
    <row r="21" spans="3:6">
      <c r="C21" s="744" t="s">
        <v>470</v>
      </c>
      <c r="D21" s="744"/>
      <c r="E21" s="744" t="s">
        <v>486</v>
      </c>
      <c r="F21" s="744"/>
    </row>
    <row r="23" spans="3:6">
      <c r="C23" t="s">
        <v>65</v>
      </c>
      <c r="E23" s="744" t="s">
        <v>487</v>
      </c>
      <c r="F23" s="744"/>
    </row>
    <row r="25" spans="3:6">
      <c r="C25" t="s">
        <v>63</v>
      </c>
      <c r="E25" s="744" t="s">
        <v>64</v>
      </c>
      <c r="F25" s="744"/>
    </row>
    <row r="27" spans="3:6">
      <c r="C27" s="744" t="s">
        <v>499</v>
      </c>
      <c r="D27" s="744"/>
      <c r="E27" s="744" t="s">
        <v>489</v>
      </c>
      <c r="F27" s="744"/>
    </row>
    <row r="29" spans="3:6">
      <c r="C29" s="855" t="s">
        <v>500</v>
      </c>
      <c r="D29" s="855"/>
      <c r="E29" s="744" t="s">
        <v>488</v>
      </c>
      <c r="F29" s="744"/>
    </row>
    <row r="31" spans="3:6">
      <c r="C31" t="s">
        <v>59</v>
      </c>
      <c r="E31" s="856">
        <v>1.33612</v>
      </c>
      <c r="F31" s="856"/>
    </row>
    <row r="33" spans="3:11">
      <c r="C33" s="320" t="s">
        <v>471</v>
      </c>
    </row>
    <row r="35" spans="3:11">
      <c r="C35" s="744" t="s">
        <v>484</v>
      </c>
      <c r="D35" s="744"/>
      <c r="E35" s="744"/>
      <c r="F35" s="744"/>
      <c r="G35" s="744"/>
      <c r="H35" s="744"/>
      <c r="I35" s="744"/>
      <c r="J35" s="744"/>
      <c r="K35" s="744"/>
    </row>
    <row r="36" spans="3:11" s="518" customFormat="1"/>
    <row r="38" spans="3:11">
      <c r="C38" s="744" t="s">
        <v>473</v>
      </c>
      <c r="D38" s="744"/>
      <c r="E38" s="744"/>
      <c r="F38" s="744"/>
      <c r="G38" s="744"/>
      <c r="H38" s="744"/>
      <c r="I38" s="744"/>
      <c r="J38" s="744"/>
      <c r="K38" s="744"/>
    </row>
    <row r="40" spans="3:11">
      <c r="C40" t="s">
        <v>474</v>
      </c>
      <c r="E40" s="744" t="s">
        <v>490</v>
      </c>
      <c r="F40" s="744"/>
    </row>
    <row r="42" spans="3:11">
      <c r="C42" s="744" t="s">
        <v>475</v>
      </c>
      <c r="D42" s="744"/>
      <c r="E42" s="744" t="s">
        <v>491</v>
      </c>
      <c r="F42" s="744"/>
    </row>
    <row r="44" spans="3:11">
      <c r="C44" t="s">
        <v>390</v>
      </c>
      <c r="E44" t="s">
        <v>492</v>
      </c>
    </row>
    <row r="46" spans="3:11">
      <c r="C46" s="744" t="s">
        <v>389</v>
      </c>
      <c r="D46" s="744"/>
      <c r="E46" s="533">
        <v>58743692</v>
      </c>
    </row>
    <row r="48" spans="3:11">
      <c r="C48" t="s">
        <v>476</v>
      </c>
      <c r="E48" s="744" t="s">
        <v>493</v>
      </c>
      <c r="F48" s="744"/>
      <c r="G48" s="744"/>
    </row>
    <row r="50" spans="3:12">
      <c r="C50" t="s">
        <v>396</v>
      </c>
      <c r="E50" s="744" t="s">
        <v>494</v>
      </c>
      <c r="F50" s="744"/>
    </row>
    <row r="52" spans="3:12" ht="51" customHeight="1">
      <c r="C52" s="717" t="s">
        <v>477</v>
      </c>
      <c r="D52" s="717"/>
      <c r="E52" s="717"/>
      <c r="F52" s="717"/>
      <c r="G52" s="717"/>
      <c r="H52" s="717"/>
      <c r="I52" s="717"/>
      <c r="J52" s="717"/>
      <c r="K52" s="717"/>
      <c r="L52" s="717"/>
    </row>
    <row r="53" spans="3:12">
      <c r="C53" s="864"/>
      <c r="D53" s="864"/>
      <c r="E53" s="864"/>
      <c r="F53" s="864"/>
      <c r="G53" s="864"/>
      <c r="H53" s="864"/>
      <c r="I53" s="864"/>
      <c r="J53" s="864"/>
      <c r="K53" s="864"/>
      <c r="L53" s="864"/>
    </row>
    <row r="54" spans="3:12">
      <c r="C54" s="529" t="s">
        <v>478</v>
      </c>
      <c r="D54" s="528"/>
      <c r="E54" s="528"/>
      <c r="F54" s="528"/>
      <c r="G54" s="528"/>
      <c r="H54" s="528"/>
      <c r="I54" s="528"/>
      <c r="J54" s="528"/>
      <c r="K54" s="528"/>
      <c r="L54" s="528"/>
    </row>
    <row r="56" spans="3:12">
      <c r="C56" s="678" t="s">
        <v>479</v>
      </c>
      <c r="D56" s="678"/>
      <c r="E56" s="678"/>
      <c r="F56" s="678"/>
      <c r="G56" s="678"/>
      <c r="H56" s="678"/>
      <c r="I56" s="678"/>
      <c r="J56" s="678"/>
      <c r="K56" s="678"/>
    </row>
    <row r="57" spans="3:12">
      <c r="C57" s="678"/>
      <c r="D57" s="678"/>
      <c r="E57" s="678"/>
      <c r="F57" s="678"/>
      <c r="G57" s="678"/>
      <c r="H57" s="678"/>
      <c r="I57" s="678"/>
      <c r="J57" s="678"/>
      <c r="K57" s="678"/>
    </row>
    <row r="59" spans="3:12">
      <c r="C59" s="518" t="s">
        <v>474</v>
      </c>
      <c r="D59" s="518"/>
      <c r="E59" s="744" t="s">
        <v>495</v>
      </c>
      <c r="F59" s="744"/>
    </row>
    <row r="60" spans="3:12">
      <c r="C60" s="518"/>
      <c r="D60" s="518"/>
    </row>
    <row r="61" spans="3:12">
      <c r="C61" s="744" t="s">
        <v>475</v>
      </c>
      <c r="D61" s="744"/>
      <c r="E61" s="744" t="s">
        <v>482</v>
      </c>
      <c r="F61" s="744"/>
    </row>
    <row r="62" spans="3:12">
      <c r="C62" s="518"/>
      <c r="D62" s="518"/>
    </row>
    <row r="63" spans="3:12">
      <c r="C63" s="518" t="s">
        <v>390</v>
      </c>
      <c r="D63" s="518"/>
      <c r="E63" s="744" t="s">
        <v>496</v>
      </c>
      <c r="F63" s="744"/>
    </row>
    <row r="64" spans="3:12">
      <c r="C64" s="518"/>
      <c r="D64" s="518"/>
    </row>
    <row r="65" spans="3:7">
      <c r="C65" s="744" t="s">
        <v>389</v>
      </c>
      <c r="D65" s="744"/>
      <c r="E65" s="856">
        <v>58585858</v>
      </c>
      <c r="F65" s="856"/>
    </row>
    <row r="66" spans="3:7">
      <c r="C66" s="518"/>
      <c r="D66" s="518"/>
    </row>
    <row r="67" spans="3:7">
      <c r="C67" s="518" t="s">
        <v>476</v>
      </c>
      <c r="D67" s="518"/>
      <c r="E67" s="744" t="s">
        <v>497</v>
      </c>
      <c r="F67" s="744"/>
      <c r="G67" s="744"/>
    </row>
    <row r="68" spans="3:7">
      <c r="C68" s="518"/>
      <c r="D68" s="518"/>
    </row>
    <row r="69" spans="3:7">
      <c r="C69" s="518" t="s">
        <v>396</v>
      </c>
      <c r="D69" s="518"/>
      <c r="E69" s="744" t="s">
        <v>498</v>
      </c>
      <c r="F69" s="744"/>
    </row>
    <row r="72" spans="3:7">
      <c r="C72" s="744" t="s">
        <v>480</v>
      </c>
      <c r="D72" s="744"/>
    </row>
  </sheetData>
  <mergeCells count="40">
    <mergeCell ref="E69:F69"/>
    <mergeCell ref="E67:G67"/>
    <mergeCell ref="E50:F50"/>
    <mergeCell ref="E59:F59"/>
    <mergeCell ref="E61:F61"/>
    <mergeCell ref="E63:F63"/>
    <mergeCell ref="E65:F65"/>
    <mergeCell ref="C56:K57"/>
    <mergeCell ref="C61:D61"/>
    <mergeCell ref="C65:D65"/>
    <mergeCell ref="C72:D72"/>
    <mergeCell ref="C7:L7"/>
    <mergeCell ref="C9:L10"/>
    <mergeCell ref="E11:F11"/>
    <mergeCell ref="E13:F13"/>
    <mergeCell ref="C46:D46"/>
    <mergeCell ref="C52:L52"/>
    <mergeCell ref="C53:L53"/>
    <mergeCell ref="E15:F15"/>
    <mergeCell ref="E17:F17"/>
    <mergeCell ref="E19:F19"/>
    <mergeCell ref="E21:F21"/>
    <mergeCell ref="E23:F23"/>
    <mergeCell ref="E25:F25"/>
    <mergeCell ref="C21:D21"/>
    <mergeCell ref="C27:D27"/>
    <mergeCell ref="E48:G48"/>
    <mergeCell ref="C4:D4"/>
    <mergeCell ref="C11:D11"/>
    <mergeCell ref="C17:D17"/>
    <mergeCell ref="C19:D19"/>
    <mergeCell ref="E42:F42"/>
    <mergeCell ref="C29:D29"/>
    <mergeCell ref="C35:K35"/>
    <mergeCell ref="C38:K38"/>
    <mergeCell ref="C42:D42"/>
    <mergeCell ref="E27:F27"/>
    <mergeCell ref="E29:F29"/>
    <mergeCell ref="E31:F31"/>
    <mergeCell ref="E40:F40"/>
  </mergeCells>
  <pageMargins left="0.75" right="0.75" top="1" bottom="1" header="0.5" footer="0.5"/>
  <pageSetup paperSize="9" scale="63" orientation="portrait" horizontalDpi="4294967292" verticalDpi="4294967292"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6"/>
  <sheetViews>
    <sheetView workbookViewId="0">
      <selection activeCell="K34" sqref="K34"/>
    </sheetView>
  </sheetViews>
  <sheetFormatPr defaultColWidth="11.42578125" defaultRowHeight="15"/>
  <cols>
    <col min="1" max="1" width="13.140625" customWidth="1"/>
    <col min="2" max="2" width="1.28515625" style="584" customWidth="1"/>
    <col min="3" max="3" width="12.28515625" customWidth="1"/>
    <col min="4" max="4" width="4.28515625" style="584" bestFit="1" customWidth="1"/>
    <col min="5" max="5" width="4.140625" bestFit="1" customWidth="1"/>
    <col min="6" max="6" width="13.85546875" customWidth="1"/>
    <col min="7" max="7" width="4.42578125" bestFit="1" customWidth="1"/>
    <col min="8" max="8" width="7.7109375" style="584" customWidth="1"/>
    <col min="9" max="9" width="13.85546875" customWidth="1"/>
    <col min="10" max="10" width="10.140625" bestFit="1" customWidth="1"/>
    <col min="11" max="11" width="12" customWidth="1"/>
    <col min="12" max="12" width="12.140625" style="584" customWidth="1"/>
    <col min="13" max="13" width="13.28515625" bestFit="1" customWidth="1"/>
    <col min="14" max="14" width="4.28515625" bestFit="1" customWidth="1"/>
    <col min="15" max="15" width="13.28515625" bestFit="1" customWidth="1"/>
    <col min="16" max="16" width="5.85546875" customWidth="1"/>
  </cols>
  <sheetData>
    <row r="1" spans="1:21" ht="23.25">
      <c r="A1" s="594" t="s">
        <v>502</v>
      </c>
    </row>
    <row r="2" spans="1:21" s="584" customFormat="1" ht="23.25">
      <c r="A2" s="594"/>
    </row>
    <row r="3" spans="1:21" ht="15.75" thickBot="1">
      <c r="C3" s="869" t="s">
        <v>600</v>
      </c>
      <c r="D3" s="869"/>
      <c r="E3" s="869"/>
      <c r="F3" s="869"/>
    </row>
    <row r="4" spans="1:21" s="554" customFormat="1" ht="15.75" thickBot="1">
      <c r="B4" s="584"/>
      <c r="C4" s="657" t="s">
        <v>584</v>
      </c>
      <c r="D4" s="868" t="s">
        <v>586</v>
      </c>
      <c r="E4" s="868"/>
      <c r="F4" s="448" t="s">
        <v>585</v>
      </c>
      <c r="G4" s="837" t="s">
        <v>603</v>
      </c>
      <c r="H4" s="839"/>
      <c r="L4" s="584"/>
      <c r="M4" s="720" t="s">
        <v>601</v>
      </c>
      <c r="N4" s="871"/>
      <c r="O4" s="721"/>
      <c r="P4" s="846" t="s">
        <v>605</v>
      </c>
      <c r="Q4" s="846"/>
      <c r="R4" s="846"/>
      <c r="S4" s="846"/>
      <c r="T4" s="846"/>
      <c r="U4" s="582"/>
    </row>
    <row r="5" spans="1:21" s="554" customFormat="1">
      <c r="B5" s="584"/>
      <c r="D5" s="584"/>
      <c r="H5" s="584"/>
      <c r="L5" s="584"/>
      <c r="P5" s="846"/>
      <c r="Q5" s="846"/>
      <c r="R5" s="846"/>
      <c r="S5" s="846"/>
      <c r="T5" s="846"/>
      <c r="U5" s="582"/>
    </row>
    <row r="6" spans="1:21" s="554" customFormat="1" ht="15.75" thickBot="1">
      <c r="B6" s="584"/>
      <c r="D6" s="584"/>
      <c r="H6" s="584"/>
      <c r="L6" s="584"/>
      <c r="P6" s="846"/>
      <c r="Q6" s="846"/>
      <c r="R6" s="846"/>
      <c r="S6" s="846"/>
      <c r="T6" s="846"/>
    </row>
    <row r="7" spans="1:21" ht="15.75" thickBot="1">
      <c r="C7" s="883" t="s">
        <v>44</v>
      </c>
      <c r="D7" s="883"/>
      <c r="E7" s="883"/>
      <c r="F7" s="884"/>
      <c r="G7" s="881" t="s">
        <v>597</v>
      </c>
      <c r="H7" s="882"/>
      <c r="I7" s="885" t="s">
        <v>595</v>
      </c>
      <c r="J7" s="884"/>
      <c r="K7" s="881" t="s">
        <v>602</v>
      </c>
      <c r="L7" s="882"/>
      <c r="M7" s="889" t="s">
        <v>596</v>
      </c>
      <c r="N7" s="890"/>
      <c r="O7" s="890"/>
      <c r="P7" s="846"/>
      <c r="Q7" s="846"/>
      <c r="R7" s="846"/>
      <c r="S7" s="846"/>
      <c r="T7" s="846"/>
    </row>
    <row r="8" spans="1:21">
      <c r="C8" s="865"/>
      <c r="D8" s="866"/>
      <c r="E8" s="866"/>
      <c r="F8" s="866"/>
      <c r="G8" s="879"/>
      <c r="H8" s="880"/>
      <c r="I8" s="879"/>
      <c r="J8" s="866"/>
      <c r="K8" s="879"/>
      <c r="L8" s="880"/>
      <c r="M8" s="866"/>
      <c r="N8" s="866"/>
      <c r="O8" s="891"/>
      <c r="P8" s="846"/>
      <c r="Q8" s="846"/>
      <c r="R8" s="846"/>
      <c r="S8" s="846"/>
      <c r="T8" s="846"/>
    </row>
    <row r="9" spans="1:21">
      <c r="C9" s="867"/>
      <c r="D9" s="690"/>
      <c r="E9" s="690"/>
      <c r="F9" s="690"/>
      <c r="G9" s="689"/>
      <c r="H9" s="878"/>
      <c r="I9" s="689"/>
      <c r="J9" s="690"/>
      <c r="K9" s="689"/>
      <c r="L9" s="878"/>
      <c r="M9" s="690"/>
      <c r="N9" s="690"/>
      <c r="O9" s="892"/>
      <c r="P9" s="578"/>
      <c r="Q9" s="578"/>
      <c r="R9" s="584"/>
      <c r="S9" s="584"/>
      <c r="T9" s="584"/>
    </row>
    <row r="10" spans="1:21">
      <c r="C10" s="867" t="s">
        <v>580</v>
      </c>
      <c r="D10" s="690"/>
      <c r="E10" s="690"/>
      <c r="F10" s="690"/>
      <c r="G10" s="872">
        <v>8522.39</v>
      </c>
      <c r="H10" s="873"/>
      <c r="I10" s="886">
        <v>1000</v>
      </c>
      <c r="J10" s="886"/>
      <c r="K10" s="893">
        <v>1000</v>
      </c>
      <c r="L10" s="895"/>
      <c r="M10" s="886">
        <v>0</v>
      </c>
      <c r="N10" s="886"/>
      <c r="O10" s="900"/>
      <c r="P10" s="128"/>
      <c r="Q10" s="578"/>
      <c r="R10" s="584"/>
      <c r="S10" s="584"/>
      <c r="T10" s="584"/>
    </row>
    <row r="11" spans="1:21">
      <c r="C11" s="867" t="s">
        <v>581</v>
      </c>
      <c r="D11" s="690"/>
      <c r="E11" s="690"/>
      <c r="F11" s="690"/>
      <c r="G11" s="876">
        <v>-3550.27</v>
      </c>
      <c r="H11" s="877"/>
      <c r="I11" s="886">
        <v>2000</v>
      </c>
      <c r="J11" s="886"/>
      <c r="K11" s="896">
        <v>1500</v>
      </c>
      <c r="L11" s="897"/>
      <c r="M11" s="906">
        <v>-1550.27</v>
      </c>
      <c r="N11" s="906"/>
      <c r="O11" s="907"/>
      <c r="P11" s="128"/>
      <c r="Q11" s="578"/>
      <c r="R11" s="584"/>
      <c r="S11" s="584"/>
      <c r="T11" s="584"/>
    </row>
    <row r="12" spans="1:21" ht="14.1" customHeight="1">
      <c r="C12" s="870" t="s">
        <v>582</v>
      </c>
      <c r="D12" s="762"/>
      <c r="E12" s="762"/>
      <c r="F12" s="762"/>
      <c r="G12" s="874">
        <v>-15700.66</v>
      </c>
      <c r="H12" s="875"/>
      <c r="I12" s="887">
        <v>25000</v>
      </c>
      <c r="J12" s="887"/>
      <c r="K12" s="898">
        <v>20000</v>
      </c>
      <c r="L12" s="899"/>
      <c r="M12" s="887">
        <v>5000</v>
      </c>
      <c r="N12" s="887"/>
      <c r="O12" s="908"/>
      <c r="P12" s="658"/>
      <c r="Q12" s="658"/>
      <c r="R12" s="658"/>
      <c r="S12" s="658"/>
      <c r="T12" s="658"/>
    </row>
    <row r="13" spans="1:21">
      <c r="C13" s="867" t="s">
        <v>583</v>
      </c>
      <c r="D13" s="690"/>
      <c r="E13" s="690"/>
      <c r="F13" s="690"/>
      <c r="G13" s="872">
        <v>1450.25</v>
      </c>
      <c r="H13" s="873"/>
      <c r="I13" s="886">
        <v>3000</v>
      </c>
      <c r="J13" s="886"/>
      <c r="K13" s="893">
        <v>2000</v>
      </c>
      <c r="L13" s="895"/>
      <c r="M13" s="886">
        <v>1000</v>
      </c>
      <c r="N13" s="886"/>
      <c r="O13" s="900"/>
      <c r="P13" s="658"/>
      <c r="Q13" s="658"/>
      <c r="R13" s="658"/>
      <c r="S13" s="658"/>
      <c r="T13" s="658"/>
    </row>
    <row r="14" spans="1:21">
      <c r="C14" s="867"/>
      <c r="D14" s="690"/>
      <c r="E14" s="690"/>
      <c r="F14" s="690"/>
      <c r="G14" s="893"/>
      <c r="H14" s="895"/>
      <c r="I14" s="893"/>
      <c r="J14" s="886"/>
      <c r="K14" s="904"/>
      <c r="L14" s="905"/>
      <c r="M14" s="886"/>
      <c r="N14" s="886"/>
      <c r="O14" s="900"/>
      <c r="P14" s="130"/>
      <c r="Q14" s="584"/>
      <c r="R14" s="584"/>
      <c r="S14" s="584"/>
      <c r="T14" s="584"/>
    </row>
    <row r="15" spans="1:21" s="584" customFormat="1">
      <c r="C15" s="867"/>
      <c r="D15" s="690"/>
      <c r="E15" s="690"/>
      <c r="F15" s="690"/>
      <c r="G15" s="689"/>
      <c r="H15" s="878"/>
      <c r="I15" s="689"/>
      <c r="J15" s="690"/>
      <c r="K15" s="689"/>
      <c r="L15" s="878"/>
      <c r="M15" s="690"/>
      <c r="N15" s="690"/>
      <c r="O15" s="892"/>
    </row>
    <row r="16" spans="1:21" ht="15.75" thickBot="1">
      <c r="C16" s="888"/>
      <c r="D16" s="869"/>
      <c r="E16" s="869"/>
      <c r="F16" s="869"/>
      <c r="G16" s="894"/>
      <c r="H16" s="903"/>
      <c r="I16" s="894"/>
      <c r="J16" s="869"/>
      <c r="K16" s="894"/>
      <c r="L16" s="903"/>
      <c r="M16" s="869"/>
      <c r="N16" s="869"/>
      <c r="O16" s="901"/>
    </row>
    <row r="17" spans="3:20" ht="15.75" thickBot="1">
      <c r="C17" s="869"/>
      <c r="D17" s="869"/>
      <c r="E17" s="869"/>
      <c r="F17" s="869"/>
    </row>
    <row r="18" spans="3:20" ht="15.75" thickBot="1">
      <c r="C18" s="565" t="s">
        <v>65</v>
      </c>
      <c r="D18" s="644" t="s">
        <v>434</v>
      </c>
      <c r="E18" s="644" t="s">
        <v>121</v>
      </c>
      <c r="F18" s="566" t="s">
        <v>282</v>
      </c>
      <c r="G18" s="644" t="s">
        <v>434</v>
      </c>
      <c r="H18" s="644" t="s">
        <v>121</v>
      </c>
      <c r="I18" s="566" t="s">
        <v>282</v>
      </c>
      <c r="J18" s="566" t="s">
        <v>59</v>
      </c>
      <c r="K18" s="566" t="s">
        <v>588</v>
      </c>
      <c r="L18" s="645" t="s">
        <v>121</v>
      </c>
      <c r="M18" s="646" t="s">
        <v>589</v>
      </c>
      <c r="N18" s="647" t="s">
        <v>57</v>
      </c>
      <c r="O18" s="648" t="s">
        <v>589</v>
      </c>
      <c r="Q18" s="902" t="s">
        <v>604</v>
      </c>
      <c r="R18" s="902"/>
      <c r="S18" s="902"/>
      <c r="T18" s="902"/>
    </row>
    <row r="19" spans="3:20" s="584" customFormat="1" ht="6" customHeight="1">
      <c r="C19" s="636"/>
      <c r="D19" s="649"/>
      <c r="E19" s="632"/>
      <c r="F19" s="651"/>
      <c r="G19" s="632"/>
      <c r="H19" s="649"/>
      <c r="I19" s="59"/>
      <c r="J19" s="651"/>
      <c r="K19" s="578"/>
      <c r="L19" s="655"/>
      <c r="M19" s="578"/>
      <c r="N19" s="655"/>
      <c r="O19" s="82"/>
    </row>
    <row r="20" spans="3:20">
      <c r="C20" s="639">
        <v>43269</v>
      </c>
      <c r="D20" s="112" t="s">
        <v>45</v>
      </c>
      <c r="E20" s="592" t="s">
        <v>56</v>
      </c>
      <c r="F20" s="474">
        <v>1000000</v>
      </c>
      <c r="G20" s="578" t="s">
        <v>58</v>
      </c>
      <c r="H20" s="112" t="s">
        <v>57</v>
      </c>
      <c r="I20" s="172">
        <f>-(F20/J20)</f>
        <v>-746268.65671641787</v>
      </c>
      <c r="J20" s="653">
        <v>1.34</v>
      </c>
      <c r="K20" s="48">
        <v>1.3454999999999999</v>
      </c>
      <c r="L20" s="653" t="s">
        <v>57</v>
      </c>
      <c r="M20" s="172">
        <f>(F20/K20)+I20</f>
        <v>-3050.5221939354669</v>
      </c>
      <c r="N20" s="112" t="s">
        <v>57</v>
      </c>
      <c r="O20" s="637">
        <f>M20</f>
        <v>-3050.5221939354669</v>
      </c>
      <c r="Q20" s="609" t="s">
        <v>590</v>
      </c>
      <c r="R20" s="610">
        <v>1.344136</v>
      </c>
    </row>
    <row r="21" spans="3:20">
      <c r="C21" s="639">
        <v>43270</v>
      </c>
      <c r="D21" s="112" t="s">
        <v>58</v>
      </c>
      <c r="E21" s="592" t="s">
        <v>286</v>
      </c>
      <c r="F21" s="120">
        <v>-450000</v>
      </c>
      <c r="G21" s="578" t="s">
        <v>45</v>
      </c>
      <c r="H21" s="112" t="s">
        <v>56</v>
      </c>
      <c r="I21" s="128">
        <f>-(F21*J21)</f>
        <v>532620</v>
      </c>
      <c r="J21" s="653">
        <v>1.1836</v>
      </c>
      <c r="K21" s="48">
        <v>1.1876</v>
      </c>
      <c r="L21" s="653" t="s">
        <v>56</v>
      </c>
      <c r="M21" s="172">
        <f>(F21*K21)+I21</f>
        <v>-1800</v>
      </c>
      <c r="N21" s="112" t="s">
        <v>57</v>
      </c>
      <c r="O21" s="637">
        <f>M21/R20</f>
        <v>-1339.1502050387758</v>
      </c>
      <c r="Q21" s="577" t="s">
        <v>591</v>
      </c>
      <c r="R21" s="611">
        <v>1.13662</v>
      </c>
    </row>
    <row r="22" spans="3:20">
      <c r="C22" s="639">
        <v>43271</v>
      </c>
      <c r="D22" s="112" t="s">
        <v>45</v>
      </c>
      <c r="E22" s="592" t="s">
        <v>365</v>
      </c>
      <c r="F22" s="474">
        <v>10000000</v>
      </c>
      <c r="G22" s="578" t="s">
        <v>58</v>
      </c>
      <c r="H22" s="112" t="s">
        <v>57</v>
      </c>
      <c r="I22" s="172">
        <f>-(F22/J22)</f>
        <v>-580519.16990402853</v>
      </c>
      <c r="J22" s="653">
        <v>17.225960000000001</v>
      </c>
      <c r="K22" s="48">
        <v>17.628969999999999</v>
      </c>
      <c r="L22" s="653" t="s">
        <v>57</v>
      </c>
      <c r="M22" s="172">
        <f>(F22/K22)+I22</f>
        <v>-13271.055011326331</v>
      </c>
      <c r="N22" s="112" t="s">
        <v>57</v>
      </c>
      <c r="O22" s="637">
        <f>M22</f>
        <v>-13271.055011326331</v>
      </c>
      <c r="Q22" s="577" t="s">
        <v>592</v>
      </c>
      <c r="R22" s="611">
        <v>1.32142</v>
      </c>
    </row>
    <row r="23" spans="3:20">
      <c r="C23" s="639">
        <v>43272</v>
      </c>
      <c r="D23" s="112" t="s">
        <v>593</v>
      </c>
      <c r="E23" s="592" t="s">
        <v>286</v>
      </c>
      <c r="F23" s="120">
        <f>-(I23/J23)</f>
        <v>-612606.2106017631</v>
      </c>
      <c r="G23" s="578" t="s">
        <v>45</v>
      </c>
      <c r="H23" s="112" t="s">
        <v>355</v>
      </c>
      <c r="I23" s="128">
        <v>80000000</v>
      </c>
      <c r="J23" s="653">
        <v>130.58959999999999</v>
      </c>
      <c r="K23" s="48">
        <v>130.42660000000001</v>
      </c>
      <c r="L23" s="653" t="s">
        <v>286</v>
      </c>
      <c r="M23" s="128">
        <f>(I23/K23)+F23</f>
        <v>765.60158992174547</v>
      </c>
      <c r="N23" s="112" t="s">
        <v>57</v>
      </c>
      <c r="O23" s="638">
        <f>M23/R21</f>
        <v>673.57744006065832</v>
      </c>
      <c r="Q23" s="593"/>
      <c r="R23" s="593"/>
    </row>
    <row r="24" spans="3:20">
      <c r="C24" s="639">
        <v>43273</v>
      </c>
      <c r="D24" s="112" t="s">
        <v>593</v>
      </c>
      <c r="E24" s="592" t="s">
        <v>286</v>
      </c>
      <c r="F24" s="120">
        <v>-250000</v>
      </c>
      <c r="G24" s="578" t="s">
        <v>45</v>
      </c>
      <c r="H24" s="112" t="s">
        <v>594</v>
      </c>
      <c r="I24" s="128">
        <f>F24*J24</f>
        <v>-406325</v>
      </c>
      <c r="J24" s="653">
        <v>1.6253</v>
      </c>
      <c r="K24" s="48">
        <v>1.6185</v>
      </c>
      <c r="L24" s="653" t="s">
        <v>594</v>
      </c>
      <c r="M24" s="128">
        <f>(F24*K24)-I24</f>
        <v>1700</v>
      </c>
      <c r="N24" s="112" t="s">
        <v>57</v>
      </c>
      <c r="O24" s="638">
        <f>M24/R22</f>
        <v>1286.4948313178247</v>
      </c>
      <c r="Q24" s="578"/>
      <c r="R24" s="578"/>
    </row>
    <row r="25" spans="3:20" ht="15.75" thickBot="1">
      <c r="C25" s="640"/>
      <c r="D25" s="650"/>
      <c r="E25" s="641"/>
      <c r="F25" s="652"/>
      <c r="G25" s="88"/>
      <c r="H25" s="650"/>
      <c r="I25" s="601"/>
      <c r="J25" s="654"/>
      <c r="K25" s="642"/>
      <c r="L25" s="654"/>
      <c r="M25" s="601"/>
      <c r="N25" s="650"/>
      <c r="O25" s="643"/>
    </row>
    <row r="26" spans="3:20">
      <c r="L26" s="578"/>
      <c r="M26" s="378" t="s">
        <v>511</v>
      </c>
      <c r="N26" s="634" t="s">
        <v>57</v>
      </c>
      <c r="O26" s="322">
        <f>SUM(O20:O24)</f>
        <v>-15700.655138922091</v>
      </c>
    </row>
  </sheetData>
  <mergeCells count="58">
    <mergeCell ref="M14:O14"/>
    <mergeCell ref="M15:O15"/>
    <mergeCell ref="M16:O16"/>
    <mergeCell ref="G4:H4"/>
    <mergeCell ref="Q18:T18"/>
    <mergeCell ref="P4:T8"/>
    <mergeCell ref="G15:H15"/>
    <mergeCell ref="G16:H16"/>
    <mergeCell ref="K14:L14"/>
    <mergeCell ref="K15:L15"/>
    <mergeCell ref="K16:L16"/>
    <mergeCell ref="M10:O10"/>
    <mergeCell ref="M11:O11"/>
    <mergeCell ref="M12:O12"/>
    <mergeCell ref="M13:O13"/>
    <mergeCell ref="K13:L13"/>
    <mergeCell ref="I14:J14"/>
    <mergeCell ref="I15:J15"/>
    <mergeCell ref="I16:J16"/>
    <mergeCell ref="G14:H14"/>
    <mergeCell ref="K9:L9"/>
    <mergeCell ref="K10:L10"/>
    <mergeCell ref="K11:L11"/>
    <mergeCell ref="K12:L12"/>
    <mergeCell ref="M7:O7"/>
    <mergeCell ref="M8:O8"/>
    <mergeCell ref="M9:O9"/>
    <mergeCell ref="I8:J8"/>
    <mergeCell ref="I9:J9"/>
    <mergeCell ref="K8:L8"/>
    <mergeCell ref="C3:F3"/>
    <mergeCell ref="M4:O4"/>
    <mergeCell ref="G13:H13"/>
    <mergeCell ref="G12:H12"/>
    <mergeCell ref="G11:H11"/>
    <mergeCell ref="G10:H10"/>
    <mergeCell ref="G9:H9"/>
    <mergeCell ref="G8:H8"/>
    <mergeCell ref="G7:H7"/>
    <mergeCell ref="C7:F7"/>
    <mergeCell ref="I7:J7"/>
    <mergeCell ref="K7:L7"/>
    <mergeCell ref="I10:J10"/>
    <mergeCell ref="I11:J11"/>
    <mergeCell ref="I12:J12"/>
    <mergeCell ref="I13:J13"/>
    <mergeCell ref="C8:F8"/>
    <mergeCell ref="C9:F9"/>
    <mergeCell ref="C14:F14"/>
    <mergeCell ref="D4:E4"/>
    <mergeCell ref="C17:D17"/>
    <mergeCell ref="E17:F17"/>
    <mergeCell ref="C10:F10"/>
    <mergeCell ref="C11:F11"/>
    <mergeCell ref="C12:F12"/>
    <mergeCell ref="C13:F13"/>
    <mergeCell ref="C15:F15"/>
    <mergeCell ref="C16:F16"/>
  </mergeCells>
  <pageMargins left="0.75" right="0.75" top="1" bottom="1" header="0.5" footer="0.5"/>
  <pageSetup paperSize="9" scale="68" orientation="landscape" horizontalDpi="4294967292" verticalDpi="4294967292"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3"/>
  <sheetViews>
    <sheetView workbookViewId="0">
      <selection activeCell="Q24" sqref="Q24"/>
    </sheetView>
  </sheetViews>
  <sheetFormatPr defaultColWidth="11.42578125" defaultRowHeight="15"/>
  <cols>
    <col min="1" max="1" width="6.28515625" style="539" customWidth="1"/>
    <col min="2" max="2" width="4.42578125" style="539" customWidth="1"/>
    <col min="3" max="3" width="2.85546875" customWidth="1"/>
    <col min="4" max="4" width="11.85546875" style="539" bestFit="1" customWidth="1"/>
    <col min="5" max="5" width="12.7109375" style="539" customWidth="1"/>
    <col min="6" max="6" width="14" style="539" customWidth="1"/>
    <col min="7" max="7" width="11.85546875" style="539" bestFit="1" customWidth="1"/>
    <col min="8" max="8" width="14.28515625" bestFit="1" customWidth="1"/>
    <col min="9" max="9" width="16.7109375" bestFit="1" customWidth="1"/>
    <col min="10" max="10" width="13.140625" bestFit="1" customWidth="1"/>
    <col min="11" max="11" width="13.42578125" bestFit="1" customWidth="1"/>
    <col min="12" max="12" width="12.140625" customWidth="1"/>
    <col min="13" max="13" width="15.7109375" customWidth="1"/>
    <col min="14" max="14" width="17.28515625" customWidth="1"/>
    <col min="15" max="15" width="2.42578125" customWidth="1"/>
  </cols>
  <sheetData>
    <row r="1" spans="3:15" s="539" customFormat="1" ht="15.75" thickBot="1"/>
    <row r="2" spans="3:15" s="539" customFormat="1" ht="15.75" thickTop="1">
      <c r="C2" s="537"/>
      <c r="D2" s="538"/>
      <c r="E2" s="538"/>
      <c r="F2" s="538"/>
      <c r="G2" s="538"/>
      <c r="H2" s="538"/>
      <c r="I2" s="538"/>
      <c r="J2" s="538"/>
      <c r="K2" s="538"/>
      <c r="L2" s="538"/>
      <c r="M2" s="538"/>
      <c r="N2" s="538"/>
      <c r="O2" s="540"/>
    </row>
    <row r="3" spans="3:15" s="539" customFormat="1" ht="15.75" thickBot="1">
      <c r="C3" s="544"/>
      <c r="D3" s="534"/>
      <c r="E3" s="534"/>
      <c r="F3" s="534"/>
      <c r="G3" s="534"/>
      <c r="H3" s="534"/>
      <c r="I3" s="534"/>
      <c r="J3" s="534"/>
      <c r="K3" s="534"/>
      <c r="L3" s="534"/>
      <c r="M3" s="534"/>
      <c r="N3" s="534"/>
      <c r="O3" s="535"/>
    </row>
    <row r="4" spans="3:15" customFormat="1" ht="23.1" customHeight="1" thickTop="1" thickBot="1">
      <c r="C4" s="544"/>
      <c r="D4" s="909" t="s">
        <v>532</v>
      </c>
      <c r="E4" s="910"/>
      <c r="F4" s="910"/>
      <c r="G4" s="910"/>
      <c r="H4" s="911"/>
      <c r="I4" s="563"/>
      <c r="J4" s="575"/>
      <c r="K4" s="576"/>
      <c r="L4" s="534"/>
      <c r="M4" s="534"/>
      <c r="N4" s="534"/>
      <c r="O4" s="535"/>
    </row>
    <row r="5" spans="3:15" customFormat="1" ht="15.75" thickTop="1">
      <c r="C5" s="544"/>
      <c r="D5" s="534"/>
      <c r="E5" s="534"/>
      <c r="F5" s="534"/>
      <c r="G5" s="534"/>
      <c r="H5" s="534"/>
      <c r="I5" s="534"/>
      <c r="J5" s="534"/>
      <c r="K5" s="534"/>
      <c r="L5" s="534"/>
      <c r="M5" s="534"/>
      <c r="N5" s="534"/>
      <c r="O5" s="535"/>
    </row>
    <row r="6" spans="3:15" customFormat="1" ht="15.75" thickBot="1">
      <c r="C6" s="544"/>
      <c r="D6" s="534"/>
      <c r="E6" s="534" t="s">
        <v>516</v>
      </c>
      <c r="F6" s="534"/>
      <c r="G6" s="534" t="s">
        <v>517</v>
      </c>
      <c r="I6" s="534"/>
      <c r="J6" s="534"/>
      <c r="K6" s="534"/>
      <c r="L6" s="534"/>
      <c r="M6" s="534"/>
      <c r="N6" s="534"/>
      <c r="O6" s="535"/>
    </row>
    <row r="7" spans="3:15" customFormat="1" ht="18" customHeight="1" thickBot="1">
      <c r="C7" s="544"/>
      <c r="D7" s="378" t="s">
        <v>513</v>
      </c>
      <c r="E7" s="448" t="s">
        <v>512</v>
      </c>
      <c r="F7" s="545" t="s">
        <v>521</v>
      </c>
      <c r="G7" s="448">
        <v>2018</v>
      </c>
      <c r="H7" s="97" t="s">
        <v>522</v>
      </c>
      <c r="I7" s="572" t="s">
        <v>523</v>
      </c>
      <c r="J7" s="536"/>
      <c r="K7" s="378"/>
      <c r="M7" s="534"/>
      <c r="N7" s="534"/>
      <c r="O7" s="535"/>
    </row>
    <row r="8" spans="3:15" s="539" customFormat="1" ht="15.75" thickBot="1">
      <c r="C8" s="544"/>
      <c r="D8" s="378"/>
      <c r="E8" s="378"/>
      <c r="F8" s="378"/>
      <c r="G8" s="378"/>
      <c r="H8" s="545"/>
      <c r="I8" s="378"/>
      <c r="J8" s="545"/>
      <c r="K8" s="378"/>
      <c r="L8" s="536"/>
      <c r="M8" s="534"/>
      <c r="N8" s="534"/>
      <c r="O8" s="535"/>
    </row>
    <row r="9" spans="3:15" s="539" customFormat="1" ht="15.75" thickBot="1">
      <c r="C9" s="544"/>
      <c r="D9" s="378" t="s">
        <v>514</v>
      </c>
      <c r="E9" s="574">
        <v>100000</v>
      </c>
      <c r="F9" s="573"/>
      <c r="G9" s="573"/>
      <c r="I9" s="378"/>
      <c r="J9" s="545"/>
      <c r="K9" s="378"/>
      <c r="L9" s="536"/>
      <c r="M9" s="534"/>
      <c r="N9" s="534"/>
      <c r="O9" s="535"/>
    </row>
    <row r="10" spans="3:15" customFormat="1" ht="15.75" thickBot="1">
      <c r="C10" s="544"/>
      <c r="D10" s="534"/>
      <c r="E10" s="534"/>
      <c r="F10" s="534"/>
      <c r="G10" s="534"/>
      <c r="H10" s="534"/>
      <c r="I10" s="534"/>
      <c r="J10" s="534"/>
      <c r="K10" s="534"/>
      <c r="L10" s="534"/>
      <c r="M10" s="534"/>
      <c r="N10" s="534"/>
      <c r="O10" s="535"/>
    </row>
    <row r="11" spans="3:15" customFormat="1" ht="18.95" customHeight="1" thickBot="1">
      <c r="C11" s="544"/>
      <c r="D11" s="565" t="s">
        <v>470</v>
      </c>
      <c r="E11" s="566" t="s">
        <v>63</v>
      </c>
      <c r="F11" s="566" t="s">
        <v>524</v>
      </c>
      <c r="G11" s="566" t="s">
        <v>525</v>
      </c>
      <c r="H11" s="566" t="s">
        <v>78</v>
      </c>
      <c r="I11" s="566" t="s">
        <v>503</v>
      </c>
      <c r="J11" s="566" t="s">
        <v>504</v>
      </c>
      <c r="K11" s="566" t="s">
        <v>505</v>
      </c>
      <c r="L11" s="566" t="s">
        <v>59</v>
      </c>
      <c r="M11" s="566" t="s">
        <v>609</v>
      </c>
      <c r="N11" s="567" t="s">
        <v>511</v>
      </c>
      <c r="O11" s="535"/>
    </row>
    <row r="12" spans="3:15" s="539" customFormat="1" ht="9" customHeight="1">
      <c r="C12" s="544"/>
      <c r="D12" s="357"/>
      <c r="E12" s="545"/>
      <c r="F12" s="545"/>
      <c r="G12" s="545"/>
      <c r="H12" s="545"/>
      <c r="I12" s="545"/>
      <c r="J12" s="545"/>
      <c r="K12" s="545"/>
      <c r="L12" s="545"/>
      <c r="M12" s="545"/>
      <c r="N12" s="568"/>
      <c r="O12" s="535"/>
    </row>
    <row r="13" spans="3:15" customFormat="1">
      <c r="C13" s="544"/>
      <c r="D13" s="564">
        <v>43264</v>
      </c>
      <c r="E13" s="524" t="s">
        <v>515</v>
      </c>
      <c r="F13" s="524" t="s">
        <v>157</v>
      </c>
      <c r="G13" s="524" t="s">
        <v>156</v>
      </c>
      <c r="H13" s="545" t="s">
        <v>506</v>
      </c>
      <c r="I13" s="581" t="s">
        <v>507</v>
      </c>
      <c r="J13" s="378" t="s">
        <v>508</v>
      </c>
      <c r="K13" s="378" t="s">
        <v>509</v>
      </c>
      <c r="L13" s="48">
        <v>1.35</v>
      </c>
      <c r="M13" s="128">
        <v>1526.36</v>
      </c>
      <c r="N13" s="571">
        <f>M13</f>
        <v>1526.36</v>
      </c>
      <c r="O13" s="535"/>
    </row>
    <row r="14" spans="3:15" customFormat="1">
      <c r="C14" s="544"/>
      <c r="D14" s="564">
        <v>43265</v>
      </c>
      <c r="E14" s="524" t="s">
        <v>88</v>
      </c>
      <c r="F14" s="524" t="s">
        <v>157</v>
      </c>
      <c r="G14" s="524" t="s">
        <v>156</v>
      </c>
      <c r="H14" s="592" t="s">
        <v>606</v>
      </c>
      <c r="I14" s="581" t="s">
        <v>561</v>
      </c>
      <c r="J14" s="378" t="s">
        <v>607</v>
      </c>
      <c r="K14" s="378" t="s">
        <v>608</v>
      </c>
      <c r="L14" s="48">
        <v>1.1325000000000001</v>
      </c>
      <c r="M14" s="128">
        <v>3750.09</v>
      </c>
      <c r="N14" s="571">
        <f>N13+M14</f>
        <v>5276.45</v>
      </c>
      <c r="O14" s="535"/>
    </row>
    <row r="15" spans="3:15" customFormat="1">
      <c r="C15" s="544"/>
      <c r="D15" s="564"/>
      <c r="E15" s="524"/>
      <c r="F15" s="524"/>
      <c r="G15" s="524"/>
      <c r="H15" s="545"/>
      <c r="I15" s="581"/>
      <c r="J15" s="378"/>
      <c r="K15" s="378"/>
      <c r="L15" s="48"/>
      <c r="M15" s="128"/>
      <c r="N15" s="571"/>
      <c r="O15" s="535"/>
    </row>
    <row r="16" spans="3:15" customFormat="1">
      <c r="C16" s="544"/>
      <c r="D16" s="564"/>
      <c r="E16" s="524"/>
      <c r="F16" s="524"/>
      <c r="G16" s="524"/>
      <c r="H16" s="545"/>
      <c r="I16" s="581"/>
      <c r="J16" s="378"/>
      <c r="K16" s="378"/>
      <c r="L16" s="48"/>
      <c r="M16" s="128"/>
      <c r="N16" s="571"/>
      <c r="O16" s="535"/>
    </row>
    <row r="17" spans="3:15" customFormat="1">
      <c r="C17" s="544"/>
      <c r="D17" s="564"/>
      <c r="E17" s="524"/>
      <c r="F17" s="524"/>
      <c r="G17" s="524"/>
      <c r="H17" s="545"/>
      <c r="I17" s="581"/>
      <c r="J17" s="378"/>
      <c r="K17" s="378"/>
      <c r="L17" s="534"/>
      <c r="M17" s="128"/>
      <c r="N17" s="571"/>
      <c r="O17" s="535"/>
    </row>
    <row r="18" spans="3:15" customFormat="1">
      <c r="C18" s="544"/>
      <c r="D18" s="564"/>
      <c r="E18" s="524"/>
      <c r="F18" s="524"/>
      <c r="G18" s="524"/>
      <c r="H18" s="545"/>
      <c r="I18" s="581"/>
      <c r="J18" s="378"/>
      <c r="K18" s="378"/>
      <c r="L18" s="534"/>
      <c r="M18" s="128"/>
      <c r="N18" s="571"/>
      <c r="O18" s="535"/>
    </row>
    <row r="19" spans="3:15" customFormat="1">
      <c r="C19" s="544"/>
      <c r="D19" s="564"/>
      <c r="E19" s="524"/>
      <c r="F19" s="524"/>
      <c r="G19" s="524"/>
      <c r="H19" s="545"/>
      <c r="I19" s="581"/>
      <c r="J19" s="378"/>
      <c r="K19" s="378"/>
      <c r="L19" s="534"/>
      <c r="M19" s="128"/>
      <c r="N19" s="571"/>
      <c r="O19" s="535"/>
    </row>
    <row r="20" spans="3:15" customFormat="1">
      <c r="C20" s="544"/>
      <c r="D20" s="564"/>
      <c r="E20" s="524"/>
      <c r="F20" s="524"/>
      <c r="G20" s="524"/>
      <c r="H20" s="545"/>
      <c r="I20" s="581"/>
      <c r="J20" s="378"/>
      <c r="K20" s="378"/>
      <c r="L20" s="534"/>
      <c r="M20" s="128"/>
      <c r="N20" s="571"/>
      <c r="O20" s="535"/>
    </row>
    <row r="21" spans="3:15" customFormat="1">
      <c r="C21" s="544"/>
      <c r="D21" s="564"/>
      <c r="E21" s="524"/>
      <c r="F21" s="524"/>
      <c r="G21" s="524"/>
      <c r="H21" s="545"/>
      <c r="I21" s="581"/>
      <c r="J21" s="378"/>
      <c r="K21" s="378"/>
      <c r="L21" s="534"/>
      <c r="M21" s="128"/>
      <c r="N21" s="571"/>
      <c r="O21" s="535"/>
    </row>
    <row r="22" spans="3:15" customFormat="1">
      <c r="C22" s="544"/>
      <c r="D22" s="564"/>
      <c r="E22" s="524"/>
      <c r="F22" s="524"/>
      <c r="G22" s="524"/>
      <c r="H22" s="545"/>
      <c r="I22" s="581"/>
      <c r="J22" s="378"/>
      <c r="K22" s="378"/>
      <c r="L22" s="534"/>
      <c r="M22" s="128"/>
      <c r="N22" s="571"/>
      <c r="O22" s="535"/>
    </row>
    <row r="23" spans="3:15" customFormat="1">
      <c r="C23" s="544"/>
      <c r="D23" s="564"/>
      <c r="E23" s="524"/>
      <c r="F23" s="524"/>
      <c r="G23" s="524"/>
      <c r="H23" s="545"/>
      <c r="I23" s="581"/>
      <c r="J23" s="378"/>
      <c r="K23" s="378"/>
      <c r="L23" s="534"/>
      <c r="M23" s="128"/>
      <c r="N23" s="571"/>
      <c r="O23" s="535"/>
    </row>
    <row r="24" spans="3:15" customFormat="1">
      <c r="C24" s="544"/>
      <c r="D24" s="564"/>
      <c r="E24" s="524"/>
      <c r="F24" s="524"/>
      <c r="G24" s="524"/>
      <c r="H24" s="545"/>
      <c r="I24" s="581"/>
      <c r="J24" s="378"/>
      <c r="K24" s="378"/>
      <c r="L24" s="534"/>
      <c r="M24" s="128"/>
      <c r="N24" s="571"/>
      <c r="O24" s="535"/>
    </row>
    <row r="25" spans="3:15" customFormat="1">
      <c r="C25" s="544"/>
      <c r="D25" s="564"/>
      <c r="E25" s="524"/>
      <c r="F25" s="524"/>
      <c r="G25" s="524"/>
      <c r="H25" s="545"/>
      <c r="I25" s="581"/>
      <c r="J25" s="378"/>
      <c r="K25" s="378"/>
      <c r="L25" s="534"/>
      <c r="M25" s="128"/>
      <c r="N25" s="571"/>
      <c r="O25" s="535"/>
    </row>
    <row r="26" spans="3:15" customFormat="1">
      <c r="C26" s="544"/>
      <c r="D26" s="564"/>
      <c r="E26" s="524"/>
      <c r="F26" s="524"/>
      <c r="G26" s="524"/>
      <c r="H26" s="545"/>
      <c r="I26" s="581"/>
      <c r="J26" s="378"/>
      <c r="K26" s="378"/>
      <c r="L26" s="534"/>
      <c r="M26" s="128"/>
      <c r="N26" s="571"/>
      <c r="O26" s="535"/>
    </row>
    <row r="27" spans="3:15" customFormat="1">
      <c r="C27" s="544"/>
      <c r="D27" s="564"/>
      <c r="E27" s="524"/>
      <c r="F27" s="524"/>
      <c r="G27" s="524"/>
      <c r="H27" s="545"/>
      <c r="I27" s="581"/>
      <c r="J27" s="378"/>
      <c r="K27" s="378"/>
      <c r="L27" s="534"/>
      <c r="M27" s="128"/>
      <c r="N27" s="571"/>
      <c r="O27" s="535"/>
    </row>
    <row r="28" spans="3:15" customFormat="1">
      <c r="C28" s="544"/>
      <c r="D28" s="564"/>
      <c r="E28" s="524"/>
      <c r="F28" s="524"/>
      <c r="G28" s="524"/>
      <c r="H28" s="545"/>
      <c r="I28" s="581"/>
      <c r="J28" s="378"/>
      <c r="K28" s="378"/>
      <c r="L28" s="534"/>
      <c r="M28" s="128"/>
      <c r="N28" s="571"/>
      <c r="O28" s="535"/>
    </row>
    <row r="29" spans="3:15" customFormat="1">
      <c r="C29" s="544"/>
      <c r="D29" s="564"/>
      <c r="E29" s="524"/>
      <c r="F29" s="524"/>
      <c r="G29" s="524"/>
      <c r="H29" s="545"/>
      <c r="I29" s="545"/>
      <c r="J29" s="378"/>
      <c r="K29" s="378"/>
      <c r="L29" s="534"/>
      <c r="M29" s="128"/>
      <c r="N29" s="571"/>
      <c r="O29" s="535"/>
    </row>
    <row r="30" spans="3:15" customFormat="1">
      <c r="C30" s="544"/>
      <c r="D30" s="564"/>
      <c r="E30" s="524"/>
      <c r="F30" s="524"/>
      <c r="G30" s="524"/>
      <c r="H30" s="545"/>
      <c r="I30" s="545"/>
      <c r="J30" s="378"/>
      <c r="K30" s="378"/>
      <c r="L30" s="534"/>
      <c r="M30" s="128"/>
      <c r="N30" s="571"/>
      <c r="O30" s="535"/>
    </row>
    <row r="31" spans="3:15" customFormat="1">
      <c r="C31" s="544"/>
      <c r="D31" s="564"/>
      <c r="E31" s="524"/>
      <c r="F31" s="524"/>
      <c r="G31" s="524"/>
      <c r="H31" s="545"/>
      <c r="I31" s="545"/>
      <c r="J31" s="378"/>
      <c r="K31" s="378"/>
      <c r="L31" s="534"/>
      <c r="M31" s="128"/>
      <c r="N31" s="571"/>
      <c r="O31" s="535"/>
    </row>
    <row r="32" spans="3:15" customFormat="1">
      <c r="C32" s="544"/>
      <c r="D32" s="564"/>
      <c r="E32" s="524"/>
      <c r="F32" s="524"/>
      <c r="G32" s="524"/>
      <c r="H32" s="545"/>
      <c r="I32" s="545"/>
      <c r="J32" s="378"/>
      <c r="K32" s="378"/>
      <c r="L32" s="534"/>
      <c r="M32" s="128"/>
      <c r="N32" s="571"/>
      <c r="O32" s="535"/>
    </row>
    <row r="33" spans="3:15" customFormat="1">
      <c r="C33" s="544"/>
      <c r="D33" s="564"/>
      <c r="E33" s="524"/>
      <c r="F33" s="524"/>
      <c r="G33" s="524"/>
      <c r="H33" s="545"/>
      <c r="I33" s="545"/>
      <c r="J33" s="378"/>
      <c r="K33" s="378"/>
      <c r="L33" s="534"/>
      <c r="M33" s="128"/>
      <c r="N33" s="571"/>
      <c r="O33" s="535"/>
    </row>
    <row r="34" spans="3:15" customFormat="1">
      <c r="C34" s="544"/>
      <c r="D34" s="564"/>
      <c r="E34" s="524"/>
      <c r="F34" s="524"/>
      <c r="G34" s="524"/>
      <c r="H34" s="545"/>
      <c r="I34" s="545"/>
      <c r="J34" s="378"/>
      <c r="K34" s="378"/>
      <c r="L34" s="534"/>
      <c r="M34" s="128"/>
      <c r="N34" s="571"/>
      <c r="O34" s="535"/>
    </row>
    <row r="35" spans="3:15" customFormat="1">
      <c r="C35" s="544"/>
      <c r="D35" s="564"/>
      <c r="E35" s="524"/>
      <c r="F35" s="524"/>
      <c r="G35" s="524"/>
      <c r="H35" s="545"/>
      <c r="I35" s="545"/>
      <c r="J35" s="378"/>
      <c r="K35" s="378"/>
      <c r="L35" s="534"/>
      <c r="M35" s="128"/>
      <c r="N35" s="571"/>
      <c r="O35" s="535"/>
    </row>
    <row r="36" spans="3:15" customFormat="1">
      <c r="C36" s="544"/>
      <c r="D36" s="564"/>
      <c r="E36" s="524"/>
      <c r="F36" s="524"/>
      <c r="G36" s="524"/>
      <c r="H36" s="545"/>
      <c r="I36" s="545"/>
      <c r="J36" s="378"/>
      <c r="K36" s="378"/>
      <c r="L36" s="534"/>
      <c r="M36" s="128"/>
      <c r="N36" s="571"/>
      <c r="O36" s="535"/>
    </row>
    <row r="37" spans="3:15" customFormat="1">
      <c r="C37" s="544"/>
      <c r="D37" s="81"/>
      <c r="E37" s="534"/>
      <c r="F37" s="534"/>
      <c r="G37" s="534"/>
      <c r="H37" s="545"/>
      <c r="I37" s="545"/>
      <c r="J37" s="378"/>
      <c r="K37" s="378"/>
      <c r="L37" s="534"/>
      <c r="M37" s="128"/>
      <c r="N37" s="571"/>
      <c r="O37" s="535"/>
    </row>
    <row r="38" spans="3:15" customFormat="1">
      <c r="C38" s="544"/>
      <c r="D38" s="81"/>
      <c r="E38" s="534"/>
      <c r="F38" s="534"/>
      <c r="G38" s="534"/>
      <c r="H38" s="534"/>
      <c r="I38" s="534"/>
      <c r="J38" s="378"/>
      <c r="K38" s="378"/>
      <c r="L38" s="534"/>
      <c r="M38" s="128"/>
      <c r="N38" s="571"/>
      <c r="O38" s="535"/>
    </row>
    <row r="39" spans="3:15" customFormat="1">
      <c r="C39" s="544"/>
      <c r="D39" s="81"/>
      <c r="E39" s="534"/>
      <c r="F39" s="534"/>
      <c r="G39" s="534"/>
      <c r="H39" s="534"/>
      <c r="I39" s="534"/>
      <c r="J39" s="534"/>
      <c r="K39" s="534"/>
      <c r="L39" s="534"/>
      <c r="M39" s="128"/>
      <c r="N39" s="571"/>
      <c r="O39" s="535"/>
    </row>
    <row r="40" spans="3:15" customFormat="1">
      <c r="C40" s="544"/>
      <c r="D40" s="81"/>
      <c r="E40" s="534"/>
      <c r="F40" s="534"/>
      <c r="G40" s="534"/>
      <c r="H40" s="534"/>
      <c r="I40" s="534"/>
      <c r="J40" s="534"/>
      <c r="K40" s="534"/>
      <c r="L40" s="534"/>
      <c r="M40" s="534"/>
      <c r="N40" s="569"/>
      <c r="O40" s="535"/>
    </row>
    <row r="41" spans="3:15" customFormat="1" ht="15.75" thickBot="1">
      <c r="C41" s="544"/>
      <c r="D41" s="84"/>
      <c r="E41" s="88"/>
      <c r="F41" s="88"/>
      <c r="G41" s="88"/>
      <c r="H41" s="88"/>
      <c r="I41" s="88"/>
      <c r="J41" s="88"/>
      <c r="K41" s="88"/>
      <c r="L41" s="88"/>
      <c r="M41" s="88"/>
      <c r="N41" s="570"/>
      <c r="O41" s="535"/>
    </row>
    <row r="42" spans="3:15" customFormat="1">
      <c r="C42" s="544"/>
      <c r="D42" s="534"/>
      <c r="E42" s="534"/>
      <c r="F42" s="534"/>
      <c r="G42" s="534"/>
      <c r="H42" s="534"/>
      <c r="I42" s="534"/>
      <c r="J42" s="534"/>
      <c r="K42" s="534"/>
      <c r="L42" s="534"/>
      <c r="M42" s="534"/>
      <c r="N42" s="534"/>
      <c r="O42" s="535"/>
    </row>
    <row r="43" spans="3:15" customFormat="1">
      <c r="C43" s="544"/>
      <c r="D43" s="534"/>
      <c r="E43" s="534"/>
      <c r="F43" s="534"/>
      <c r="G43" s="534"/>
      <c r="H43" s="534"/>
      <c r="I43" s="534"/>
      <c r="J43" s="534"/>
      <c r="K43" s="534"/>
      <c r="L43" s="534"/>
      <c r="M43" s="378"/>
      <c r="N43" s="128"/>
      <c r="O43" s="535"/>
    </row>
    <row r="44" spans="3:15" customFormat="1">
      <c r="C44" s="544"/>
      <c r="D44" s="534"/>
      <c r="E44" s="534"/>
      <c r="F44" s="534"/>
      <c r="G44" s="534"/>
      <c r="H44" s="534"/>
      <c r="I44" s="534"/>
      <c r="J44" s="534"/>
      <c r="K44" s="534"/>
      <c r="L44" s="534"/>
      <c r="M44" s="534"/>
      <c r="N44" s="534"/>
      <c r="O44" s="535"/>
    </row>
    <row r="45" spans="3:15" customFormat="1">
      <c r="C45" s="544"/>
      <c r="D45" s="534"/>
      <c r="E45" s="534"/>
      <c r="F45" s="534"/>
      <c r="G45" s="534"/>
      <c r="H45" s="534"/>
      <c r="I45" s="534"/>
      <c r="J45" s="534"/>
      <c r="K45" s="534"/>
      <c r="L45" s="534"/>
      <c r="M45" s="534"/>
      <c r="N45" s="534"/>
      <c r="O45" s="535"/>
    </row>
    <row r="46" spans="3:15" customFormat="1">
      <c r="C46" s="544"/>
      <c r="D46" s="534"/>
      <c r="E46" s="534"/>
      <c r="F46" s="534"/>
      <c r="G46" s="534"/>
      <c r="H46" s="534"/>
      <c r="I46" s="534"/>
      <c r="J46" s="534"/>
      <c r="K46" s="534"/>
      <c r="L46" s="534"/>
      <c r="M46" s="534"/>
      <c r="N46" s="534"/>
      <c r="O46" s="535"/>
    </row>
    <row r="47" spans="3:15" customFormat="1">
      <c r="C47" s="544"/>
      <c r="D47" s="534"/>
      <c r="E47" s="534"/>
      <c r="F47" s="534"/>
      <c r="G47" s="534"/>
      <c r="H47" s="534"/>
      <c r="I47" s="534"/>
      <c r="J47" s="534"/>
      <c r="K47" s="534"/>
      <c r="L47" s="534"/>
      <c r="M47" s="534"/>
      <c r="N47" s="534"/>
      <c r="O47" s="535"/>
    </row>
    <row r="48" spans="3:15" customFormat="1">
      <c r="C48" s="544"/>
      <c r="D48" s="534"/>
      <c r="E48" s="534"/>
      <c r="F48" s="534"/>
      <c r="G48" s="534"/>
      <c r="H48" s="534"/>
      <c r="I48" s="534"/>
      <c r="J48" s="534"/>
      <c r="K48" s="534"/>
      <c r="L48" s="534"/>
      <c r="M48" s="534"/>
      <c r="N48" s="534"/>
      <c r="O48" s="535"/>
    </row>
    <row r="49" spans="3:15" customFormat="1">
      <c r="C49" s="544"/>
      <c r="D49" s="534"/>
      <c r="E49" s="534"/>
      <c r="F49" s="534"/>
      <c r="G49" s="534"/>
      <c r="H49" s="534"/>
      <c r="I49" s="534"/>
      <c r="J49" s="534"/>
      <c r="K49" s="534"/>
      <c r="L49" s="534"/>
      <c r="M49" s="534"/>
      <c r="N49" s="534"/>
      <c r="O49" s="535"/>
    </row>
    <row r="50" spans="3:15" customFormat="1">
      <c r="C50" s="544"/>
      <c r="D50" s="534"/>
      <c r="E50" s="534"/>
      <c r="F50" s="534"/>
      <c r="G50" s="534"/>
      <c r="H50" s="534"/>
      <c r="I50" s="534"/>
      <c r="J50" s="534"/>
      <c r="K50" s="534"/>
      <c r="L50" s="534"/>
      <c r="M50" s="534"/>
      <c r="N50" s="534"/>
      <c r="O50" s="535"/>
    </row>
    <row r="51" spans="3:15" customFormat="1">
      <c r="C51" s="544"/>
      <c r="D51" s="534"/>
      <c r="E51" s="534"/>
      <c r="F51" s="534"/>
      <c r="G51" s="534"/>
      <c r="H51" s="534"/>
      <c r="I51" s="534"/>
      <c r="J51" s="534"/>
      <c r="K51" s="534"/>
      <c r="L51" s="534"/>
      <c r="M51" s="534"/>
      <c r="N51" s="534"/>
      <c r="O51" s="535"/>
    </row>
    <row r="52" spans="3:15" customFormat="1" ht="15.75" thickBot="1">
      <c r="C52" s="541"/>
      <c r="D52" s="542"/>
      <c r="E52" s="542"/>
      <c r="F52" s="542"/>
      <c r="G52" s="542"/>
      <c r="H52" s="542"/>
      <c r="I52" s="542"/>
      <c r="J52" s="542"/>
      <c r="K52" s="542"/>
      <c r="L52" s="542"/>
      <c r="M52" s="542"/>
      <c r="N52" s="542"/>
      <c r="O52" s="543"/>
    </row>
    <row r="53" spans="3:15" customFormat="1" ht="15.75" thickTop="1">
      <c r="D53" s="539"/>
      <c r="E53" s="539"/>
      <c r="F53" s="539"/>
      <c r="G53" s="539"/>
    </row>
  </sheetData>
  <mergeCells count="1">
    <mergeCell ref="D4:H4"/>
  </mergeCells>
  <pageMargins left="0.75" right="0.75" top="1" bottom="1" header="0.5" footer="0.5"/>
  <pageSetup paperSize="9" scale="59" orientation="landscape" horizontalDpi="4294967292" verticalDpi="4294967292"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O52"/>
  <sheetViews>
    <sheetView workbookViewId="0">
      <selection activeCell="H16" sqref="H16"/>
    </sheetView>
  </sheetViews>
  <sheetFormatPr defaultColWidth="10.85546875" defaultRowHeight="15"/>
  <cols>
    <col min="1" max="1" width="6.28515625" style="539" customWidth="1"/>
    <col min="2" max="2" width="4.42578125" style="539" customWidth="1"/>
    <col min="3" max="3" width="2.85546875" style="539" customWidth="1"/>
    <col min="4" max="4" width="12.7109375" style="539" bestFit="1" customWidth="1"/>
    <col min="5" max="5" width="14" style="539" bestFit="1" customWidth="1"/>
    <col min="6" max="6" width="14" style="539" customWidth="1"/>
    <col min="7" max="7" width="11.85546875" style="539" bestFit="1" customWidth="1"/>
    <col min="8" max="8" width="14.28515625" style="539" bestFit="1" customWidth="1"/>
    <col min="9" max="9" width="14.140625" style="539" bestFit="1" customWidth="1"/>
    <col min="10" max="10" width="13.140625" style="539" bestFit="1" customWidth="1"/>
    <col min="11" max="11" width="13.42578125" style="539" bestFit="1" customWidth="1"/>
    <col min="12" max="12" width="12.140625" style="539" customWidth="1"/>
    <col min="13" max="13" width="15.7109375" style="539" customWidth="1"/>
    <col min="14" max="14" width="17.28515625" style="539" customWidth="1"/>
    <col min="15" max="15" width="2.42578125" style="539" customWidth="1"/>
    <col min="16" max="16384" width="10.85546875" style="539"/>
  </cols>
  <sheetData>
    <row r="1" spans="3:15" ht="15.75" thickBot="1"/>
    <row r="2" spans="3:15" ht="15.75" thickTop="1">
      <c r="C2" s="537"/>
      <c r="D2" s="538"/>
      <c r="E2" s="538"/>
      <c r="F2" s="538"/>
      <c r="G2" s="538"/>
      <c r="H2" s="538"/>
      <c r="I2" s="538"/>
      <c r="J2" s="538"/>
      <c r="K2" s="538"/>
      <c r="L2" s="538"/>
      <c r="M2" s="559"/>
      <c r="N2" s="548"/>
      <c r="O2" s="548"/>
    </row>
    <row r="3" spans="3:15" ht="15.75" thickBot="1">
      <c r="C3" s="544"/>
      <c r="D3" s="534"/>
      <c r="E3" s="534"/>
      <c r="F3" s="534"/>
      <c r="G3" s="534"/>
      <c r="H3" s="534"/>
      <c r="I3" s="534"/>
      <c r="J3" s="534"/>
      <c r="K3" s="534"/>
      <c r="L3" s="534"/>
      <c r="M3" s="559"/>
      <c r="N3" s="548"/>
      <c r="O3" s="548"/>
    </row>
    <row r="4" spans="3:15" ht="23.1" customHeight="1" thickTop="1" thickBot="1">
      <c r="C4" s="544"/>
      <c r="D4" s="909" t="s">
        <v>530</v>
      </c>
      <c r="E4" s="910"/>
      <c r="F4" s="910"/>
      <c r="G4" s="910"/>
      <c r="H4" s="911"/>
      <c r="I4" s="563"/>
      <c r="J4" s="575"/>
      <c r="K4" s="576"/>
      <c r="L4" s="534"/>
      <c r="M4" s="559"/>
      <c r="N4" s="548"/>
      <c r="O4" s="548"/>
    </row>
    <row r="5" spans="3:15" ht="15.75" thickTop="1">
      <c r="C5" s="544"/>
      <c r="D5" s="534"/>
      <c r="E5" s="534"/>
      <c r="F5" s="534"/>
      <c r="G5" s="534"/>
      <c r="H5" s="534"/>
      <c r="I5" s="534"/>
      <c r="J5" s="534"/>
      <c r="K5" s="534"/>
      <c r="L5" s="534"/>
      <c r="M5" s="559"/>
      <c r="N5" s="548"/>
      <c r="O5" s="548"/>
    </row>
    <row r="6" spans="3:15" ht="15.75" thickBot="1">
      <c r="C6" s="544"/>
      <c r="D6" s="534"/>
      <c r="E6" s="534" t="s">
        <v>516</v>
      </c>
      <c r="F6" s="534"/>
      <c r="G6" s="534" t="s">
        <v>517</v>
      </c>
      <c r="I6" s="534"/>
      <c r="J6" s="534"/>
      <c r="K6" s="534"/>
      <c r="L6" s="534"/>
      <c r="M6" s="559"/>
      <c r="N6" s="548"/>
      <c r="O6" s="548"/>
    </row>
    <row r="7" spans="3:15" ht="15.75" thickBot="1">
      <c r="C7" s="544"/>
      <c r="D7" s="378" t="s">
        <v>513</v>
      </c>
      <c r="E7" s="448" t="s">
        <v>512</v>
      </c>
      <c r="F7" s="545" t="s">
        <v>521</v>
      </c>
      <c r="G7" s="448">
        <v>2018</v>
      </c>
      <c r="H7" s="97" t="s">
        <v>522</v>
      </c>
      <c r="I7" s="572" t="s">
        <v>523</v>
      </c>
      <c r="J7" s="536"/>
      <c r="K7" s="378"/>
      <c r="M7" s="559"/>
      <c r="N7" s="548"/>
      <c r="O7" s="548"/>
    </row>
    <row r="8" spans="3:15" ht="15.75" thickBot="1">
      <c r="C8" s="544"/>
      <c r="D8" s="378"/>
      <c r="E8" s="378"/>
      <c r="F8" s="378"/>
      <c r="G8" s="378"/>
      <c r="H8" s="545"/>
      <c r="I8" s="378"/>
      <c r="J8" s="545"/>
      <c r="K8" s="378"/>
      <c r="L8" s="536"/>
      <c r="M8" s="559"/>
      <c r="N8" s="548"/>
      <c r="O8" s="548"/>
    </row>
    <row r="9" spans="3:15" ht="15.75" thickBot="1">
      <c r="C9" s="544"/>
      <c r="D9" s="378" t="s">
        <v>514</v>
      </c>
      <c r="E9" s="574">
        <v>100000</v>
      </c>
      <c r="F9" s="573"/>
      <c r="G9" s="573"/>
      <c r="I9" s="378"/>
      <c r="J9" s="545"/>
      <c r="K9" s="378"/>
      <c r="L9" s="536"/>
      <c r="M9" s="559"/>
      <c r="N9" s="548"/>
      <c r="O9" s="548"/>
    </row>
    <row r="10" spans="3:15" ht="15.75" thickBot="1">
      <c r="C10" s="544"/>
      <c r="D10" s="534"/>
      <c r="E10" s="534"/>
      <c r="F10" s="534"/>
      <c r="G10" s="534"/>
      <c r="H10" s="534"/>
      <c r="I10" s="534"/>
      <c r="J10" s="534"/>
      <c r="K10" s="534"/>
      <c r="L10" s="534"/>
      <c r="M10" s="559"/>
      <c r="N10" s="548"/>
      <c r="O10" s="548"/>
    </row>
    <row r="11" spans="3:15" ht="18.95" customHeight="1" thickBot="1">
      <c r="C11" s="544"/>
      <c r="D11" s="59"/>
      <c r="E11" s="565" t="s">
        <v>524</v>
      </c>
      <c r="F11" s="566" t="s">
        <v>510</v>
      </c>
      <c r="G11" s="595"/>
      <c r="H11" s="59"/>
      <c r="I11" s="59"/>
      <c r="J11" s="59"/>
      <c r="K11" s="59"/>
      <c r="L11" s="59"/>
      <c r="M11" s="597"/>
      <c r="N11" s="596"/>
      <c r="O11" s="548"/>
    </row>
    <row r="12" spans="3:15" ht="9" customHeight="1">
      <c r="C12" s="544"/>
      <c r="D12" s="561"/>
      <c r="E12" s="357"/>
      <c r="F12" s="561"/>
      <c r="G12" s="547"/>
      <c r="H12" s="545"/>
      <c r="I12" s="545"/>
      <c r="J12" s="545"/>
      <c r="K12" s="545"/>
      <c r="L12" s="545"/>
      <c r="M12" s="242"/>
      <c r="N12" s="548"/>
      <c r="O12" s="548"/>
    </row>
    <row r="13" spans="3:15">
      <c r="C13" s="544"/>
      <c r="D13" s="524"/>
      <c r="E13" s="599" t="s">
        <v>528</v>
      </c>
      <c r="F13" s="603">
        <v>36258.629999999997</v>
      </c>
      <c r="G13" s="605"/>
      <c r="H13" s="545"/>
      <c r="I13" s="545"/>
      <c r="J13" s="378"/>
      <c r="K13" s="378"/>
      <c r="L13" s="48"/>
      <c r="M13" s="598"/>
      <c r="N13" s="128"/>
      <c r="O13" s="548"/>
    </row>
    <row r="14" spans="3:15">
      <c r="C14" s="544"/>
      <c r="D14" s="524"/>
      <c r="E14" s="599" t="s">
        <v>526</v>
      </c>
      <c r="F14" s="603">
        <v>25336.11</v>
      </c>
      <c r="G14" s="605"/>
      <c r="H14" s="545"/>
      <c r="I14" s="545"/>
      <c r="J14" s="378"/>
      <c r="K14" s="378"/>
      <c r="L14" s="534"/>
      <c r="M14" s="559"/>
      <c r="N14" s="548"/>
      <c r="O14" s="548"/>
    </row>
    <row r="15" spans="3:15">
      <c r="C15" s="544"/>
      <c r="D15" s="524"/>
      <c r="E15" s="599" t="s">
        <v>527</v>
      </c>
      <c r="F15" s="603">
        <v>6189.37</v>
      </c>
      <c r="G15" s="605"/>
      <c r="H15" s="545"/>
      <c r="I15" s="545"/>
      <c r="J15" s="378"/>
      <c r="K15" s="378"/>
      <c r="L15" s="534"/>
      <c r="M15" s="559"/>
      <c r="N15" s="548"/>
      <c r="O15" s="548"/>
    </row>
    <row r="16" spans="3:15">
      <c r="C16" s="544"/>
      <c r="D16" s="524"/>
      <c r="E16" s="599"/>
      <c r="F16" s="603"/>
      <c r="G16" s="605"/>
      <c r="H16" s="545"/>
      <c r="I16" s="545"/>
      <c r="J16" s="378"/>
      <c r="K16" s="378"/>
      <c r="L16" s="534"/>
      <c r="M16" s="559"/>
      <c r="N16" s="548"/>
      <c r="O16" s="548"/>
    </row>
    <row r="17" spans="3:15">
      <c r="C17" s="544"/>
      <c r="D17" s="524"/>
      <c r="E17" s="599"/>
      <c r="F17" s="603"/>
      <c r="G17" s="605"/>
      <c r="H17" s="545"/>
      <c r="I17" s="545"/>
      <c r="J17" s="378"/>
      <c r="K17" s="378"/>
      <c r="L17" s="534"/>
      <c r="M17" s="559"/>
      <c r="N17" s="548"/>
      <c r="O17" s="548"/>
    </row>
    <row r="18" spans="3:15">
      <c r="C18" s="544"/>
      <c r="D18" s="524"/>
      <c r="E18" s="599"/>
      <c r="F18" s="603"/>
      <c r="G18" s="605"/>
      <c r="H18" s="545"/>
      <c r="I18" s="545"/>
      <c r="J18" s="378"/>
      <c r="K18" s="378"/>
      <c r="L18" s="534"/>
      <c r="M18" s="559"/>
      <c r="N18" s="548"/>
      <c r="O18" s="548"/>
    </row>
    <row r="19" spans="3:15">
      <c r="C19" s="544"/>
      <c r="D19" s="524"/>
      <c r="E19" s="599"/>
      <c r="F19" s="603"/>
      <c r="G19" s="605"/>
      <c r="H19" s="545"/>
      <c r="I19" s="545"/>
      <c r="J19" s="378"/>
      <c r="K19" s="378"/>
      <c r="L19" s="534"/>
      <c r="M19" s="559"/>
      <c r="N19" s="548"/>
      <c r="O19" s="548"/>
    </row>
    <row r="20" spans="3:15">
      <c r="C20" s="544"/>
      <c r="D20" s="524"/>
      <c r="E20" s="604" t="s">
        <v>511</v>
      </c>
      <c r="F20" s="607">
        <f>SUM(F13:F15)</f>
        <v>67784.11</v>
      </c>
      <c r="G20" s="606"/>
      <c r="H20" s="545"/>
      <c r="I20" s="545"/>
      <c r="J20" s="378"/>
      <c r="K20" s="378"/>
      <c r="L20" s="534"/>
      <c r="M20" s="559"/>
      <c r="N20" s="548"/>
      <c r="O20" s="548"/>
    </row>
    <row r="21" spans="3:15">
      <c r="C21" s="544"/>
      <c r="D21" s="524"/>
      <c r="E21" s="599"/>
      <c r="F21" s="602"/>
      <c r="G21" s="605"/>
      <c r="H21" s="545"/>
      <c r="I21" s="545"/>
      <c r="J21" s="378"/>
      <c r="K21" s="378"/>
      <c r="L21" s="534"/>
      <c r="M21" s="559"/>
      <c r="N21" s="548"/>
      <c r="O21" s="548"/>
    </row>
    <row r="22" spans="3:15">
      <c r="C22" s="544"/>
      <c r="D22" s="524"/>
      <c r="E22" s="599"/>
      <c r="F22" s="602"/>
      <c r="G22" s="605"/>
      <c r="H22" s="545"/>
      <c r="I22" s="545"/>
      <c r="J22" s="378"/>
      <c r="K22" s="378"/>
      <c r="L22" s="534"/>
      <c r="M22" s="559"/>
      <c r="N22" s="548"/>
      <c r="O22" s="548"/>
    </row>
    <row r="23" spans="3:15">
      <c r="C23" s="544"/>
      <c r="D23" s="524"/>
      <c r="E23" s="599"/>
      <c r="F23" s="602"/>
      <c r="G23" s="605"/>
      <c r="H23" s="545"/>
      <c r="I23" s="545"/>
      <c r="J23" s="378"/>
      <c r="K23" s="378"/>
      <c r="L23" s="534"/>
      <c r="M23" s="559"/>
      <c r="N23" s="548"/>
      <c r="O23" s="548"/>
    </row>
    <row r="24" spans="3:15">
      <c r="C24" s="544"/>
      <c r="D24" s="524"/>
      <c r="E24" s="599"/>
      <c r="F24" s="602"/>
      <c r="G24" s="605"/>
      <c r="H24" s="545"/>
      <c r="I24" s="545"/>
      <c r="J24" s="378"/>
      <c r="K24" s="378"/>
      <c r="L24" s="534"/>
      <c r="M24" s="559"/>
      <c r="N24" s="548"/>
      <c r="O24" s="548"/>
    </row>
    <row r="25" spans="3:15">
      <c r="C25" s="544"/>
      <c r="D25" s="524"/>
      <c r="E25" s="599"/>
      <c r="F25" s="602"/>
      <c r="G25" s="605"/>
      <c r="H25" s="545"/>
      <c r="I25" s="545"/>
      <c r="J25" s="378"/>
      <c r="K25" s="378"/>
      <c r="L25" s="534"/>
      <c r="M25" s="559"/>
      <c r="N25" s="548"/>
      <c r="O25" s="548"/>
    </row>
    <row r="26" spans="3:15">
      <c r="C26" s="544"/>
      <c r="D26" s="524"/>
      <c r="E26" s="599"/>
      <c r="F26" s="602"/>
      <c r="G26" s="605"/>
      <c r="H26" s="545"/>
      <c r="I26" s="545"/>
      <c r="J26" s="378"/>
      <c r="K26" s="378"/>
      <c r="L26" s="534"/>
      <c r="M26" s="559"/>
      <c r="N26" s="548"/>
      <c r="O26" s="548"/>
    </row>
    <row r="27" spans="3:15">
      <c r="C27" s="544"/>
      <c r="D27" s="524"/>
      <c r="E27" s="599"/>
      <c r="F27" s="602"/>
      <c r="G27" s="605"/>
      <c r="H27" s="545"/>
      <c r="I27" s="545"/>
      <c r="J27" s="378"/>
      <c r="K27" s="378"/>
      <c r="L27" s="534"/>
      <c r="M27" s="559"/>
      <c r="N27" s="548"/>
      <c r="O27" s="548"/>
    </row>
    <row r="28" spans="3:15">
      <c r="C28" s="544"/>
      <c r="D28" s="524"/>
      <c r="E28" s="599"/>
      <c r="F28" s="602"/>
      <c r="G28" s="605"/>
      <c r="H28" s="545"/>
      <c r="I28" s="545"/>
      <c r="J28" s="378"/>
      <c r="K28" s="378"/>
      <c r="L28" s="534"/>
      <c r="M28" s="559"/>
      <c r="N28" s="548"/>
      <c r="O28" s="548"/>
    </row>
    <row r="29" spans="3:15">
      <c r="C29" s="544"/>
      <c r="D29" s="524"/>
      <c r="E29" s="599"/>
      <c r="F29" s="602"/>
      <c r="G29" s="605"/>
      <c r="H29" s="545"/>
      <c r="I29" s="545"/>
      <c r="J29" s="378"/>
      <c r="K29" s="378"/>
      <c r="L29" s="534"/>
      <c r="M29" s="559"/>
      <c r="N29" s="548"/>
      <c r="O29" s="548"/>
    </row>
    <row r="30" spans="3:15">
      <c r="C30" s="544"/>
      <c r="D30" s="524"/>
      <c r="E30" s="599"/>
      <c r="F30" s="602"/>
      <c r="G30" s="605"/>
      <c r="H30" s="545"/>
      <c r="I30" s="545"/>
      <c r="J30" s="378"/>
      <c r="K30" s="378"/>
      <c r="L30" s="534"/>
      <c r="M30" s="559"/>
      <c r="N30" s="548"/>
      <c r="O30" s="548"/>
    </row>
    <row r="31" spans="3:15">
      <c r="C31" s="544"/>
      <c r="D31" s="524"/>
      <c r="E31" s="599"/>
      <c r="F31" s="602"/>
      <c r="G31" s="605"/>
      <c r="H31" s="545"/>
      <c r="I31" s="545"/>
      <c r="J31" s="378"/>
      <c r="K31" s="378"/>
      <c r="L31" s="534"/>
      <c r="M31" s="559"/>
      <c r="N31" s="548"/>
      <c r="O31" s="548"/>
    </row>
    <row r="32" spans="3:15">
      <c r="C32" s="544"/>
      <c r="D32" s="524"/>
      <c r="E32" s="599"/>
      <c r="F32" s="602"/>
      <c r="G32" s="605"/>
      <c r="H32" s="545"/>
      <c r="I32" s="545"/>
      <c r="J32" s="378"/>
      <c r="K32" s="378"/>
      <c r="L32" s="534"/>
      <c r="M32" s="559"/>
      <c r="N32" s="548"/>
      <c r="O32" s="548"/>
    </row>
    <row r="33" spans="3:15">
      <c r="C33" s="544"/>
      <c r="D33" s="524"/>
      <c r="E33" s="599"/>
      <c r="F33" s="602"/>
      <c r="G33" s="605"/>
      <c r="H33" s="545"/>
      <c r="I33" s="545"/>
      <c r="J33" s="378"/>
      <c r="K33" s="378"/>
      <c r="L33" s="534"/>
      <c r="M33" s="559"/>
      <c r="N33" s="548"/>
      <c r="O33" s="548"/>
    </row>
    <row r="34" spans="3:15">
      <c r="C34" s="544"/>
      <c r="D34" s="524"/>
      <c r="E34" s="599"/>
      <c r="F34" s="602"/>
      <c r="G34" s="605"/>
      <c r="H34" s="545"/>
      <c r="I34" s="545"/>
      <c r="J34" s="378"/>
      <c r="K34" s="378"/>
      <c r="L34" s="534"/>
      <c r="M34" s="559"/>
      <c r="N34" s="548"/>
      <c r="O34" s="548"/>
    </row>
    <row r="35" spans="3:15">
      <c r="C35" s="544"/>
      <c r="D35" s="524"/>
      <c r="E35" s="599"/>
      <c r="F35" s="602"/>
      <c r="G35" s="605"/>
      <c r="H35" s="545"/>
      <c r="I35" s="545"/>
      <c r="J35" s="378"/>
      <c r="K35" s="378"/>
      <c r="L35" s="534"/>
      <c r="M35" s="559"/>
      <c r="N35" s="548"/>
      <c r="O35" s="548"/>
    </row>
    <row r="36" spans="3:15">
      <c r="C36" s="544"/>
      <c r="D36" s="524"/>
      <c r="E36" s="599"/>
      <c r="F36" s="602"/>
      <c r="G36" s="605"/>
      <c r="H36" s="545"/>
      <c r="I36" s="545"/>
      <c r="J36" s="378"/>
      <c r="K36" s="378"/>
      <c r="L36" s="534"/>
      <c r="M36" s="559"/>
      <c r="N36" s="548"/>
      <c r="O36" s="548"/>
    </row>
    <row r="37" spans="3:15">
      <c r="C37" s="544"/>
      <c r="D37" s="548"/>
      <c r="E37" s="600"/>
      <c r="F37" s="602"/>
      <c r="G37" s="605"/>
      <c r="H37" s="545"/>
      <c r="I37" s="545"/>
      <c r="J37" s="378"/>
      <c r="K37" s="378"/>
      <c r="L37" s="534"/>
      <c r="M37" s="559"/>
      <c r="N37" s="548"/>
      <c r="O37" s="548"/>
    </row>
    <row r="38" spans="3:15" ht="15.75" thickBot="1">
      <c r="C38" s="544"/>
      <c r="D38" s="548"/>
      <c r="E38" s="84"/>
      <c r="F38" s="601"/>
      <c r="G38" s="174"/>
      <c r="H38" s="534"/>
      <c r="I38" s="534"/>
      <c r="J38" s="378"/>
      <c r="K38" s="378"/>
      <c r="L38" s="534"/>
      <c r="M38" s="559"/>
      <c r="N38" s="548"/>
      <c r="O38" s="548"/>
    </row>
    <row r="39" spans="3:15">
      <c r="C39" s="544"/>
      <c r="D39" s="548"/>
      <c r="E39" s="548"/>
      <c r="F39" s="534"/>
      <c r="G39" s="534"/>
      <c r="H39" s="534"/>
      <c r="I39" s="534"/>
      <c r="J39" s="534"/>
      <c r="K39" s="534"/>
      <c r="L39" s="534"/>
      <c r="M39" s="559"/>
      <c r="N39" s="548"/>
      <c r="O39" s="548"/>
    </row>
    <row r="40" spans="3:15">
      <c r="C40" s="544"/>
      <c r="D40" s="548"/>
      <c r="E40" s="548"/>
      <c r="F40" s="534"/>
      <c r="G40" s="534"/>
      <c r="H40" s="534"/>
      <c r="I40" s="534"/>
      <c r="J40" s="534"/>
      <c r="K40" s="534"/>
      <c r="L40" s="534"/>
      <c r="M40" s="559"/>
      <c r="N40" s="548"/>
      <c r="O40" s="548"/>
    </row>
    <row r="41" spans="3:15">
      <c r="C41" s="544"/>
      <c r="D41" s="548"/>
      <c r="E41" s="548"/>
      <c r="F41" s="548"/>
      <c r="G41" s="548"/>
      <c r="H41" s="548"/>
      <c r="I41" s="548"/>
      <c r="J41" s="548"/>
      <c r="K41" s="548"/>
      <c r="L41" s="548"/>
      <c r="M41" s="559"/>
      <c r="N41" s="548"/>
      <c r="O41" s="548"/>
    </row>
    <row r="42" spans="3:15">
      <c r="C42" s="544"/>
      <c r="D42" s="534"/>
      <c r="E42" s="534"/>
      <c r="F42" s="548"/>
      <c r="G42" s="548"/>
      <c r="H42" s="548"/>
      <c r="I42" s="548"/>
      <c r="J42" s="548"/>
      <c r="K42" s="548"/>
      <c r="L42" s="548"/>
      <c r="M42" s="559"/>
      <c r="N42" s="548"/>
      <c r="O42" s="548"/>
    </row>
    <row r="43" spans="3:15">
      <c r="C43" s="544"/>
      <c r="D43" s="534"/>
      <c r="E43" s="534"/>
      <c r="F43" s="534"/>
      <c r="G43" s="534"/>
      <c r="H43" s="534"/>
      <c r="I43" s="534"/>
      <c r="J43" s="534"/>
      <c r="K43" s="534"/>
      <c r="L43" s="534"/>
      <c r="M43" s="559"/>
      <c r="N43" s="548"/>
      <c r="O43" s="548"/>
    </row>
    <row r="44" spans="3:15" ht="15.75" thickBot="1">
      <c r="C44" s="544"/>
      <c r="D44" s="534"/>
      <c r="E44" s="534"/>
      <c r="F44" s="534"/>
      <c r="G44" s="534"/>
      <c r="H44" s="534"/>
      <c r="I44" s="534"/>
      <c r="J44" s="534"/>
      <c r="K44" s="534"/>
      <c r="L44" s="534"/>
      <c r="M44" s="559"/>
      <c r="N44" s="548"/>
      <c r="O44" s="548"/>
    </row>
    <row r="45" spans="3:15" ht="15.75" thickTop="1">
      <c r="C45" s="552"/>
      <c r="D45" s="552"/>
      <c r="E45" s="552"/>
      <c r="F45" s="552"/>
      <c r="G45" s="552"/>
      <c r="H45" s="552"/>
      <c r="I45" s="552"/>
      <c r="J45" s="552"/>
      <c r="K45" s="552"/>
      <c r="L45" s="552"/>
      <c r="M45" s="548"/>
      <c r="N45" s="548"/>
      <c r="O45" s="548"/>
    </row>
    <row r="46" spans="3:15">
      <c r="C46" s="548"/>
      <c r="D46" s="548"/>
      <c r="E46" s="548"/>
      <c r="F46" s="548"/>
      <c r="G46" s="548"/>
      <c r="H46" s="548"/>
      <c r="I46" s="548"/>
      <c r="J46" s="548"/>
      <c r="K46" s="548"/>
      <c r="L46" s="548"/>
      <c r="M46" s="548"/>
      <c r="N46" s="548"/>
      <c r="O46" s="548"/>
    </row>
    <row r="47" spans="3:15">
      <c r="C47" s="548"/>
      <c r="D47" s="548"/>
      <c r="E47" s="548"/>
      <c r="F47" s="548"/>
      <c r="G47" s="548"/>
      <c r="H47" s="548"/>
      <c r="I47" s="548"/>
      <c r="J47" s="548"/>
      <c r="K47" s="548"/>
      <c r="L47" s="548"/>
      <c r="M47" s="548"/>
      <c r="N47" s="548"/>
      <c r="O47" s="548"/>
    </row>
    <row r="48" spans="3:15">
      <c r="C48" s="548"/>
      <c r="D48" s="548"/>
      <c r="E48" s="548"/>
      <c r="F48" s="548"/>
      <c r="G48" s="548"/>
      <c r="H48" s="548"/>
      <c r="I48" s="548"/>
      <c r="J48" s="548"/>
      <c r="K48" s="548"/>
      <c r="L48" s="548"/>
      <c r="M48" s="548"/>
      <c r="N48" s="548"/>
      <c r="O48" s="548"/>
    </row>
    <row r="49" spans="3:15">
      <c r="C49" s="548"/>
      <c r="D49" s="548"/>
      <c r="E49" s="548"/>
      <c r="F49" s="548"/>
      <c r="G49" s="548"/>
      <c r="H49" s="548"/>
      <c r="I49" s="548"/>
      <c r="J49" s="548"/>
      <c r="K49" s="548"/>
      <c r="L49" s="548"/>
      <c r="M49" s="548"/>
      <c r="N49" s="548"/>
      <c r="O49" s="548"/>
    </row>
    <row r="50" spans="3:15">
      <c r="C50" s="548"/>
      <c r="D50" s="548"/>
      <c r="E50" s="548"/>
      <c r="F50" s="548"/>
      <c r="G50" s="548"/>
      <c r="H50" s="548"/>
      <c r="I50" s="548"/>
      <c r="J50" s="548"/>
      <c r="K50" s="548"/>
      <c r="L50" s="548"/>
      <c r="M50" s="548"/>
      <c r="N50" s="548"/>
      <c r="O50" s="548"/>
    </row>
    <row r="51" spans="3:15">
      <c r="C51" s="548"/>
      <c r="D51" s="548"/>
      <c r="E51" s="548"/>
      <c r="F51" s="548"/>
      <c r="G51" s="548"/>
      <c r="H51" s="548"/>
      <c r="I51" s="548"/>
      <c r="J51" s="548"/>
      <c r="K51" s="548"/>
      <c r="L51" s="548"/>
      <c r="M51" s="548"/>
      <c r="N51" s="548"/>
      <c r="O51" s="548"/>
    </row>
    <row r="52" spans="3:15">
      <c r="C52" s="548"/>
      <c r="D52" s="548"/>
      <c r="E52" s="548"/>
      <c r="F52" s="548"/>
      <c r="G52" s="548"/>
      <c r="H52" s="548"/>
      <c r="I52" s="548"/>
      <c r="J52" s="548"/>
      <c r="K52" s="548"/>
      <c r="L52" s="548"/>
      <c r="M52" s="548"/>
      <c r="N52" s="548"/>
      <c r="O52" s="548"/>
    </row>
  </sheetData>
  <mergeCells count="1">
    <mergeCell ref="D4:H4"/>
  </mergeCells>
  <pageMargins left="0.75" right="0.75" top="1" bottom="1" header="0.5" footer="0.5"/>
  <pageSetup paperSize="9" scale="58" orientation="portrait" horizontalDpi="4294967292" verticalDpi="4294967292"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O52"/>
  <sheetViews>
    <sheetView workbookViewId="0">
      <selection activeCell="G16" sqref="G16"/>
    </sheetView>
  </sheetViews>
  <sheetFormatPr defaultColWidth="10.85546875" defaultRowHeight="15"/>
  <cols>
    <col min="1" max="1" width="6.28515625" style="554" customWidth="1"/>
    <col min="2" max="2" width="4.42578125" style="554" customWidth="1"/>
    <col min="3" max="3" width="2.85546875" style="554" customWidth="1"/>
    <col min="4" max="4" width="12.7109375" style="554" bestFit="1" customWidth="1"/>
    <col min="5" max="5" width="14" style="554" bestFit="1" customWidth="1"/>
    <col min="6" max="6" width="14" style="554" customWidth="1"/>
    <col min="7" max="7" width="11.85546875" style="554" bestFit="1" customWidth="1"/>
    <col min="8" max="8" width="14.28515625" style="554" bestFit="1" customWidth="1"/>
    <col min="9" max="9" width="14.140625" style="554" bestFit="1" customWidth="1"/>
    <col min="10" max="10" width="13.140625" style="554" bestFit="1" customWidth="1"/>
    <col min="11" max="11" width="13.42578125" style="554" bestFit="1" customWidth="1"/>
    <col min="12" max="12" width="12.140625" style="554" customWidth="1"/>
    <col min="13" max="13" width="15.7109375" style="554" customWidth="1"/>
    <col min="14" max="14" width="17.28515625" style="554" customWidth="1"/>
    <col min="15" max="15" width="2.42578125" style="554" customWidth="1"/>
    <col min="16" max="16384" width="10.85546875" style="554"/>
  </cols>
  <sheetData>
    <row r="1" spans="3:15" ht="15.75" thickBot="1"/>
    <row r="2" spans="3:15" ht="15.75" thickTop="1">
      <c r="C2" s="551"/>
      <c r="D2" s="552"/>
      <c r="E2" s="552"/>
      <c r="F2" s="552"/>
      <c r="G2" s="552"/>
      <c r="H2" s="552"/>
      <c r="I2" s="552"/>
      <c r="J2" s="552"/>
      <c r="K2" s="552"/>
      <c r="L2" s="552"/>
      <c r="M2" s="559"/>
      <c r="N2" s="548"/>
      <c r="O2" s="548"/>
    </row>
    <row r="3" spans="3:15" ht="15.75" thickBot="1">
      <c r="C3" s="559"/>
      <c r="D3" s="548"/>
      <c r="E3" s="548"/>
      <c r="F3" s="548"/>
      <c r="G3" s="548"/>
      <c r="H3" s="548"/>
      <c r="I3" s="548"/>
      <c r="J3" s="548"/>
      <c r="K3" s="548"/>
      <c r="L3" s="548"/>
      <c r="M3" s="559"/>
      <c r="N3" s="548"/>
      <c r="O3" s="548"/>
    </row>
    <row r="4" spans="3:15" ht="23.1" customHeight="1" thickTop="1" thickBot="1">
      <c r="C4" s="559"/>
      <c r="D4" s="909" t="s">
        <v>531</v>
      </c>
      <c r="E4" s="910"/>
      <c r="F4" s="910"/>
      <c r="G4" s="910"/>
      <c r="H4" s="911"/>
      <c r="I4" s="563"/>
      <c r="J4" s="575"/>
      <c r="K4" s="576"/>
      <c r="L4" s="548"/>
      <c r="M4" s="559"/>
      <c r="N4" s="548"/>
      <c r="O4" s="548"/>
    </row>
    <row r="5" spans="3:15" ht="15.75" thickTop="1">
      <c r="C5" s="559"/>
      <c r="D5" s="548"/>
      <c r="E5" s="548"/>
      <c r="F5" s="548"/>
      <c r="G5" s="548"/>
      <c r="H5" s="548"/>
      <c r="I5" s="548"/>
      <c r="J5" s="548"/>
      <c r="K5" s="548"/>
      <c r="L5" s="548"/>
      <c r="M5" s="559"/>
      <c r="N5" s="548"/>
      <c r="O5" s="548"/>
    </row>
    <row r="6" spans="3:15" ht="15.75" thickBot="1">
      <c r="C6" s="559"/>
      <c r="D6" s="548"/>
      <c r="E6" s="548" t="s">
        <v>516</v>
      </c>
      <c r="F6" s="548"/>
      <c r="G6" s="548" t="s">
        <v>517</v>
      </c>
      <c r="I6" s="548"/>
      <c r="J6" s="548"/>
      <c r="K6" s="548"/>
      <c r="L6" s="548"/>
      <c r="M6" s="559"/>
      <c r="N6" s="548"/>
      <c r="O6" s="548"/>
    </row>
    <row r="7" spans="3:15" ht="15.75" thickBot="1">
      <c r="C7" s="559"/>
      <c r="D7" s="378" t="s">
        <v>513</v>
      </c>
      <c r="E7" s="448" t="s">
        <v>512</v>
      </c>
      <c r="F7" s="561" t="s">
        <v>521</v>
      </c>
      <c r="G7" s="448">
        <v>2018</v>
      </c>
      <c r="H7" s="97" t="s">
        <v>522</v>
      </c>
      <c r="I7" s="572" t="s">
        <v>523</v>
      </c>
      <c r="J7" s="546"/>
      <c r="K7" s="378"/>
      <c r="M7" s="559"/>
      <c r="N7" s="548"/>
      <c r="O7" s="548"/>
    </row>
    <row r="8" spans="3:15" ht="15.75" thickBot="1">
      <c r="C8" s="559"/>
      <c r="D8" s="378"/>
      <c r="E8" s="378"/>
      <c r="F8" s="378"/>
      <c r="G8" s="378"/>
      <c r="H8" s="561"/>
      <c r="I8" s="378"/>
      <c r="J8" s="561"/>
      <c r="K8" s="378"/>
      <c r="L8" s="546"/>
      <c r="M8" s="559"/>
      <c r="N8" s="548"/>
      <c r="O8" s="548"/>
    </row>
    <row r="9" spans="3:15" ht="15.75" thickBot="1">
      <c r="C9" s="559"/>
      <c r="D9" s="378" t="s">
        <v>514</v>
      </c>
      <c r="E9" s="574">
        <v>100000</v>
      </c>
      <c r="F9" s="573"/>
      <c r="G9" s="573"/>
      <c r="I9" s="378"/>
      <c r="J9" s="561"/>
      <c r="K9" s="378"/>
      <c r="L9" s="546"/>
      <c r="M9" s="559"/>
      <c r="N9" s="548"/>
      <c r="O9" s="548"/>
    </row>
    <row r="10" spans="3:15" ht="15.75" thickBot="1">
      <c r="C10" s="559"/>
      <c r="D10" s="548"/>
      <c r="E10" s="548"/>
      <c r="F10" s="548"/>
      <c r="G10" s="548"/>
      <c r="H10" s="548"/>
      <c r="I10" s="548"/>
      <c r="J10" s="548"/>
      <c r="K10" s="548"/>
      <c r="L10" s="548"/>
      <c r="M10" s="559"/>
      <c r="N10" s="548"/>
      <c r="O10" s="548"/>
    </row>
    <row r="11" spans="3:15" ht="18.95" customHeight="1" thickBot="1">
      <c r="C11" s="559"/>
      <c r="D11" s="59"/>
      <c r="E11" s="565" t="s">
        <v>525</v>
      </c>
      <c r="F11" s="566" t="s">
        <v>510</v>
      </c>
      <c r="G11" s="595"/>
      <c r="H11" s="59"/>
      <c r="I11" s="59"/>
      <c r="J11" s="59"/>
      <c r="K11" s="59"/>
      <c r="L11" s="59"/>
      <c r="M11" s="597"/>
      <c r="N11" s="596"/>
      <c r="O11" s="548"/>
    </row>
    <row r="12" spans="3:15" ht="9" customHeight="1">
      <c r="C12" s="559"/>
      <c r="D12" s="561"/>
      <c r="E12" s="357"/>
      <c r="F12" s="561"/>
      <c r="G12" s="547"/>
      <c r="H12" s="561"/>
      <c r="I12" s="561"/>
      <c r="J12" s="561"/>
      <c r="K12" s="561"/>
      <c r="L12" s="561"/>
      <c r="M12" s="242"/>
      <c r="N12" s="548"/>
      <c r="O12" s="548"/>
    </row>
    <row r="13" spans="3:15">
      <c r="C13" s="559"/>
      <c r="D13" s="524"/>
      <c r="E13" s="599" t="s">
        <v>529</v>
      </c>
      <c r="F13" s="603">
        <v>43259.74</v>
      </c>
      <c r="G13" s="605"/>
      <c r="H13" s="561"/>
      <c r="I13" s="561"/>
      <c r="J13" s="378"/>
      <c r="K13" s="378"/>
      <c r="L13" s="48"/>
      <c r="M13" s="598"/>
      <c r="N13" s="128"/>
      <c r="O13" s="548"/>
    </row>
    <row r="14" spans="3:15">
      <c r="C14" s="559"/>
      <c r="D14" s="524"/>
      <c r="E14" s="599" t="s">
        <v>526</v>
      </c>
      <c r="F14" s="603">
        <v>13045.98</v>
      </c>
      <c r="G14" s="605"/>
      <c r="H14" s="561"/>
      <c r="I14" s="561"/>
      <c r="J14" s="378"/>
      <c r="K14" s="378"/>
      <c r="L14" s="548"/>
      <c r="M14" s="559"/>
      <c r="N14" s="548"/>
      <c r="O14" s="548"/>
    </row>
    <row r="15" spans="3:15">
      <c r="C15" s="559"/>
      <c r="D15" s="524"/>
      <c r="E15" s="599" t="s">
        <v>527</v>
      </c>
      <c r="F15" s="603">
        <v>11478.39</v>
      </c>
      <c r="G15" s="605"/>
      <c r="H15" s="561"/>
      <c r="I15" s="561"/>
      <c r="J15" s="378"/>
      <c r="K15" s="378"/>
      <c r="L15" s="548"/>
      <c r="M15" s="559"/>
      <c r="N15" s="548"/>
      <c r="O15" s="548"/>
    </row>
    <row r="16" spans="3:15">
      <c r="C16" s="559"/>
      <c r="D16" s="524"/>
      <c r="E16" s="599"/>
      <c r="F16" s="603"/>
      <c r="G16" s="605"/>
      <c r="H16" s="561"/>
      <c r="I16" s="561"/>
      <c r="J16" s="378"/>
      <c r="K16" s="378"/>
      <c r="L16" s="548"/>
      <c r="M16" s="559"/>
      <c r="N16" s="548"/>
      <c r="O16" s="548"/>
    </row>
    <row r="17" spans="3:15">
      <c r="C17" s="559"/>
      <c r="D17" s="524"/>
      <c r="E17" s="599"/>
      <c r="F17" s="603"/>
      <c r="G17" s="605"/>
      <c r="H17" s="561"/>
      <c r="I17" s="561"/>
      <c r="J17" s="378"/>
      <c r="K17" s="378"/>
      <c r="L17" s="548"/>
      <c r="M17" s="559"/>
      <c r="N17" s="548"/>
      <c r="O17" s="548"/>
    </row>
    <row r="18" spans="3:15">
      <c r="C18" s="559"/>
      <c r="D18" s="524"/>
      <c r="E18" s="599"/>
      <c r="F18" s="603"/>
      <c r="G18" s="605"/>
      <c r="H18" s="561"/>
      <c r="I18" s="561"/>
      <c r="J18" s="378"/>
      <c r="K18" s="378"/>
      <c r="L18" s="548"/>
      <c r="M18" s="559"/>
      <c r="N18" s="548"/>
      <c r="O18" s="548"/>
    </row>
    <row r="19" spans="3:15">
      <c r="C19" s="559"/>
      <c r="D19" s="524"/>
      <c r="E19" s="599"/>
      <c r="F19" s="603"/>
      <c r="G19" s="605"/>
      <c r="H19" s="561"/>
      <c r="I19" s="561"/>
      <c r="J19" s="378"/>
      <c r="K19" s="378"/>
      <c r="L19" s="548"/>
      <c r="M19" s="559"/>
      <c r="N19" s="548"/>
      <c r="O19" s="548"/>
    </row>
    <row r="20" spans="3:15">
      <c r="C20" s="559"/>
      <c r="D20" s="524"/>
      <c r="E20" s="604" t="s">
        <v>511</v>
      </c>
      <c r="F20" s="607">
        <f>SUM(F13:F15)</f>
        <v>67784.11</v>
      </c>
      <c r="G20" s="606"/>
      <c r="H20" s="561"/>
      <c r="I20" s="561"/>
      <c r="J20" s="378"/>
      <c r="K20" s="378"/>
      <c r="L20" s="548"/>
      <c r="M20" s="559"/>
      <c r="N20" s="548"/>
      <c r="O20" s="548"/>
    </row>
    <row r="21" spans="3:15">
      <c r="C21" s="559"/>
      <c r="D21" s="524"/>
      <c r="E21" s="599"/>
      <c r="F21" s="602"/>
      <c r="G21" s="605"/>
      <c r="H21" s="561"/>
      <c r="I21" s="561"/>
      <c r="J21" s="378"/>
      <c r="K21" s="378"/>
      <c r="L21" s="548"/>
      <c r="M21" s="559"/>
      <c r="N21" s="548"/>
      <c r="O21" s="548"/>
    </row>
    <row r="22" spans="3:15">
      <c r="C22" s="559"/>
      <c r="D22" s="524"/>
      <c r="E22" s="599"/>
      <c r="F22" s="602"/>
      <c r="G22" s="605"/>
      <c r="H22" s="561"/>
      <c r="I22" s="561"/>
      <c r="J22" s="378"/>
      <c r="K22" s="378"/>
      <c r="L22" s="548"/>
      <c r="M22" s="559"/>
      <c r="N22" s="548"/>
      <c r="O22" s="548"/>
    </row>
    <row r="23" spans="3:15">
      <c r="C23" s="559"/>
      <c r="D23" s="524"/>
      <c r="E23" s="599"/>
      <c r="F23" s="602"/>
      <c r="G23" s="605"/>
      <c r="H23" s="561"/>
      <c r="I23" s="561"/>
      <c r="J23" s="378"/>
      <c r="K23" s="378"/>
      <c r="L23" s="548"/>
      <c r="M23" s="559"/>
      <c r="N23" s="548"/>
      <c r="O23" s="548"/>
    </row>
    <row r="24" spans="3:15">
      <c r="C24" s="559"/>
      <c r="D24" s="524"/>
      <c r="E24" s="599"/>
      <c r="F24" s="602"/>
      <c r="G24" s="605"/>
      <c r="H24" s="561"/>
      <c r="I24" s="561"/>
      <c r="J24" s="378"/>
      <c r="K24" s="378"/>
      <c r="L24" s="548"/>
      <c r="M24" s="559"/>
      <c r="N24" s="548"/>
      <c r="O24" s="548"/>
    </row>
    <row r="25" spans="3:15">
      <c r="C25" s="559"/>
      <c r="D25" s="524"/>
      <c r="E25" s="599"/>
      <c r="F25" s="602"/>
      <c r="G25" s="605"/>
      <c r="H25" s="561"/>
      <c r="I25" s="561"/>
      <c r="J25" s="378"/>
      <c r="K25" s="378"/>
      <c r="L25" s="548"/>
      <c r="M25" s="559"/>
      <c r="N25" s="548"/>
      <c r="O25" s="548"/>
    </row>
    <row r="26" spans="3:15">
      <c r="C26" s="559"/>
      <c r="D26" s="524"/>
      <c r="E26" s="599"/>
      <c r="F26" s="602"/>
      <c r="G26" s="605"/>
      <c r="H26" s="561"/>
      <c r="I26" s="561"/>
      <c r="J26" s="378"/>
      <c r="K26" s="378"/>
      <c r="L26" s="548"/>
      <c r="M26" s="559"/>
      <c r="N26" s="548"/>
      <c r="O26" s="548"/>
    </row>
    <row r="27" spans="3:15">
      <c r="C27" s="559"/>
      <c r="D27" s="524"/>
      <c r="E27" s="599"/>
      <c r="F27" s="602"/>
      <c r="G27" s="605"/>
      <c r="H27" s="561"/>
      <c r="I27" s="561"/>
      <c r="J27" s="378"/>
      <c r="K27" s="378"/>
      <c r="L27" s="548"/>
      <c r="M27" s="559"/>
      <c r="N27" s="548"/>
      <c r="O27" s="548"/>
    </row>
    <row r="28" spans="3:15">
      <c r="C28" s="559"/>
      <c r="D28" s="524"/>
      <c r="E28" s="599"/>
      <c r="F28" s="602"/>
      <c r="G28" s="605"/>
      <c r="H28" s="561"/>
      <c r="I28" s="561"/>
      <c r="J28" s="378"/>
      <c r="K28" s="378"/>
      <c r="L28" s="548"/>
      <c r="M28" s="559"/>
      <c r="N28" s="548"/>
      <c r="O28" s="548"/>
    </row>
    <row r="29" spans="3:15">
      <c r="C29" s="559"/>
      <c r="D29" s="524"/>
      <c r="E29" s="599"/>
      <c r="F29" s="602"/>
      <c r="G29" s="605"/>
      <c r="H29" s="561"/>
      <c r="I29" s="561"/>
      <c r="J29" s="378"/>
      <c r="K29" s="378"/>
      <c r="L29" s="548"/>
      <c r="M29" s="559"/>
      <c r="N29" s="548"/>
      <c r="O29" s="548"/>
    </row>
    <row r="30" spans="3:15">
      <c r="C30" s="559"/>
      <c r="D30" s="524"/>
      <c r="E30" s="599"/>
      <c r="F30" s="602"/>
      <c r="G30" s="605"/>
      <c r="H30" s="561"/>
      <c r="I30" s="561"/>
      <c r="J30" s="378"/>
      <c r="K30" s="378"/>
      <c r="L30" s="548"/>
      <c r="M30" s="559"/>
      <c r="N30" s="548"/>
      <c r="O30" s="548"/>
    </row>
    <row r="31" spans="3:15">
      <c r="C31" s="559"/>
      <c r="D31" s="524"/>
      <c r="E31" s="599"/>
      <c r="F31" s="602"/>
      <c r="G31" s="605"/>
      <c r="H31" s="561"/>
      <c r="I31" s="561"/>
      <c r="J31" s="378"/>
      <c r="K31" s="378"/>
      <c r="L31" s="548"/>
      <c r="M31" s="559"/>
      <c r="N31" s="548"/>
      <c r="O31" s="548"/>
    </row>
    <row r="32" spans="3:15">
      <c r="C32" s="559"/>
      <c r="D32" s="524"/>
      <c r="E32" s="599"/>
      <c r="F32" s="602"/>
      <c r="G32" s="605"/>
      <c r="H32" s="561"/>
      <c r="I32" s="561"/>
      <c r="J32" s="378"/>
      <c r="K32" s="378"/>
      <c r="L32" s="548"/>
      <c r="M32" s="559"/>
      <c r="N32" s="548"/>
      <c r="O32" s="548"/>
    </row>
    <row r="33" spans="3:15">
      <c r="C33" s="559"/>
      <c r="D33" s="524"/>
      <c r="E33" s="599"/>
      <c r="F33" s="602"/>
      <c r="G33" s="605"/>
      <c r="H33" s="561"/>
      <c r="I33" s="561"/>
      <c r="J33" s="378"/>
      <c r="K33" s="378"/>
      <c r="L33" s="548"/>
      <c r="M33" s="559"/>
      <c r="N33" s="548"/>
      <c r="O33" s="548"/>
    </row>
    <row r="34" spans="3:15">
      <c r="C34" s="559"/>
      <c r="D34" s="524"/>
      <c r="E34" s="599"/>
      <c r="F34" s="602"/>
      <c r="G34" s="605"/>
      <c r="H34" s="561"/>
      <c r="I34" s="561"/>
      <c r="J34" s="378"/>
      <c r="K34" s="378"/>
      <c r="L34" s="548"/>
      <c r="M34" s="559"/>
      <c r="N34" s="548"/>
      <c r="O34" s="548"/>
    </row>
    <row r="35" spans="3:15">
      <c r="C35" s="559"/>
      <c r="D35" s="524"/>
      <c r="E35" s="599"/>
      <c r="F35" s="602"/>
      <c r="G35" s="605"/>
      <c r="H35" s="561"/>
      <c r="I35" s="561"/>
      <c r="J35" s="378"/>
      <c r="K35" s="378"/>
      <c r="L35" s="548"/>
      <c r="M35" s="559"/>
      <c r="N35" s="548"/>
      <c r="O35" s="548"/>
    </row>
    <row r="36" spans="3:15">
      <c r="C36" s="559"/>
      <c r="D36" s="524"/>
      <c r="E36" s="599"/>
      <c r="F36" s="602"/>
      <c r="G36" s="605"/>
      <c r="H36" s="561"/>
      <c r="I36" s="561"/>
      <c r="J36" s="378"/>
      <c r="K36" s="378"/>
      <c r="L36" s="548"/>
      <c r="M36" s="559"/>
      <c r="N36" s="548"/>
      <c r="O36" s="548"/>
    </row>
    <row r="37" spans="3:15">
      <c r="C37" s="559"/>
      <c r="D37" s="548"/>
      <c r="E37" s="600"/>
      <c r="F37" s="602"/>
      <c r="G37" s="605"/>
      <c r="H37" s="561"/>
      <c r="I37" s="561"/>
      <c r="J37" s="378"/>
      <c r="K37" s="378"/>
      <c r="L37" s="548"/>
      <c r="M37" s="559"/>
      <c r="N37" s="548"/>
      <c r="O37" s="548"/>
    </row>
    <row r="38" spans="3:15" ht="15.75" thickBot="1">
      <c r="C38" s="559"/>
      <c r="D38" s="548"/>
      <c r="E38" s="84"/>
      <c r="F38" s="601"/>
      <c r="G38" s="174"/>
      <c r="H38" s="548"/>
      <c r="I38" s="548"/>
      <c r="J38" s="378"/>
      <c r="K38" s="378"/>
      <c r="L38" s="548"/>
      <c r="M38" s="559"/>
      <c r="N38" s="548"/>
      <c r="O38" s="548"/>
    </row>
    <row r="39" spans="3:15">
      <c r="C39" s="559"/>
      <c r="D39" s="548"/>
      <c r="E39" s="548"/>
      <c r="F39" s="548"/>
      <c r="G39" s="548"/>
      <c r="H39" s="548"/>
      <c r="I39" s="548"/>
      <c r="J39" s="548"/>
      <c r="K39" s="548"/>
      <c r="L39" s="548"/>
      <c r="M39" s="559"/>
      <c r="N39" s="548"/>
      <c r="O39" s="548"/>
    </row>
    <row r="40" spans="3:15">
      <c r="C40" s="559"/>
      <c r="D40" s="548"/>
      <c r="E40" s="548"/>
      <c r="F40" s="548"/>
      <c r="G40" s="548"/>
      <c r="H40" s="548"/>
      <c r="I40" s="548"/>
      <c r="J40" s="548"/>
      <c r="K40" s="548"/>
      <c r="L40" s="548"/>
      <c r="M40" s="559"/>
      <c r="N40" s="548"/>
      <c r="O40" s="548"/>
    </row>
    <row r="41" spans="3:15">
      <c r="C41" s="559"/>
      <c r="D41" s="548"/>
      <c r="E41" s="548"/>
      <c r="F41" s="548"/>
      <c r="G41" s="548"/>
      <c r="H41" s="548"/>
      <c r="I41" s="548"/>
      <c r="J41" s="548"/>
      <c r="K41" s="548"/>
      <c r="L41" s="548"/>
      <c r="M41" s="559"/>
      <c r="N41" s="548"/>
      <c r="O41" s="548"/>
    </row>
    <row r="42" spans="3:15">
      <c r="C42" s="559"/>
      <c r="D42" s="548"/>
      <c r="E42" s="548"/>
      <c r="F42" s="548"/>
      <c r="G42" s="548"/>
      <c r="H42" s="548"/>
      <c r="I42" s="548"/>
      <c r="J42" s="548"/>
      <c r="K42" s="548"/>
      <c r="L42" s="548"/>
      <c r="M42" s="559"/>
      <c r="N42" s="548"/>
      <c r="O42" s="548"/>
    </row>
    <row r="43" spans="3:15">
      <c r="C43" s="559"/>
      <c r="D43" s="548"/>
      <c r="E43" s="548"/>
      <c r="F43" s="548"/>
      <c r="G43" s="548"/>
      <c r="H43" s="548"/>
      <c r="I43" s="548"/>
      <c r="J43" s="548"/>
      <c r="K43" s="548"/>
      <c r="L43" s="548"/>
      <c r="M43" s="559"/>
      <c r="N43" s="548"/>
      <c r="O43" s="548"/>
    </row>
    <row r="44" spans="3:15" ht="15.75" thickBot="1">
      <c r="C44" s="559"/>
      <c r="D44" s="548"/>
      <c r="E44" s="548"/>
      <c r="F44" s="548"/>
      <c r="G44" s="548"/>
      <c r="H44" s="548"/>
      <c r="I44" s="548"/>
      <c r="J44" s="548"/>
      <c r="K44" s="548"/>
      <c r="L44" s="548"/>
      <c r="M44" s="559"/>
      <c r="N44" s="548"/>
      <c r="O44" s="548"/>
    </row>
    <row r="45" spans="3:15" ht="15.75" thickTop="1">
      <c r="C45" s="552"/>
      <c r="D45" s="552"/>
      <c r="E45" s="552"/>
      <c r="F45" s="552"/>
      <c r="G45" s="552"/>
      <c r="H45" s="552"/>
      <c r="I45" s="552"/>
      <c r="J45" s="552"/>
      <c r="K45" s="552"/>
      <c r="L45" s="552"/>
      <c r="M45" s="548"/>
      <c r="N45" s="548"/>
      <c r="O45" s="548"/>
    </row>
    <row r="46" spans="3:15">
      <c r="C46" s="548"/>
      <c r="D46" s="548"/>
      <c r="E46" s="548"/>
      <c r="F46" s="548"/>
      <c r="G46" s="548"/>
      <c r="H46" s="548"/>
      <c r="I46" s="548"/>
      <c r="J46" s="548"/>
      <c r="K46" s="548"/>
      <c r="L46" s="548"/>
      <c r="M46" s="548"/>
      <c r="N46" s="548"/>
      <c r="O46" s="548"/>
    </row>
    <row r="47" spans="3:15">
      <c r="C47" s="548"/>
      <c r="D47" s="548"/>
      <c r="E47" s="548"/>
      <c r="F47" s="548"/>
      <c r="G47" s="548"/>
      <c r="H47" s="548"/>
      <c r="I47" s="548"/>
      <c r="J47" s="548"/>
      <c r="K47" s="548"/>
      <c r="L47" s="548"/>
      <c r="M47" s="548"/>
      <c r="N47" s="548"/>
      <c r="O47" s="548"/>
    </row>
    <row r="48" spans="3:15">
      <c r="C48" s="548"/>
      <c r="D48" s="548"/>
      <c r="E48" s="548"/>
      <c r="F48" s="548"/>
      <c r="G48" s="548"/>
      <c r="H48" s="548"/>
      <c r="I48" s="548"/>
      <c r="J48" s="548"/>
      <c r="K48" s="548"/>
      <c r="L48" s="548"/>
      <c r="M48" s="548"/>
      <c r="N48" s="548"/>
      <c r="O48" s="548"/>
    </row>
    <row r="49" spans="3:15">
      <c r="C49" s="548"/>
      <c r="D49" s="548"/>
      <c r="E49" s="548"/>
      <c r="F49" s="548"/>
      <c r="G49" s="548"/>
      <c r="H49" s="548"/>
      <c r="I49" s="548"/>
      <c r="J49" s="548"/>
      <c r="K49" s="548"/>
      <c r="L49" s="548"/>
      <c r="M49" s="548"/>
      <c r="N49" s="548"/>
      <c r="O49" s="548"/>
    </row>
    <row r="50" spans="3:15">
      <c r="C50" s="548"/>
      <c r="D50" s="548"/>
      <c r="E50" s="548"/>
      <c r="F50" s="548"/>
      <c r="G50" s="548"/>
      <c r="H50" s="548"/>
      <c r="I50" s="548"/>
      <c r="J50" s="548"/>
      <c r="K50" s="548"/>
      <c r="L50" s="548"/>
      <c r="M50" s="548"/>
      <c r="N50" s="548"/>
      <c r="O50" s="548"/>
    </row>
    <row r="51" spans="3:15">
      <c r="C51" s="548"/>
      <c r="D51" s="548"/>
      <c r="E51" s="548"/>
      <c r="F51" s="548"/>
      <c r="G51" s="548"/>
      <c r="H51" s="548"/>
      <c r="I51" s="548"/>
      <c r="J51" s="548"/>
      <c r="K51" s="548"/>
      <c r="L51" s="548"/>
      <c r="M51" s="548"/>
      <c r="N51" s="548"/>
      <c r="O51" s="548"/>
    </row>
    <row r="52" spans="3:15">
      <c r="C52" s="548"/>
      <c r="D52" s="548"/>
      <c r="E52" s="548"/>
      <c r="F52" s="548"/>
      <c r="G52" s="548"/>
      <c r="H52" s="548"/>
      <c r="I52" s="548"/>
      <c r="J52" s="548"/>
      <c r="K52" s="548"/>
      <c r="L52" s="548"/>
      <c r="M52" s="548"/>
      <c r="N52" s="548"/>
      <c r="O52" s="548"/>
    </row>
  </sheetData>
  <mergeCells count="1">
    <mergeCell ref="D4:H4"/>
  </mergeCells>
  <pageMargins left="0.75" right="0.75" top="1" bottom="1" header="0.5" footer="0.5"/>
  <pageSetup paperSize="9" scale="57" orientation="portrait" r:id="rId1"/>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T38"/>
  <sheetViews>
    <sheetView workbookViewId="0">
      <selection activeCell="W33" sqref="W33"/>
    </sheetView>
  </sheetViews>
  <sheetFormatPr defaultColWidth="11.42578125" defaultRowHeight="15"/>
  <cols>
    <col min="1" max="1" width="10.85546875" style="554"/>
    <col min="2" max="2" width="6.42578125" customWidth="1"/>
    <col min="3" max="3" width="1" style="554" customWidth="1"/>
    <col min="4" max="4" width="4.85546875" customWidth="1"/>
    <col min="5" max="5" width="14.28515625" bestFit="1" customWidth="1"/>
    <col min="6" max="6" width="5.28515625" customWidth="1"/>
    <col min="7" max="7" width="5.42578125" customWidth="1"/>
    <col min="8" max="8" width="5.85546875" bestFit="1" customWidth="1"/>
    <col min="9" max="10" width="12.28515625" bestFit="1" customWidth="1"/>
    <col min="11" max="11" width="12.28515625" style="554" customWidth="1"/>
    <col min="12" max="12" width="16.85546875" style="554" customWidth="1"/>
    <col min="13" max="13" width="1.28515625" style="554" customWidth="1"/>
    <col min="14" max="14" width="8.7109375" bestFit="1" customWidth="1"/>
    <col min="15" max="15" width="19.140625" customWidth="1"/>
    <col min="16" max="16" width="1" customWidth="1"/>
    <col min="17" max="17" width="8.42578125" bestFit="1" customWidth="1"/>
    <col min="18" max="18" width="11.85546875" customWidth="1"/>
    <col min="19" max="19" width="6.85546875" customWidth="1"/>
    <col min="20" max="20" width="1" customWidth="1"/>
  </cols>
  <sheetData>
    <row r="1" spans="1:20" s="554" customFormat="1" ht="21.95" customHeight="1" thickBot="1"/>
    <row r="2" spans="1:20" ht="11.1" customHeight="1" thickTop="1">
      <c r="A2" s="560"/>
      <c r="B2" s="560"/>
      <c r="C2" s="625"/>
      <c r="D2" s="552"/>
      <c r="E2" s="552"/>
      <c r="F2" s="552"/>
      <c r="G2" s="552"/>
      <c r="H2" s="552"/>
      <c r="I2" s="552"/>
      <c r="J2" s="552"/>
      <c r="K2" s="552"/>
      <c r="L2" s="552"/>
      <c r="M2" s="552"/>
      <c r="N2" s="552"/>
      <c r="O2" s="552"/>
      <c r="P2" s="552"/>
      <c r="Q2" s="552"/>
      <c r="R2" s="552"/>
      <c r="S2" s="552"/>
      <c r="T2" s="555"/>
    </row>
    <row r="3" spans="1:20" ht="21">
      <c r="C3" s="559"/>
      <c r="D3" s="947" t="s">
        <v>563</v>
      </c>
      <c r="E3" s="947"/>
      <c r="F3" s="548"/>
      <c r="G3" s="548"/>
      <c r="H3" s="548"/>
      <c r="I3" s="548"/>
      <c r="J3" s="548"/>
      <c r="K3" s="548"/>
      <c r="L3" s="548"/>
      <c r="M3" s="548"/>
      <c r="N3" s="548"/>
      <c r="O3" s="548"/>
      <c r="P3" s="548"/>
      <c r="Q3" s="548"/>
      <c r="R3" s="548"/>
      <c r="S3" s="548"/>
      <c r="T3" s="549"/>
    </row>
    <row r="4" spans="1:20" ht="15.75" thickBot="1">
      <c r="C4" s="559"/>
      <c r="D4" s="548"/>
      <c r="E4" s="548"/>
      <c r="F4" s="548"/>
      <c r="G4" s="548"/>
      <c r="H4" s="548"/>
      <c r="I4" s="548"/>
      <c r="J4" s="548"/>
      <c r="K4" s="548"/>
      <c r="L4" s="548"/>
      <c r="M4" s="548"/>
      <c r="N4" s="548"/>
      <c r="O4" s="548"/>
      <c r="P4" s="548"/>
      <c r="Q4" s="548"/>
      <c r="R4" s="548"/>
      <c r="S4" s="548"/>
      <c r="T4" s="549"/>
    </row>
    <row r="5" spans="1:20" ht="32.25" thickBot="1">
      <c r="C5" s="559"/>
      <c r="D5" s="933" t="s">
        <v>561</v>
      </c>
      <c r="E5" s="934"/>
      <c r="F5" s="934"/>
      <c r="G5" s="934"/>
      <c r="H5" s="934"/>
      <c r="I5" s="934"/>
      <c r="J5" s="935"/>
      <c r="K5" s="633"/>
      <c r="L5" s="633"/>
      <c r="M5" s="633"/>
      <c r="N5" s="627" t="s">
        <v>560</v>
      </c>
      <c r="O5" s="608" t="s">
        <v>562</v>
      </c>
      <c r="P5" s="627"/>
      <c r="Q5" s="627" t="s">
        <v>291</v>
      </c>
      <c r="R5" s="936" t="s">
        <v>44</v>
      </c>
      <c r="S5" s="937"/>
      <c r="T5" s="549"/>
    </row>
    <row r="6" spans="1:20" s="554" customFormat="1" ht="5.0999999999999996" customHeight="1">
      <c r="C6" s="559"/>
      <c r="D6" s="626"/>
      <c r="E6" s="626"/>
      <c r="F6" s="626"/>
      <c r="G6" s="548"/>
      <c r="H6" s="548"/>
      <c r="I6" s="548"/>
      <c r="J6" s="548"/>
      <c r="K6" s="548"/>
      <c r="L6" s="548"/>
      <c r="M6" s="548"/>
      <c r="N6" s="548"/>
      <c r="O6" s="548"/>
      <c r="P6" s="548"/>
      <c r="Q6" s="548"/>
      <c r="R6" s="548"/>
      <c r="S6" s="548"/>
      <c r="T6" s="549"/>
    </row>
    <row r="7" spans="1:20" s="554" customFormat="1" ht="23.1" customHeight="1">
      <c r="C7" s="559"/>
      <c r="D7" s="951" t="s">
        <v>587</v>
      </c>
      <c r="E7" s="952"/>
      <c r="F7" s="952"/>
      <c r="G7" s="952"/>
      <c r="H7" s="953"/>
      <c r="I7" s="628"/>
      <c r="J7" s="628"/>
      <c r="K7" s="628"/>
      <c r="L7" s="628"/>
      <c r="M7" s="628"/>
      <c r="N7" s="628"/>
      <c r="O7" s="628"/>
      <c r="P7" s="628"/>
      <c r="Q7" s="628"/>
      <c r="R7" s="548"/>
      <c r="S7" s="548"/>
      <c r="T7" s="549"/>
    </row>
    <row r="8" spans="1:20" s="554" customFormat="1" ht="6" customHeight="1">
      <c r="C8" s="559"/>
      <c r="D8" s="629"/>
      <c r="E8" s="629"/>
      <c r="F8" s="629"/>
      <c r="G8" s="629"/>
      <c r="H8" s="629"/>
      <c r="I8" s="629"/>
      <c r="J8" s="629"/>
      <c r="K8" s="629"/>
      <c r="L8" s="629"/>
      <c r="M8" s="629"/>
      <c r="N8" s="629"/>
      <c r="O8" s="629"/>
      <c r="P8" s="629"/>
      <c r="Q8" s="629"/>
      <c r="R8" s="548"/>
      <c r="S8" s="548"/>
      <c r="T8" s="549"/>
    </row>
    <row r="9" spans="1:20" s="554" customFormat="1" ht="6" customHeight="1">
      <c r="C9" s="559"/>
      <c r="D9" s="629"/>
      <c r="E9" s="629"/>
      <c r="F9" s="629"/>
      <c r="G9" s="629"/>
      <c r="H9" s="629"/>
      <c r="I9" s="629"/>
      <c r="J9" s="629"/>
      <c r="K9" s="629"/>
      <c r="L9" s="629"/>
      <c r="M9" s="629"/>
      <c r="N9" s="629"/>
      <c r="O9" s="629"/>
      <c r="P9" s="629"/>
      <c r="Q9" s="629"/>
      <c r="R9" s="548"/>
      <c r="S9" s="548"/>
      <c r="T9" s="549"/>
    </row>
    <row r="10" spans="1:20" s="554" customFormat="1" ht="18" customHeight="1">
      <c r="C10" s="559"/>
      <c r="D10" s="950" t="s">
        <v>540</v>
      </c>
      <c r="E10" s="950"/>
      <c r="F10" s="631" t="s">
        <v>548</v>
      </c>
      <c r="G10" s="631" t="s">
        <v>549</v>
      </c>
      <c r="H10" s="631" t="s">
        <v>550</v>
      </c>
      <c r="I10" s="631" t="s">
        <v>551</v>
      </c>
      <c r="J10" s="631" t="s">
        <v>552</v>
      </c>
      <c r="K10" s="631" t="s">
        <v>571</v>
      </c>
      <c r="L10" s="659"/>
      <c r="M10" s="631"/>
      <c r="N10" s="954" t="s">
        <v>533</v>
      </c>
      <c r="O10" s="954"/>
      <c r="P10" s="548"/>
      <c r="Q10" s="690" t="s">
        <v>536</v>
      </c>
      <c r="R10" s="690"/>
      <c r="S10" s="548"/>
      <c r="T10" s="549"/>
    </row>
    <row r="11" spans="1:20" s="554" customFormat="1" ht="23.1" customHeight="1">
      <c r="C11" s="559"/>
      <c r="D11" s="619" t="s">
        <v>541</v>
      </c>
      <c r="E11" s="620" t="s">
        <v>544</v>
      </c>
      <c r="F11" s="94" t="s">
        <v>109</v>
      </c>
      <c r="G11" s="94" t="s">
        <v>109</v>
      </c>
      <c r="H11" s="94" t="s">
        <v>109</v>
      </c>
      <c r="I11" s="562" t="s">
        <v>553</v>
      </c>
      <c r="J11" s="562" t="s">
        <v>554</v>
      </c>
      <c r="K11" s="938" t="s">
        <v>623</v>
      </c>
      <c r="L11" s="939"/>
      <c r="M11" s="548"/>
      <c r="N11" s="955" t="s">
        <v>564</v>
      </c>
      <c r="O11" s="956"/>
      <c r="P11" s="548"/>
      <c r="Q11" s="920" t="s">
        <v>537</v>
      </c>
      <c r="R11" s="863"/>
      <c r="S11" s="921"/>
      <c r="T11" s="549"/>
    </row>
    <row r="12" spans="1:20" s="554" customFormat="1" ht="23.1" customHeight="1">
      <c r="C12" s="559"/>
      <c r="D12" s="621" t="s">
        <v>542</v>
      </c>
      <c r="E12" s="622" t="s">
        <v>545</v>
      </c>
      <c r="F12" s="561" t="s">
        <v>109</v>
      </c>
      <c r="G12" s="561" t="s">
        <v>109</v>
      </c>
      <c r="H12" s="561" t="s">
        <v>109</v>
      </c>
      <c r="I12" s="561" t="s">
        <v>555</v>
      </c>
      <c r="J12" s="561" t="s">
        <v>558</v>
      </c>
      <c r="K12" s="959" t="s">
        <v>622</v>
      </c>
      <c r="L12" s="960"/>
      <c r="M12" s="561"/>
      <c r="N12" s="957" t="s">
        <v>534</v>
      </c>
      <c r="O12" s="958"/>
      <c r="P12" s="548"/>
      <c r="Q12" s="689" t="s">
        <v>538</v>
      </c>
      <c r="R12" s="690"/>
      <c r="S12" s="878"/>
      <c r="T12" s="549"/>
    </row>
    <row r="13" spans="1:20" s="554" customFormat="1" ht="23.1" customHeight="1">
      <c r="C13" s="559"/>
      <c r="D13" s="621" t="s">
        <v>543</v>
      </c>
      <c r="E13" s="622" t="s">
        <v>546</v>
      </c>
      <c r="F13" s="561"/>
      <c r="G13" s="561" t="s">
        <v>109</v>
      </c>
      <c r="H13" s="561" t="s">
        <v>109</v>
      </c>
      <c r="I13" s="561" t="s">
        <v>556</v>
      </c>
      <c r="J13" s="561" t="s">
        <v>559</v>
      </c>
      <c r="K13" s="808" t="s">
        <v>621</v>
      </c>
      <c r="L13" s="961"/>
      <c r="M13" s="561"/>
      <c r="N13" s="957" t="s">
        <v>535</v>
      </c>
      <c r="O13" s="958"/>
      <c r="P13" s="548"/>
      <c r="Q13" s="689"/>
      <c r="R13" s="690"/>
      <c r="S13" s="878"/>
      <c r="T13" s="549"/>
    </row>
    <row r="14" spans="1:20" s="554" customFormat="1" ht="23.1" customHeight="1">
      <c r="C14" s="559"/>
      <c r="D14" s="623" t="s">
        <v>541</v>
      </c>
      <c r="E14" s="624" t="s">
        <v>547</v>
      </c>
      <c r="F14" s="553"/>
      <c r="G14" s="553"/>
      <c r="H14" s="553" t="s">
        <v>109</v>
      </c>
      <c r="I14" s="553" t="s">
        <v>557</v>
      </c>
      <c r="J14" s="67"/>
      <c r="K14" s="729" t="s">
        <v>621</v>
      </c>
      <c r="L14" s="962"/>
      <c r="M14" s="548"/>
      <c r="N14" s="948" t="s">
        <v>539</v>
      </c>
      <c r="O14" s="949"/>
      <c r="P14" s="548"/>
      <c r="Q14" s="918" t="s">
        <v>539</v>
      </c>
      <c r="R14" s="922"/>
      <c r="S14" s="919"/>
      <c r="T14" s="549"/>
    </row>
    <row r="15" spans="1:20">
      <c r="C15" s="559"/>
      <c r="D15" s="548"/>
      <c r="E15" s="548"/>
      <c r="F15" s="548"/>
      <c r="G15" s="548"/>
      <c r="H15" s="548"/>
      <c r="I15" s="548"/>
      <c r="J15" s="548"/>
      <c r="K15" s="548"/>
      <c r="L15" s="548"/>
      <c r="M15" s="548"/>
      <c r="N15" s="548"/>
      <c r="O15" s="548"/>
      <c r="P15" s="548"/>
      <c r="Q15" s="548"/>
      <c r="R15" s="548"/>
      <c r="S15" s="548"/>
      <c r="T15" s="549"/>
    </row>
    <row r="16" spans="1:20" ht="15.75">
      <c r="C16" s="559"/>
      <c r="D16" s="946" t="s">
        <v>565</v>
      </c>
      <c r="E16" s="946"/>
      <c r="F16" s="548"/>
      <c r="G16" s="548"/>
      <c r="H16" s="548"/>
      <c r="I16" s="550" t="s">
        <v>566</v>
      </c>
      <c r="J16" s="548"/>
      <c r="K16" s="548"/>
      <c r="L16" s="548"/>
      <c r="M16" s="548"/>
      <c r="N16" s="548"/>
      <c r="O16" s="106" t="s">
        <v>568</v>
      </c>
      <c r="P16" s="106"/>
      <c r="Q16" s="926" t="s">
        <v>452</v>
      </c>
      <c r="R16" s="926"/>
      <c r="S16" s="926"/>
      <c r="T16" s="549"/>
    </row>
    <row r="17" spans="3:20" customFormat="1" ht="3.95" customHeight="1">
      <c r="C17" s="559"/>
      <c r="D17" s="548"/>
      <c r="E17" s="548"/>
      <c r="F17" s="548"/>
      <c r="G17" s="548"/>
      <c r="H17" s="548"/>
      <c r="I17" s="548"/>
      <c r="J17" s="548"/>
      <c r="K17" s="548"/>
      <c r="L17" s="548"/>
      <c r="M17" s="548"/>
      <c r="N17" s="548"/>
      <c r="O17" s="548"/>
      <c r="P17" s="548"/>
      <c r="Q17" s="548"/>
      <c r="R17" s="548"/>
      <c r="S17" s="548"/>
      <c r="T17" s="549"/>
    </row>
    <row r="18" spans="3:20" customFormat="1">
      <c r="C18" s="559"/>
      <c r="D18" s="940" t="s">
        <v>579</v>
      </c>
      <c r="E18" s="941"/>
      <c r="F18" s="941"/>
      <c r="G18" s="942"/>
      <c r="H18" s="548"/>
      <c r="I18" s="614"/>
      <c r="J18" s="615" t="s">
        <v>578</v>
      </c>
      <c r="K18" s="615"/>
      <c r="L18" s="615"/>
      <c r="M18" s="616"/>
      <c r="N18" s="930" t="s">
        <v>576</v>
      </c>
      <c r="O18" s="932"/>
      <c r="P18" s="9"/>
      <c r="Q18" s="930" t="s">
        <v>577</v>
      </c>
      <c r="R18" s="931"/>
      <c r="S18" s="932"/>
      <c r="T18" s="549"/>
    </row>
    <row r="19" spans="3:20" customFormat="1">
      <c r="C19" s="559"/>
      <c r="D19" s="943"/>
      <c r="E19" s="944"/>
      <c r="F19" s="944"/>
      <c r="G19" s="945"/>
      <c r="H19" s="548"/>
      <c r="I19" s="616"/>
      <c r="J19" s="12"/>
      <c r="K19" s="12"/>
      <c r="L19" s="12"/>
      <c r="M19" s="616"/>
      <c r="N19" s="912"/>
      <c r="O19" s="914"/>
      <c r="P19" s="9"/>
      <c r="Q19" s="912"/>
      <c r="R19" s="913"/>
      <c r="S19" s="914"/>
      <c r="T19" s="549"/>
    </row>
    <row r="20" spans="3:20" customFormat="1">
      <c r="C20" s="559"/>
      <c r="D20" s="923"/>
      <c r="E20" s="924"/>
      <c r="F20" s="924"/>
      <c r="G20" s="925"/>
      <c r="H20" s="548"/>
      <c r="I20" s="616"/>
      <c r="J20" s="12"/>
      <c r="K20" s="12"/>
      <c r="L20" s="12"/>
      <c r="M20" s="616"/>
      <c r="N20" s="689"/>
      <c r="O20" s="878"/>
      <c r="P20" s="9"/>
      <c r="Q20" s="912" t="s">
        <v>573</v>
      </c>
      <c r="R20" s="913"/>
      <c r="S20" s="914"/>
      <c r="T20" s="549"/>
    </row>
    <row r="21" spans="3:20" customFormat="1">
      <c r="C21" s="559"/>
      <c r="D21" s="927"/>
      <c r="E21" s="928"/>
      <c r="F21" s="928"/>
      <c r="G21" s="929"/>
      <c r="H21" s="548"/>
      <c r="I21" s="617"/>
      <c r="J21" s="618"/>
      <c r="K21" s="618"/>
      <c r="L21" s="618"/>
      <c r="M21" s="616"/>
      <c r="N21" s="918"/>
      <c r="O21" s="919"/>
      <c r="P21" s="9"/>
      <c r="Q21" s="915"/>
      <c r="R21" s="916"/>
      <c r="S21" s="917"/>
      <c r="T21" s="549"/>
    </row>
    <row r="22" spans="3:20" customFormat="1" ht="8.1" customHeight="1">
      <c r="C22" s="559"/>
      <c r="D22" s="548"/>
      <c r="E22" s="548"/>
      <c r="F22" s="548"/>
      <c r="G22" s="548"/>
      <c r="H22" s="548"/>
      <c r="I22" s="548"/>
      <c r="J22" s="548"/>
      <c r="K22" s="548"/>
      <c r="L22" s="548"/>
      <c r="M22" s="548"/>
      <c r="N22" s="548"/>
      <c r="O22" s="548"/>
      <c r="P22" s="548"/>
      <c r="Q22" s="548"/>
      <c r="R22" s="548"/>
      <c r="S22" s="548"/>
      <c r="T22" s="549"/>
    </row>
    <row r="23" spans="3:20" customFormat="1">
      <c r="C23" s="559"/>
      <c r="D23" s="926" t="s">
        <v>311</v>
      </c>
      <c r="E23" s="926"/>
      <c r="F23" s="548"/>
      <c r="G23" s="548"/>
      <c r="H23" s="548"/>
      <c r="I23" s="548"/>
      <c r="J23" s="548"/>
      <c r="K23" s="548"/>
      <c r="L23" s="548"/>
      <c r="M23" s="548"/>
      <c r="N23" s="548"/>
      <c r="O23" s="548"/>
      <c r="P23" s="548"/>
      <c r="Q23" s="548"/>
      <c r="R23" s="548"/>
      <c r="S23" s="548"/>
      <c r="T23" s="549"/>
    </row>
    <row r="24" spans="3:20" customFormat="1" ht="3.95" customHeight="1">
      <c r="C24" s="559"/>
      <c r="D24" s="548"/>
      <c r="E24" s="548"/>
      <c r="F24" s="548"/>
      <c r="G24" s="548"/>
      <c r="H24" s="548"/>
      <c r="I24" s="548"/>
      <c r="J24" s="548"/>
      <c r="K24" s="548"/>
      <c r="L24" s="548"/>
      <c r="M24" s="548"/>
      <c r="N24" s="548"/>
      <c r="O24" s="548"/>
      <c r="P24" s="548"/>
      <c r="Q24" s="548"/>
      <c r="R24" s="548"/>
      <c r="S24" s="548"/>
      <c r="T24" s="549"/>
    </row>
    <row r="25" spans="3:20" customFormat="1">
      <c r="C25" s="559"/>
      <c r="D25" s="920"/>
      <c r="E25" s="863"/>
      <c r="F25" s="863"/>
      <c r="G25" s="863"/>
      <c r="H25" s="863"/>
      <c r="I25" s="863"/>
      <c r="J25" s="863"/>
      <c r="K25" s="863"/>
      <c r="L25" s="863"/>
      <c r="M25" s="863"/>
      <c r="N25" s="863"/>
      <c r="O25" s="863"/>
      <c r="P25" s="863"/>
      <c r="Q25" s="863"/>
      <c r="R25" s="863"/>
      <c r="S25" s="921"/>
      <c r="T25" s="549"/>
    </row>
    <row r="26" spans="3:20" customFormat="1">
      <c r="C26" s="559"/>
      <c r="D26" s="689" t="s">
        <v>567</v>
      </c>
      <c r="E26" s="690"/>
      <c r="F26" s="690"/>
      <c r="G26" s="690"/>
      <c r="H26" s="690"/>
      <c r="I26" s="690"/>
      <c r="J26" s="690"/>
      <c r="K26" s="690"/>
      <c r="L26" s="690"/>
      <c r="M26" s="690"/>
      <c r="N26" s="690"/>
      <c r="O26" s="690"/>
      <c r="P26" s="690"/>
      <c r="Q26" s="690"/>
      <c r="R26" s="690"/>
      <c r="S26" s="878"/>
      <c r="T26" s="549"/>
    </row>
    <row r="27" spans="3:20" customFormat="1">
      <c r="C27" s="559"/>
      <c r="D27" s="689"/>
      <c r="E27" s="690"/>
      <c r="F27" s="690"/>
      <c r="G27" s="690"/>
      <c r="H27" s="690"/>
      <c r="I27" s="690"/>
      <c r="J27" s="690"/>
      <c r="K27" s="690"/>
      <c r="L27" s="690"/>
      <c r="M27" s="690"/>
      <c r="N27" s="690"/>
      <c r="O27" s="690"/>
      <c r="P27" s="690"/>
      <c r="Q27" s="690"/>
      <c r="R27" s="690"/>
      <c r="S27" s="878"/>
      <c r="T27" s="549"/>
    </row>
    <row r="28" spans="3:20" customFormat="1">
      <c r="C28" s="559"/>
      <c r="D28" s="689"/>
      <c r="E28" s="690"/>
      <c r="F28" s="690"/>
      <c r="G28" s="690"/>
      <c r="H28" s="690"/>
      <c r="I28" s="690"/>
      <c r="J28" s="690"/>
      <c r="K28" s="690"/>
      <c r="L28" s="690"/>
      <c r="M28" s="690"/>
      <c r="N28" s="690"/>
      <c r="O28" s="690"/>
      <c r="P28" s="690"/>
      <c r="Q28" s="690"/>
      <c r="R28" s="690"/>
      <c r="S28" s="878"/>
      <c r="T28" s="549"/>
    </row>
    <row r="29" spans="3:20" customFormat="1">
      <c r="C29" s="559"/>
      <c r="D29" s="918"/>
      <c r="E29" s="922"/>
      <c r="F29" s="922"/>
      <c r="G29" s="922"/>
      <c r="H29" s="922"/>
      <c r="I29" s="922"/>
      <c r="J29" s="922"/>
      <c r="K29" s="922"/>
      <c r="L29" s="922"/>
      <c r="M29" s="922"/>
      <c r="N29" s="922"/>
      <c r="O29" s="922"/>
      <c r="P29" s="922"/>
      <c r="Q29" s="922"/>
      <c r="R29" s="922"/>
      <c r="S29" s="919"/>
      <c r="T29" s="549"/>
    </row>
    <row r="30" spans="3:20" customFormat="1">
      <c r="C30" s="559"/>
      <c r="D30" s="548"/>
      <c r="E30" s="548"/>
      <c r="F30" s="548"/>
      <c r="G30" s="548"/>
      <c r="H30" s="548"/>
      <c r="I30" s="548"/>
      <c r="J30" s="548"/>
      <c r="K30" s="548"/>
      <c r="L30" s="548"/>
      <c r="M30" s="548"/>
      <c r="N30" s="548"/>
      <c r="O30" s="548"/>
      <c r="P30" s="548"/>
      <c r="Q30" s="548"/>
      <c r="R30" s="548"/>
      <c r="S30" s="548"/>
      <c r="T30" s="549"/>
    </row>
    <row r="31" spans="3:20" customFormat="1">
      <c r="C31" s="559"/>
      <c r="D31" s="926" t="s">
        <v>72</v>
      </c>
      <c r="E31" s="926"/>
      <c r="F31" s="548"/>
      <c r="G31" s="548"/>
      <c r="H31" s="548"/>
      <c r="I31" s="548"/>
      <c r="J31" s="548"/>
      <c r="K31" s="548"/>
      <c r="L31" s="548"/>
      <c r="M31" s="548"/>
      <c r="N31" s="548"/>
      <c r="O31" s="548"/>
      <c r="P31" s="548"/>
      <c r="Q31" s="548"/>
      <c r="R31" s="548"/>
      <c r="S31" s="548"/>
      <c r="T31" s="549"/>
    </row>
    <row r="32" spans="3:20" customFormat="1" ht="15.75" thickBot="1">
      <c r="C32" s="559"/>
      <c r="D32" s="548"/>
      <c r="E32" s="548"/>
      <c r="F32" s="548"/>
      <c r="G32" s="548"/>
      <c r="H32" s="548"/>
      <c r="I32" s="548"/>
      <c r="J32" s="548"/>
      <c r="K32" s="548"/>
      <c r="L32" s="548"/>
      <c r="M32" s="548"/>
      <c r="N32" s="548"/>
      <c r="O32" s="548"/>
      <c r="P32" s="548"/>
      <c r="Q32" s="548"/>
      <c r="R32" s="548"/>
      <c r="S32" s="548"/>
      <c r="T32" s="549"/>
    </row>
    <row r="33" spans="3:20" customFormat="1" ht="15.75" thickBot="1">
      <c r="C33" s="559"/>
      <c r="D33" s="690" t="s">
        <v>569</v>
      </c>
      <c r="E33" s="690"/>
      <c r="F33" s="635"/>
      <c r="G33" s="548"/>
      <c r="H33" s="690" t="s">
        <v>574</v>
      </c>
      <c r="I33" s="690"/>
      <c r="J33" s="635"/>
      <c r="K33" s="548"/>
      <c r="L33" s="690" t="s">
        <v>572</v>
      </c>
      <c r="M33" s="690"/>
      <c r="N33" s="690"/>
      <c r="O33" s="548"/>
      <c r="P33" s="548"/>
      <c r="Q33" s="548"/>
      <c r="R33" s="548"/>
      <c r="S33" s="548"/>
      <c r="T33" s="549"/>
    </row>
    <row r="34" spans="3:20" customFormat="1" ht="15.75" thickBot="1">
      <c r="C34" s="559"/>
      <c r="D34" s="690" t="s">
        <v>570</v>
      </c>
      <c r="E34" s="690"/>
      <c r="F34" s="635"/>
      <c r="G34" s="548"/>
      <c r="H34" s="690" t="s">
        <v>575</v>
      </c>
      <c r="I34" s="690"/>
      <c r="J34" s="635"/>
      <c r="K34" s="548"/>
      <c r="L34" s="548"/>
      <c r="M34" s="548"/>
      <c r="N34" s="548"/>
      <c r="O34" s="548"/>
      <c r="P34" s="548"/>
      <c r="Q34" s="548"/>
      <c r="R34" s="548"/>
      <c r="S34" s="548"/>
      <c r="T34" s="549"/>
    </row>
    <row r="35" spans="3:20" customFormat="1" ht="15.75" thickBot="1">
      <c r="C35" s="559"/>
      <c r="D35" s="690" t="s">
        <v>442</v>
      </c>
      <c r="E35" s="690"/>
      <c r="F35" s="635"/>
      <c r="G35" s="548"/>
      <c r="H35" s="963"/>
      <c r="I35" s="963"/>
      <c r="J35" s="548"/>
      <c r="K35" s="548"/>
      <c r="L35" s="548"/>
      <c r="M35" s="548"/>
      <c r="N35" s="548"/>
      <c r="O35" s="548"/>
      <c r="P35" s="548"/>
      <c r="Q35" s="548"/>
      <c r="R35" s="548"/>
      <c r="S35" s="548"/>
      <c r="T35" s="549"/>
    </row>
    <row r="36" spans="3:20" customFormat="1">
      <c r="C36" s="559"/>
      <c r="F36" s="78"/>
      <c r="G36" s="548"/>
      <c r="H36" s="548"/>
      <c r="I36" s="548"/>
      <c r="J36" s="548"/>
      <c r="K36" s="548"/>
      <c r="L36" s="548"/>
      <c r="M36" s="548"/>
      <c r="N36" s="548"/>
      <c r="O36" s="548"/>
      <c r="P36" s="548"/>
      <c r="Q36" s="548"/>
      <c r="R36" s="548"/>
      <c r="S36" s="548"/>
      <c r="T36" s="549"/>
    </row>
    <row r="37" spans="3:20" customFormat="1" ht="15.75" thickBot="1">
      <c r="C37" s="556"/>
      <c r="D37" s="557"/>
      <c r="E37" s="557"/>
      <c r="F37" s="557"/>
      <c r="G37" s="557"/>
      <c r="H37" s="557"/>
      <c r="I37" s="557"/>
      <c r="J37" s="557"/>
      <c r="K37" s="557"/>
      <c r="L37" s="557"/>
      <c r="M37" s="557"/>
      <c r="N37" s="557"/>
      <c r="O37" s="557"/>
      <c r="P37" s="557"/>
      <c r="Q37" s="557"/>
      <c r="R37" s="557"/>
      <c r="S37" s="557"/>
      <c r="T37" s="558"/>
    </row>
    <row r="38" spans="3:20" customFormat="1" ht="15.75" thickTop="1">
      <c r="C38" s="554"/>
      <c r="K38" s="554"/>
      <c r="L38" s="554"/>
      <c r="M38" s="554"/>
    </row>
  </sheetData>
  <mergeCells count="44">
    <mergeCell ref="D35:E35"/>
    <mergeCell ref="L33:N33"/>
    <mergeCell ref="K12:L12"/>
    <mergeCell ref="K13:L13"/>
    <mergeCell ref="K14:L14"/>
    <mergeCell ref="N18:O19"/>
    <mergeCell ref="H35:I35"/>
    <mergeCell ref="D3:E3"/>
    <mergeCell ref="N14:O14"/>
    <mergeCell ref="Q11:S11"/>
    <mergeCell ref="Q12:S12"/>
    <mergeCell ref="Q13:S13"/>
    <mergeCell ref="Q14:S14"/>
    <mergeCell ref="D10:E10"/>
    <mergeCell ref="D7:H7"/>
    <mergeCell ref="N10:O10"/>
    <mergeCell ref="Q10:R10"/>
    <mergeCell ref="N11:O11"/>
    <mergeCell ref="N12:O12"/>
    <mergeCell ref="N13:O13"/>
    <mergeCell ref="Q18:S19"/>
    <mergeCell ref="D5:J5"/>
    <mergeCell ref="R5:S5"/>
    <mergeCell ref="Q16:S16"/>
    <mergeCell ref="K11:L11"/>
    <mergeCell ref="D18:G18"/>
    <mergeCell ref="D19:G19"/>
    <mergeCell ref="D16:E16"/>
    <mergeCell ref="Q20:S21"/>
    <mergeCell ref="H33:I33"/>
    <mergeCell ref="H34:I34"/>
    <mergeCell ref="N20:O20"/>
    <mergeCell ref="N21:O21"/>
    <mergeCell ref="D25:S25"/>
    <mergeCell ref="D26:S26"/>
    <mergeCell ref="D27:S27"/>
    <mergeCell ref="D28:S28"/>
    <mergeCell ref="D29:S29"/>
    <mergeCell ref="D20:G20"/>
    <mergeCell ref="D23:E23"/>
    <mergeCell ref="D21:G21"/>
    <mergeCell ref="D31:E31"/>
    <mergeCell ref="D33:E33"/>
    <mergeCell ref="D34:E34"/>
  </mergeCells>
  <hyperlinks>
    <hyperlink ref="K11" r:id="rId1" display="joe.bloggs@horizonshipping.com"/>
    <hyperlink ref="K12" r:id="rId2" display="jane.bloggs@horizonshipping.com"/>
  </hyperlinks>
  <pageMargins left="0.75" right="0.75" top="1" bottom="1" header="0.5" footer="0.5"/>
  <pageSetup paperSize="9" scale="79" orientation="landscape" horizontalDpi="4294967292" verticalDpi="4294967292" r:id="rId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T33"/>
  <sheetViews>
    <sheetView topLeftCell="C10" workbookViewId="0">
      <selection activeCell="J36" sqref="J36"/>
    </sheetView>
  </sheetViews>
  <sheetFormatPr defaultColWidth="11.42578125" defaultRowHeight="15"/>
  <cols>
    <col min="7" max="7" width="1.42578125" customWidth="1"/>
    <col min="8" max="8" width="10.28515625" customWidth="1"/>
    <col min="17" max="17" width="12.42578125" customWidth="1"/>
    <col min="18" max="18" width="12.42578125" bestFit="1" customWidth="1"/>
    <col min="20" max="20" width="16.42578125" bestFit="1" customWidth="1"/>
  </cols>
  <sheetData>
    <row r="6" spans="5:8">
      <c r="E6" t="s">
        <v>570</v>
      </c>
      <c r="H6" t="s">
        <v>619</v>
      </c>
    </row>
    <row r="8" spans="5:8">
      <c r="E8" t="s">
        <v>610</v>
      </c>
      <c r="F8" s="501"/>
    </row>
    <row r="9" spans="5:8">
      <c r="E9" t="s">
        <v>611</v>
      </c>
      <c r="F9" s="501"/>
    </row>
    <row r="10" spans="5:8">
      <c r="E10" t="s">
        <v>612</v>
      </c>
      <c r="F10" s="501"/>
    </row>
    <row r="11" spans="5:8">
      <c r="E11" t="s">
        <v>613</v>
      </c>
      <c r="F11" s="501"/>
    </row>
    <row r="12" spans="5:8">
      <c r="E12" t="s">
        <v>614</v>
      </c>
      <c r="F12" s="501"/>
    </row>
    <row r="18" spans="9:20" ht="15.75">
      <c r="I18" s="950" t="s">
        <v>540</v>
      </c>
      <c r="J18" s="950"/>
      <c r="K18" s="631" t="s">
        <v>548</v>
      </c>
      <c r="L18" s="631" t="s">
        <v>549</v>
      </c>
      <c r="M18" s="631" t="s">
        <v>550</v>
      </c>
      <c r="N18" s="631" t="s">
        <v>551</v>
      </c>
      <c r="O18" s="631" t="s">
        <v>552</v>
      </c>
      <c r="P18" s="631" t="s">
        <v>571</v>
      </c>
      <c r="Q18" s="659"/>
      <c r="R18" s="656" t="s">
        <v>615</v>
      </c>
      <c r="S18" s="656" t="s">
        <v>570</v>
      </c>
      <c r="T18" s="656" t="s">
        <v>620</v>
      </c>
    </row>
    <row r="19" spans="9:20" ht="15.75">
      <c r="I19" s="619" t="s">
        <v>541</v>
      </c>
      <c r="J19" s="620" t="s">
        <v>544</v>
      </c>
      <c r="K19" s="94" t="s">
        <v>109</v>
      </c>
      <c r="L19" s="94" t="s">
        <v>109</v>
      </c>
      <c r="M19" s="94" t="s">
        <v>109</v>
      </c>
      <c r="N19" s="593" t="s">
        <v>553</v>
      </c>
      <c r="O19" s="593" t="s">
        <v>554</v>
      </c>
      <c r="P19" s="938" t="s">
        <v>616</v>
      </c>
      <c r="Q19" s="939"/>
      <c r="R19" s="3" t="s">
        <v>109</v>
      </c>
      <c r="S19" s="3"/>
      <c r="T19" s="3"/>
    </row>
    <row r="20" spans="9:20" ht="15.75">
      <c r="I20" s="621" t="s">
        <v>542</v>
      </c>
      <c r="J20" s="630" t="s">
        <v>545</v>
      </c>
      <c r="K20" s="592" t="s">
        <v>109</v>
      </c>
      <c r="L20" s="592" t="s">
        <v>109</v>
      </c>
      <c r="M20" s="592" t="s">
        <v>109</v>
      </c>
      <c r="N20" s="592" t="s">
        <v>555</v>
      </c>
      <c r="O20" s="592" t="s">
        <v>558</v>
      </c>
      <c r="P20" s="959" t="s">
        <v>617</v>
      </c>
      <c r="Q20" s="960"/>
      <c r="R20" s="45" t="s">
        <v>109</v>
      </c>
      <c r="S20" s="45" t="s">
        <v>109</v>
      </c>
      <c r="T20" s="3"/>
    </row>
    <row r="21" spans="9:20" ht="15.75">
      <c r="I21" s="621" t="s">
        <v>543</v>
      </c>
      <c r="J21" s="630" t="s">
        <v>546</v>
      </c>
      <c r="K21" s="592"/>
      <c r="L21" s="592" t="s">
        <v>109</v>
      </c>
      <c r="M21" s="592" t="s">
        <v>109</v>
      </c>
      <c r="N21" s="592" t="s">
        <v>556</v>
      </c>
      <c r="O21" s="592" t="s">
        <v>559</v>
      </c>
      <c r="P21" s="808" t="s">
        <v>618</v>
      </c>
      <c r="Q21" s="961"/>
      <c r="R21" s="45" t="s">
        <v>109</v>
      </c>
      <c r="S21" s="3" t="s">
        <v>109</v>
      </c>
      <c r="T21" s="3"/>
    </row>
    <row r="22" spans="9:20" ht="15.75">
      <c r="I22" s="623" t="s">
        <v>541</v>
      </c>
      <c r="J22" s="624" t="s">
        <v>547</v>
      </c>
      <c r="K22" s="585"/>
      <c r="L22" s="585"/>
      <c r="M22" s="585" t="s">
        <v>109</v>
      </c>
      <c r="N22" s="585" t="s">
        <v>557</v>
      </c>
      <c r="O22" s="612"/>
      <c r="P22" s="729" t="s">
        <v>618</v>
      </c>
      <c r="Q22" s="962"/>
      <c r="R22" s="45" t="s">
        <v>109</v>
      </c>
      <c r="S22" s="3" t="s">
        <v>109</v>
      </c>
      <c r="T22" s="3" t="s">
        <v>109</v>
      </c>
    </row>
    <row r="29" spans="9:20">
      <c r="I29" s="954" t="s">
        <v>533</v>
      </c>
      <c r="J29" s="954"/>
      <c r="K29" s="578"/>
      <c r="L29" s="690" t="s">
        <v>536</v>
      </c>
      <c r="M29" s="690"/>
      <c r="N29" s="578"/>
    </row>
    <row r="30" spans="9:20">
      <c r="I30" s="955" t="s">
        <v>564</v>
      </c>
      <c r="J30" s="956"/>
      <c r="K30" s="578"/>
      <c r="L30" s="920" t="s">
        <v>537</v>
      </c>
      <c r="M30" s="863"/>
      <c r="N30" s="921"/>
    </row>
    <row r="31" spans="9:20">
      <c r="I31" s="957" t="s">
        <v>534</v>
      </c>
      <c r="J31" s="958"/>
      <c r="K31" s="578"/>
      <c r="L31" s="689" t="s">
        <v>538</v>
      </c>
      <c r="M31" s="690"/>
      <c r="N31" s="878"/>
    </row>
    <row r="32" spans="9:20">
      <c r="I32" s="957" t="s">
        <v>535</v>
      </c>
      <c r="J32" s="958"/>
      <c r="K32" s="578"/>
      <c r="L32" s="689"/>
      <c r="M32" s="690"/>
      <c r="N32" s="878"/>
    </row>
    <row r="33" spans="9:14">
      <c r="I33" s="948" t="s">
        <v>539</v>
      </c>
      <c r="J33" s="949"/>
      <c r="K33" s="578"/>
      <c r="L33" s="918" t="s">
        <v>539</v>
      </c>
      <c r="M33" s="922"/>
      <c r="N33" s="919"/>
    </row>
  </sheetData>
  <mergeCells count="15">
    <mergeCell ref="I32:J32"/>
    <mergeCell ref="L32:N32"/>
    <mergeCell ref="I33:J33"/>
    <mergeCell ref="L33:N33"/>
    <mergeCell ref="I29:J29"/>
    <mergeCell ref="L29:M29"/>
    <mergeCell ref="I30:J30"/>
    <mergeCell ref="L30:N30"/>
    <mergeCell ref="I31:J31"/>
    <mergeCell ref="L31:N31"/>
    <mergeCell ref="P19:Q19"/>
    <mergeCell ref="P20:Q20"/>
    <mergeCell ref="P21:Q21"/>
    <mergeCell ref="I18:J18"/>
    <mergeCell ref="P22:Q22"/>
  </mergeCells>
  <hyperlinks>
    <hyperlink ref="P19" r:id="rId1" display="joe.bloggs@horizonshipping.com"/>
    <hyperlink ref="P20" r:id="rId2" display="jane.bloggs@horizonshipping.com"/>
  </hyperlinks>
  <pageMargins left="0.75" right="0.75" top="1" bottom="1" header="0.5" footer="0.5"/>
  <pageSetup paperSize="9" orientation="portrait"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E1:Q21"/>
  <sheetViews>
    <sheetView workbookViewId="0">
      <selection activeCell="G18" sqref="G18"/>
    </sheetView>
  </sheetViews>
  <sheetFormatPr defaultColWidth="8.85546875" defaultRowHeight="15"/>
  <cols>
    <col min="4" max="4" width="12.7109375" bestFit="1" customWidth="1"/>
    <col min="5" max="5" width="14.7109375" bestFit="1" customWidth="1"/>
    <col min="6" max="6" width="14.42578125" bestFit="1" customWidth="1"/>
    <col min="7" max="7" width="27.7109375" bestFit="1" customWidth="1"/>
    <col min="8" max="8" width="13.28515625" customWidth="1"/>
    <col min="9" max="9" width="11.42578125" bestFit="1" customWidth="1"/>
    <col min="10" max="10" width="12.7109375" bestFit="1" customWidth="1"/>
    <col min="11" max="11" width="11.140625" bestFit="1" customWidth="1"/>
  </cols>
  <sheetData>
    <row r="1" spans="5:17" s="344" customFormat="1"/>
    <row r="2" spans="5:17" s="344" customFormat="1"/>
    <row r="4" spans="5:17" ht="15.75" thickBot="1"/>
    <row r="5" spans="5:17" ht="16.5" thickTop="1" thickBot="1">
      <c r="E5" s="31" t="s">
        <v>49</v>
      </c>
      <c r="F5" s="35" t="s">
        <v>53</v>
      </c>
      <c r="G5" s="32" t="s">
        <v>46</v>
      </c>
      <c r="H5" s="35" t="s">
        <v>47</v>
      </c>
      <c r="I5" s="32" t="s">
        <v>48</v>
      </c>
      <c r="J5" s="35" t="s">
        <v>50</v>
      </c>
      <c r="K5" s="29"/>
      <c r="L5" s="29"/>
      <c r="M5" s="29"/>
      <c r="N5" s="29"/>
      <c r="O5" s="29"/>
      <c r="P5" s="29"/>
      <c r="Q5" s="30"/>
    </row>
    <row r="6" spans="5:17" ht="45.75" thickTop="1">
      <c r="E6" s="377" t="s">
        <v>51</v>
      </c>
      <c r="F6" s="37" t="s">
        <v>55</v>
      </c>
      <c r="G6" s="424" t="s">
        <v>387</v>
      </c>
      <c r="H6" s="38" t="s">
        <v>518</v>
      </c>
      <c r="I6" s="12"/>
      <c r="J6" s="38"/>
      <c r="K6" s="12"/>
      <c r="L6" s="12"/>
      <c r="M6" s="12"/>
      <c r="N6" s="12"/>
      <c r="O6" s="12"/>
      <c r="P6" s="12"/>
      <c r="Q6" s="39"/>
    </row>
    <row r="7" spans="5:17" ht="27" customHeight="1">
      <c r="E7" s="350" t="s">
        <v>52</v>
      </c>
      <c r="F7" s="41"/>
      <c r="G7" s="12" t="s">
        <v>386</v>
      </c>
      <c r="H7" s="41" t="s">
        <v>519</v>
      </c>
      <c r="I7" s="42"/>
      <c r="J7" s="41"/>
      <c r="K7" s="42"/>
      <c r="L7" s="42"/>
      <c r="M7" s="42"/>
      <c r="N7" s="42"/>
      <c r="O7" s="42"/>
      <c r="P7" s="42"/>
      <c r="Q7" s="43"/>
    </row>
    <row r="8" spans="5:17" ht="28.5" customHeight="1">
      <c r="E8" s="36"/>
      <c r="F8" s="44"/>
      <c r="G8" s="47" t="s">
        <v>54</v>
      </c>
      <c r="H8" s="46" t="s">
        <v>520</v>
      </c>
      <c r="I8" s="12"/>
      <c r="J8" s="44"/>
      <c r="K8" s="12"/>
      <c r="L8" s="12"/>
      <c r="M8" s="12"/>
      <c r="N8" s="12"/>
      <c r="O8" s="12"/>
      <c r="P8" s="12"/>
      <c r="Q8" s="39"/>
    </row>
    <row r="9" spans="5:17" ht="23.1" customHeight="1">
      <c r="E9" s="40"/>
      <c r="F9" s="41"/>
      <c r="G9" s="42" t="s">
        <v>384</v>
      </c>
      <c r="H9" s="41"/>
      <c r="I9" s="42"/>
      <c r="J9" s="41"/>
      <c r="K9" s="42"/>
      <c r="L9" s="42"/>
      <c r="M9" s="42"/>
      <c r="N9" s="42"/>
      <c r="O9" s="42"/>
      <c r="P9" s="42"/>
      <c r="Q9" s="43"/>
    </row>
    <row r="10" spans="5:17" ht="24" customHeight="1">
      <c r="E10" s="36"/>
      <c r="F10" s="44"/>
      <c r="G10" s="45" t="s">
        <v>385</v>
      </c>
      <c r="H10" s="44"/>
      <c r="I10" s="12"/>
      <c r="J10" s="44"/>
      <c r="K10" s="12"/>
      <c r="L10" s="12"/>
      <c r="M10" s="12"/>
      <c r="N10" s="12"/>
      <c r="O10" s="12"/>
      <c r="P10" s="12"/>
      <c r="Q10" s="39"/>
    </row>
    <row r="11" spans="5:17" ht="30" customHeight="1">
      <c r="E11" s="36"/>
      <c r="F11" s="44"/>
      <c r="G11" s="47" t="s">
        <v>418</v>
      </c>
      <c r="H11" s="44"/>
      <c r="I11" s="12"/>
      <c r="J11" s="44"/>
      <c r="K11" s="12"/>
      <c r="L11" s="12"/>
      <c r="M11" s="12"/>
      <c r="N11" s="12"/>
      <c r="O11" s="12"/>
      <c r="P11" s="12"/>
      <c r="Q11" s="39"/>
    </row>
    <row r="12" spans="5:17" ht="24" customHeight="1">
      <c r="E12" s="36"/>
      <c r="F12" s="44"/>
      <c r="G12" s="47" t="s">
        <v>419</v>
      </c>
      <c r="H12" s="44"/>
      <c r="I12" s="12"/>
      <c r="J12" s="44"/>
      <c r="K12" s="12"/>
      <c r="L12" s="12"/>
      <c r="M12" s="12"/>
      <c r="N12" s="12"/>
      <c r="O12" s="12"/>
      <c r="P12" s="12"/>
      <c r="Q12" s="39"/>
    </row>
    <row r="13" spans="5:17" ht="24" customHeight="1">
      <c r="E13" s="36"/>
      <c r="F13" s="44"/>
      <c r="G13" s="41" t="s">
        <v>368</v>
      </c>
      <c r="H13" s="44"/>
      <c r="I13" s="12"/>
      <c r="J13" s="44"/>
      <c r="K13" s="12"/>
      <c r="L13" s="12"/>
      <c r="M13" s="12"/>
      <c r="N13" s="12"/>
      <c r="O13" s="12"/>
      <c r="P13" s="12"/>
      <c r="Q13" s="39"/>
    </row>
    <row r="14" spans="5:17">
      <c r="E14" s="36"/>
      <c r="F14" s="44"/>
      <c r="G14" s="12"/>
      <c r="H14" s="44"/>
      <c r="I14" s="12"/>
      <c r="J14" s="44"/>
      <c r="K14" s="12"/>
      <c r="L14" s="12"/>
      <c r="M14" s="12"/>
      <c r="N14" s="12"/>
      <c r="O14" s="12"/>
      <c r="P14" s="12"/>
      <c r="Q14" s="39"/>
    </row>
    <row r="15" spans="5:17">
      <c r="E15" s="36"/>
      <c r="F15" s="44"/>
      <c r="G15" s="12"/>
      <c r="H15" s="44"/>
      <c r="I15" s="12"/>
      <c r="J15" s="44"/>
      <c r="K15" s="12"/>
      <c r="L15" s="12"/>
      <c r="M15" s="12"/>
      <c r="N15" s="12"/>
      <c r="O15" s="12"/>
      <c r="P15" s="12"/>
      <c r="Q15" s="39"/>
    </row>
    <row r="16" spans="5:17">
      <c r="E16" s="36"/>
      <c r="F16" s="44"/>
      <c r="G16" s="12"/>
      <c r="H16" s="44"/>
      <c r="I16" s="12"/>
      <c r="J16" s="44"/>
      <c r="K16" s="12"/>
      <c r="L16" s="12"/>
      <c r="M16" s="12"/>
      <c r="N16" s="12"/>
      <c r="O16" s="12"/>
      <c r="P16" s="12"/>
      <c r="Q16" s="39"/>
    </row>
    <row r="17" spans="5:17">
      <c r="E17" s="36"/>
      <c r="F17" s="44"/>
      <c r="G17" s="12"/>
      <c r="H17" s="44"/>
      <c r="I17" s="12"/>
      <c r="J17" s="44"/>
      <c r="K17" s="12"/>
      <c r="L17" s="12"/>
      <c r="M17" s="12"/>
      <c r="N17" s="12"/>
      <c r="O17" s="12"/>
      <c r="P17" s="12"/>
      <c r="Q17" s="39"/>
    </row>
    <row r="18" spans="5:17">
      <c r="E18" s="22"/>
      <c r="F18" s="33"/>
      <c r="G18" s="23"/>
      <c r="H18" s="33"/>
      <c r="I18" s="23"/>
      <c r="J18" s="33"/>
      <c r="K18" s="23"/>
      <c r="L18" s="23"/>
      <c r="M18" s="23"/>
      <c r="N18" s="23"/>
      <c r="O18" s="23"/>
      <c r="P18" s="23"/>
      <c r="Q18" s="24"/>
    </row>
    <row r="19" spans="5:17">
      <c r="E19" s="22"/>
      <c r="F19" s="33"/>
      <c r="G19" s="23"/>
      <c r="H19" s="33"/>
      <c r="I19" s="23"/>
      <c r="J19" s="33"/>
      <c r="K19" s="23"/>
      <c r="L19" s="23"/>
      <c r="M19" s="23"/>
      <c r="N19" s="23"/>
      <c r="O19" s="23"/>
      <c r="P19" s="23"/>
      <c r="Q19" s="24"/>
    </row>
    <row r="20" spans="5:17" ht="15.75" thickBot="1">
      <c r="E20" s="25"/>
      <c r="F20" s="34"/>
      <c r="G20" s="26"/>
      <c r="H20" s="34"/>
      <c r="I20" s="26"/>
      <c r="J20" s="34"/>
      <c r="K20" s="26"/>
      <c r="L20" s="26"/>
      <c r="M20" s="26"/>
      <c r="N20" s="26"/>
      <c r="O20" s="26"/>
      <c r="P20" s="26"/>
      <c r="Q20" s="27"/>
    </row>
    <row r="21" spans="5:17" ht="15.75" thickTop="1"/>
  </sheetData>
  <pageMargins left="0.70866141732283472" right="0.70866141732283472" top="0.74803149606299213" bottom="0.74803149606299213" header="0.31496062992125984" footer="0.31496062992125984"/>
  <pageSetup paperSize="8" scale="97" orientation="landscape" r:id="rId1"/>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8"/>
  <sheetViews>
    <sheetView workbookViewId="0">
      <selection activeCell="K38" sqref="K38"/>
    </sheetView>
  </sheetViews>
  <sheetFormatPr defaultColWidth="10.85546875" defaultRowHeight="15"/>
  <cols>
    <col min="1" max="1" width="10.85546875" style="584"/>
    <col min="2" max="2" width="6.42578125" style="584" customWidth="1"/>
    <col min="3" max="3" width="1" style="584" customWidth="1"/>
    <col min="4" max="4" width="4.85546875" style="584" customWidth="1"/>
    <col min="5" max="5" width="14.28515625" style="584" bestFit="1" customWidth="1"/>
    <col min="6" max="6" width="5.28515625" style="584" customWidth="1"/>
    <col min="7" max="7" width="5.42578125" style="584" customWidth="1"/>
    <col min="8" max="8" width="5.85546875" style="584" bestFit="1" customWidth="1"/>
    <col min="9" max="10" width="12.28515625" style="584" bestFit="1" customWidth="1"/>
    <col min="11" max="11" width="12.28515625" style="584" customWidth="1"/>
    <col min="12" max="12" width="16.85546875" style="584" customWidth="1"/>
    <col min="13" max="13" width="1.28515625" style="584" customWidth="1"/>
    <col min="14" max="14" width="9.7109375" style="584" customWidth="1"/>
    <col min="15" max="15" width="19.42578125" style="584" customWidth="1"/>
    <col min="16" max="16" width="9.42578125" style="584" customWidth="1"/>
    <col min="17" max="17" width="7.140625" style="584" customWidth="1"/>
    <col min="18" max="18" width="6.7109375" style="584" customWidth="1"/>
    <col min="19" max="19" width="6.85546875" style="584" customWidth="1"/>
    <col min="20" max="20" width="24" style="584" customWidth="1"/>
    <col min="21" max="16384" width="10.85546875" style="584"/>
  </cols>
  <sheetData>
    <row r="1" spans="1:20" ht="21.95" customHeight="1" thickBot="1"/>
    <row r="2" spans="1:20" ht="11.1" customHeight="1" thickTop="1">
      <c r="A2" s="591"/>
      <c r="B2" s="591"/>
      <c r="C2" s="625"/>
      <c r="D2" s="583"/>
      <c r="E2" s="583"/>
      <c r="F2" s="583"/>
      <c r="G2" s="583"/>
      <c r="H2" s="583"/>
      <c r="I2" s="583"/>
      <c r="J2" s="583"/>
      <c r="K2" s="583"/>
      <c r="L2" s="583"/>
      <c r="M2" s="583"/>
      <c r="N2" s="583"/>
      <c r="O2" s="583"/>
      <c r="P2" s="583"/>
      <c r="Q2" s="583"/>
      <c r="R2" s="583"/>
      <c r="S2" s="583"/>
      <c r="T2" s="586"/>
    </row>
    <row r="3" spans="1:20" ht="21">
      <c r="C3" s="590"/>
      <c r="D3" s="947" t="s">
        <v>563</v>
      </c>
      <c r="E3" s="947"/>
      <c r="F3" s="578"/>
      <c r="G3" s="578"/>
      <c r="H3" s="578"/>
      <c r="I3" s="578"/>
      <c r="J3" s="578"/>
      <c r="K3" s="578"/>
      <c r="L3" s="578"/>
      <c r="M3" s="578"/>
      <c r="N3" s="578"/>
      <c r="O3" s="578"/>
      <c r="P3" s="578"/>
      <c r="Q3" s="578"/>
      <c r="R3" s="578"/>
      <c r="S3" s="578"/>
      <c r="T3" s="579"/>
    </row>
    <row r="4" spans="1:20" ht="15.75" thickBot="1">
      <c r="C4" s="590"/>
      <c r="D4" s="578"/>
      <c r="E4" s="578"/>
      <c r="F4" s="578"/>
      <c r="G4" s="578"/>
      <c r="H4" s="578"/>
      <c r="I4" s="578"/>
      <c r="J4" s="578"/>
      <c r="K4" s="578"/>
      <c r="L4" s="578"/>
      <c r="M4" s="578"/>
      <c r="N4" s="578"/>
      <c r="O4" s="578"/>
      <c r="P4" s="578"/>
      <c r="Q4" s="578"/>
      <c r="R4" s="578"/>
      <c r="S4" s="578"/>
      <c r="T4" s="579"/>
    </row>
    <row r="5" spans="1:20" ht="32.25" thickBot="1">
      <c r="C5" s="590"/>
      <c r="D5" s="933" t="s">
        <v>561</v>
      </c>
      <c r="E5" s="934"/>
      <c r="F5" s="934"/>
      <c r="G5" s="934"/>
      <c r="H5" s="934"/>
      <c r="I5" s="934"/>
      <c r="J5" s="935"/>
      <c r="K5" s="633"/>
      <c r="L5" s="633"/>
      <c r="M5" s="633"/>
      <c r="N5" s="627" t="s">
        <v>560</v>
      </c>
      <c r="O5" s="608" t="s">
        <v>562</v>
      </c>
      <c r="P5" s="627"/>
      <c r="Q5" s="627" t="s">
        <v>291</v>
      </c>
      <c r="R5" s="936" t="s">
        <v>44</v>
      </c>
      <c r="S5" s="937"/>
      <c r="T5" s="579"/>
    </row>
    <row r="6" spans="1:20" ht="5.0999999999999996" customHeight="1">
      <c r="C6" s="590"/>
      <c r="D6" s="626"/>
      <c r="E6" s="626"/>
      <c r="F6" s="626"/>
      <c r="G6" s="578"/>
      <c r="H6" s="578"/>
      <c r="I6" s="578"/>
      <c r="J6" s="578"/>
      <c r="K6" s="578"/>
      <c r="L6" s="578"/>
      <c r="M6" s="578"/>
      <c r="N6" s="578"/>
      <c r="O6" s="578"/>
      <c r="P6" s="578"/>
      <c r="Q6" s="578"/>
      <c r="R6" s="578"/>
      <c r="S6" s="578"/>
      <c r="T6" s="579"/>
    </row>
    <row r="7" spans="1:20" ht="23.1" customHeight="1">
      <c r="C7" s="590"/>
      <c r="D7" s="951" t="s">
        <v>587</v>
      </c>
      <c r="E7" s="952"/>
      <c r="F7" s="952"/>
      <c r="G7" s="952"/>
      <c r="H7" s="953"/>
      <c r="I7" s="628"/>
      <c r="J7" s="628"/>
      <c r="K7" s="628"/>
      <c r="L7" s="628"/>
      <c r="M7" s="628"/>
      <c r="N7" s="628"/>
      <c r="O7" s="628"/>
      <c r="P7" s="628"/>
      <c r="Q7" s="628"/>
      <c r="R7" s="578"/>
      <c r="S7" s="578"/>
      <c r="T7" s="579"/>
    </row>
    <row r="8" spans="1:20" ht="6" customHeight="1">
      <c r="C8" s="590"/>
      <c r="D8" s="629"/>
      <c r="E8" s="629"/>
      <c r="F8" s="629"/>
      <c r="G8" s="629"/>
      <c r="H8" s="629"/>
      <c r="I8" s="629"/>
      <c r="J8" s="629"/>
      <c r="K8" s="629"/>
      <c r="L8" s="629"/>
      <c r="M8" s="629"/>
      <c r="N8" s="629"/>
      <c r="O8" s="629"/>
      <c r="P8" s="629"/>
      <c r="Q8" s="629"/>
      <c r="R8" s="578"/>
      <c r="S8" s="578"/>
      <c r="T8" s="579"/>
    </row>
    <row r="9" spans="1:20" ht="6" customHeight="1">
      <c r="C9" s="590"/>
      <c r="D9" s="629"/>
      <c r="E9" s="629"/>
      <c r="F9" s="629"/>
      <c r="G9" s="629"/>
      <c r="H9" s="629"/>
      <c r="I9" s="629"/>
      <c r="J9" s="629"/>
      <c r="K9" s="629"/>
      <c r="L9" s="629"/>
      <c r="M9" s="629"/>
      <c r="N9" s="629"/>
      <c r="O9" s="629"/>
      <c r="P9" s="629"/>
      <c r="Q9" s="629"/>
      <c r="R9" s="578"/>
      <c r="S9" s="578"/>
      <c r="T9" s="579"/>
    </row>
    <row r="10" spans="1:20" ht="27" customHeight="1">
      <c r="C10" s="590"/>
      <c r="D10" s="950" t="s">
        <v>540</v>
      </c>
      <c r="E10" s="950"/>
      <c r="F10" s="631" t="s">
        <v>548</v>
      </c>
      <c r="G10" s="631" t="s">
        <v>549</v>
      </c>
      <c r="H10" s="631" t="s">
        <v>550</v>
      </c>
      <c r="I10" s="631" t="s">
        <v>551</v>
      </c>
      <c r="J10" s="631" t="s">
        <v>552</v>
      </c>
      <c r="K10" s="631" t="s">
        <v>571</v>
      </c>
      <c r="L10" s="659"/>
      <c r="M10" s="964" t="s">
        <v>75</v>
      </c>
      <c r="N10" s="964"/>
      <c r="O10" s="664" t="s">
        <v>625</v>
      </c>
      <c r="P10" s="965" t="s">
        <v>624</v>
      </c>
      <c r="Q10" s="965"/>
      <c r="R10" s="663"/>
      <c r="S10" s="578"/>
      <c r="T10" s="579"/>
    </row>
    <row r="11" spans="1:20" ht="17.100000000000001" customHeight="1">
      <c r="C11" s="590"/>
      <c r="D11" s="619" t="s">
        <v>541</v>
      </c>
      <c r="E11" s="620" t="s">
        <v>544</v>
      </c>
      <c r="F11" s="94" t="s">
        <v>109</v>
      </c>
      <c r="G11" s="94" t="s">
        <v>109</v>
      </c>
      <c r="H11" s="94" t="s">
        <v>109</v>
      </c>
      <c r="I11" s="593" t="s">
        <v>553</v>
      </c>
      <c r="J11" s="593" t="s">
        <v>554</v>
      </c>
      <c r="K11" s="938" t="s">
        <v>623</v>
      </c>
      <c r="L11" s="938"/>
      <c r="M11" s="966" t="s">
        <v>109</v>
      </c>
      <c r="N11" s="966"/>
      <c r="O11" s="660"/>
      <c r="P11" s="966"/>
      <c r="Q11" s="967"/>
      <c r="R11" s="578"/>
      <c r="S11" s="968" t="s">
        <v>627</v>
      </c>
      <c r="T11" s="969" t="s">
        <v>628</v>
      </c>
    </row>
    <row r="12" spans="1:20" ht="29.1" customHeight="1">
      <c r="C12" s="590"/>
      <c r="D12" s="621" t="s">
        <v>542</v>
      </c>
      <c r="E12" s="630" t="s">
        <v>545</v>
      </c>
      <c r="F12" s="592" t="s">
        <v>109</v>
      </c>
      <c r="G12" s="592" t="s">
        <v>109</v>
      </c>
      <c r="H12" s="592" t="s">
        <v>109</v>
      </c>
      <c r="I12" s="592" t="s">
        <v>555</v>
      </c>
      <c r="J12" s="592" t="s">
        <v>558</v>
      </c>
      <c r="K12" s="959" t="s">
        <v>622</v>
      </c>
      <c r="L12" s="959"/>
      <c r="M12" s="808" t="s">
        <v>109</v>
      </c>
      <c r="N12" s="808"/>
      <c r="O12" s="661" t="s">
        <v>626</v>
      </c>
      <c r="P12" s="808"/>
      <c r="Q12" s="961"/>
      <c r="R12" s="578"/>
      <c r="S12" s="968"/>
      <c r="T12" s="969"/>
    </row>
    <row r="13" spans="1:20" ht="23.1" customHeight="1">
      <c r="C13" s="590"/>
      <c r="D13" s="621" t="s">
        <v>543</v>
      </c>
      <c r="E13" s="630" t="s">
        <v>546</v>
      </c>
      <c r="F13" s="592"/>
      <c r="G13" s="592" t="s">
        <v>109</v>
      </c>
      <c r="H13" s="592" t="s">
        <v>109</v>
      </c>
      <c r="I13" s="592" t="s">
        <v>556</v>
      </c>
      <c r="J13" s="592" t="s">
        <v>559</v>
      </c>
      <c r="K13" s="808" t="s">
        <v>621</v>
      </c>
      <c r="L13" s="808"/>
      <c r="M13" s="808" t="s">
        <v>109</v>
      </c>
      <c r="N13" s="808"/>
      <c r="O13" s="661" t="s">
        <v>109</v>
      </c>
      <c r="P13" s="808" t="s">
        <v>109</v>
      </c>
      <c r="Q13" s="961"/>
      <c r="R13" s="578"/>
      <c r="S13" s="578"/>
      <c r="T13" s="579"/>
    </row>
    <row r="14" spans="1:20" ht="23.1" customHeight="1">
      <c r="C14" s="590"/>
      <c r="D14" s="623" t="s">
        <v>541</v>
      </c>
      <c r="E14" s="624" t="s">
        <v>547</v>
      </c>
      <c r="F14" s="585"/>
      <c r="G14" s="585"/>
      <c r="H14" s="585" t="s">
        <v>109</v>
      </c>
      <c r="I14" s="585" t="s">
        <v>557</v>
      </c>
      <c r="J14" s="612"/>
      <c r="K14" s="729" t="s">
        <v>621</v>
      </c>
      <c r="L14" s="729"/>
      <c r="M14" s="729" t="s">
        <v>109</v>
      </c>
      <c r="N14" s="729"/>
      <c r="O14" s="662" t="s">
        <v>109</v>
      </c>
      <c r="P14" s="729" t="s">
        <v>109</v>
      </c>
      <c r="Q14" s="962"/>
      <c r="R14" s="578"/>
      <c r="S14" s="578"/>
      <c r="T14" s="579"/>
    </row>
    <row r="15" spans="1:20">
      <c r="C15" s="590"/>
      <c r="D15" s="578"/>
      <c r="E15" s="578"/>
      <c r="F15" s="578"/>
      <c r="G15" s="578"/>
      <c r="H15" s="578"/>
      <c r="I15" s="578"/>
      <c r="J15" s="578"/>
      <c r="K15" s="578"/>
      <c r="L15" s="578"/>
      <c r="M15" s="578"/>
      <c r="N15" s="578"/>
      <c r="O15" s="578"/>
      <c r="P15" s="578"/>
      <c r="Q15" s="578"/>
      <c r="R15" s="578"/>
      <c r="S15" s="578"/>
      <c r="T15" s="579"/>
    </row>
    <row r="16" spans="1:20" ht="15.75">
      <c r="C16" s="590"/>
      <c r="D16" s="946" t="s">
        <v>565</v>
      </c>
      <c r="E16" s="946"/>
      <c r="F16" s="578"/>
      <c r="G16" s="578"/>
      <c r="H16" s="578"/>
      <c r="I16" s="580" t="s">
        <v>566</v>
      </c>
      <c r="J16" s="578"/>
      <c r="K16" s="578"/>
      <c r="L16" s="578"/>
      <c r="M16" s="578"/>
      <c r="N16" s="578"/>
      <c r="O16" s="632" t="s">
        <v>568</v>
      </c>
      <c r="P16" s="632"/>
      <c r="Q16" s="926" t="s">
        <v>452</v>
      </c>
      <c r="R16" s="926"/>
      <c r="S16" s="926"/>
      <c r="T16" s="579"/>
    </row>
    <row r="17" spans="3:20" ht="3.95" customHeight="1">
      <c r="C17" s="590"/>
      <c r="D17" s="578"/>
      <c r="E17" s="578"/>
      <c r="F17" s="578"/>
      <c r="G17" s="578"/>
      <c r="H17" s="578"/>
      <c r="I17" s="578"/>
      <c r="J17" s="578"/>
      <c r="K17" s="578"/>
      <c r="L17" s="578"/>
      <c r="M17" s="578"/>
      <c r="N17" s="578"/>
      <c r="O17" s="578"/>
      <c r="P17" s="578"/>
      <c r="Q17" s="578"/>
      <c r="R17" s="578"/>
      <c r="S17" s="578"/>
      <c r="T17" s="579"/>
    </row>
    <row r="18" spans="3:20">
      <c r="C18" s="590"/>
      <c r="D18" s="940" t="s">
        <v>579</v>
      </c>
      <c r="E18" s="941"/>
      <c r="F18" s="941"/>
      <c r="G18" s="942"/>
      <c r="H18" s="578"/>
      <c r="I18" s="614"/>
      <c r="J18" s="615" t="s">
        <v>578</v>
      </c>
      <c r="K18" s="615"/>
      <c r="L18" s="615"/>
      <c r="M18" s="616"/>
      <c r="N18" s="930" t="s">
        <v>576</v>
      </c>
      <c r="O18" s="932"/>
      <c r="P18" s="9"/>
      <c r="Q18" s="930" t="s">
        <v>577</v>
      </c>
      <c r="R18" s="931"/>
      <c r="S18" s="932"/>
      <c r="T18" s="579"/>
    </row>
    <row r="19" spans="3:20">
      <c r="C19" s="590"/>
      <c r="D19" s="943"/>
      <c r="E19" s="944"/>
      <c r="F19" s="944"/>
      <c r="G19" s="945"/>
      <c r="H19" s="578"/>
      <c r="I19" s="616"/>
      <c r="J19" s="613"/>
      <c r="K19" s="613"/>
      <c r="L19" s="613"/>
      <c r="M19" s="616"/>
      <c r="N19" s="912"/>
      <c r="O19" s="914"/>
      <c r="P19" s="9"/>
      <c r="Q19" s="912"/>
      <c r="R19" s="913"/>
      <c r="S19" s="914"/>
      <c r="T19" s="579"/>
    </row>
    <row r="20" spans="3:20">
      <c r="C20" s="590"/>
      <c r="D20" s="923"/>
      <c r="E20" s="924"/>
      <c r="F20" s="924"/>
      <c r="G20" s="925"/>
      <c r="H20" s="578"/>
      <c r="I20" s="616"/>
      <c r="J20" s="613"/>
      <c r="K20" s="613"/>
      <c r="L20" s="613"/>
      <c r="M20" s="616"/>
      <c r="N20" s="689"/>
      <c r="O20" s="878"/>
      <c r="P20" s="9"/>
      <c r="Q20" s="912" t="s">
        <v>573</v>
      </c>
      <c r="R20" s="913"/>
      <c r="S20" s="914"/>
      <c r="T20" s="579"/>
    </row>
    <row r="21" spans="3:20">
      <c r="C21" s="590"/>
      <c r="D21" s="927"/>
      <c r="E21" s="928"/>
      <c r="F21" s="928"/>
      <c r="G21" s="929"/>
      <c r="H21" s="578"/>
      <c r="I21" s="617"/>
      <c r="J21" s="618"/>
      <c r="K21" s="618"/>
      <c r="L21" s="618"/>
      <c r="M21" s="616"/>
      <c r="N21" s="918"/>
      <c r="O21" s="919"/>
      <c r="P21" s="9"/>
      <c r="Q21" s="915"/>
      <c r="R21" s="916"/>
      <c r="S21" s="917"/>
      <c r="T21" s="579"/>
    </row>
    <row r="22" spans="3:20" ht="8.1" customHeight="1">
      <c r="C22" s="590"/>
      <c r="D22" s="578"/>
      <c r="E22" s="578"/>
      <c r="F22" s="578"/>
      <c r="G22" s="578"/>
      <c r="H22" s="578"/>
      <c r="I22" s="578"/>
      <c r="J22" s="578"/>
      <c r="K22" s="578"/>
      <c r="L22" s="578"/>
      <c r="M22" s="578"/>
      <c r="N22" s="578"/>
      <c r="O22" s="578"/>
      <c r="P22" s="578"/>
      <c r="Q22" s="578"/>
      <c r="R22" s="578"/>
      <c r="S22" s="578"/>
      <c r="T22" s="579"/>
    </row>
    <row r="23" spans="3:20">
      <c r="C23" s="590"/>
      <c r="D23" s="926" t="s">
        <v>311</v>
      </c>
      <c r="E23" s="926"/>
      <c r="F23" s="578"/>
      <c r="G23" s="578"/>
      <c r="H23" s="578"/>
      <c r="I23" s="578"/>
      <c r="J23" s="578"/>
      <c r="K23" s="578"/>
      <c r="L23" s="578"/>
      <c r="M23" s="578"/>
      <c r="N23" s="578"/>
      <c r="O23" s="578"/>
      <c r="P23" s="578"/>
      <c r="Q23" s="578"/>
      <c r="R23" s="578"/>
      <c r="S23" s="578"/>
      <c r="T23" s="579"/>
    </row>
    <row r="24" spans="3:20" ht="3.95" customHeight="1">
      <c r="C24" s="590"/>
      <c r="D24" s="578"/>
      <c r="E24" s="578"/>
      <c r="F24" s="578"/>
      <c r="G24" s="578"/>
      <c r="H24" s="578"/>
      <c r="I24" s="578"/>
      <c r="J24" s="578"/>
      <c r="K24" s="578"/>
      <c r="L24" s="578"/>
      <c r="M24" s="578"/>
      <c r="N24" s="578"/>
      <c r="O24" s="578"/>
      <c r="P24" s="578"/>
      <c r="Q24" s="578"/>
      <c r="R24" s="578"/>
      <c r="S24" s="578"/>
      <c r="T24" s="579"/>
    </row>
    <row r="25" spans="3:20">
      <c r="C25" s="590"/>
      <c r="D25" s="920"/>
      <c r="E25" s="863"/>
      <c r="F25" s="863"/>
      <c r="G25" s="863"/>
      <c r="H25" s="863"/>
      <c r="I25" s="863"/>
      <c r="J25" s="863"/>
      <c r="K25" s="863"/>
      <c r="L25" s="863"/>
      <c r="M25" s="863"/>
      <c r="N25" s="863"/>
      <c r="O25" s="863"/>
      <c r="P25" s="863"/>
      <c r="Q25" s="863"/>
      <c r="R25" s="863"/>
      <c r="S25" s="921"/>
      <c r="T25" s="579"/>
    </row>
    <row r="26" spans="3:20">
      <c r="C26" s="590"/>
      <c r="D26" s="689" t="s">
        <v>567</v>
      </c>
      <c r="E26" s="690"/>
      <c r="F26" s="690"/>
      <c r="G26" s="690"/>
      <c r="H26" s="690"/>
      <c r="I26" s="690"/>
      <c r="J26" s="690"/>
      <c r="K26" s="690"/>
      <c r="L26" s="690"/>
      <c r="M26" s="690"/>
      <c r="N26" s="690"/>
      <c r="O26" s="690"/>
      <c r="P26" s="690"/>
      <c r="Q26" s="690"/>
      <c r="R26" s="690"/>
      <c r="S26" s="878"/>
      <c r="T26" s="579"/>
    </row>
    <row r="27" spans="3:20">
      <c r="C27" s="590"/>
      <c r="D27" s="689"/>
      <c r="E27" s="690"/>
      <c r="F27" s="690"/>
      <c r="G27" s="690"/>
      <c r="H27" s="690"/>
      <c r="I27" s="690"/>
      <c r="J27" s="690"/>
      <c r="K27" s="690"/>
      <c r="L27" s="690"/>
      <c r="M27" s="690"/>
      <c r="N27" s="690"/>
      <c r="O27" s="690"/>
      <c r="P27" s="690"/>
      <c r="Q27" s="690"/>
      <c r="R27" s="690"/>
      <c r="S27" s="878"/>
      <c r="T27" s="579"/>
    </row>
    <row r="28" spans="3:20">
      <c r="C28" s="590"/>
      <c r="D28" s="689"/>
      <c r="E28" s="690"/>
      <c r="F28" s="690"/>
      <c r="G28" s="690"/>
      <c r="H28" s="690"/>
      <c r="I28" s="690"/>
      <c r="J28" s="690"/>
      <c r="K28" s="690"/>
      <c r="L28" s="690"/>
      <c r="M28" s="690"/>
      <c r="N28" s="690"/>
      <c r="O28" s="690"/>
      <c r="P28" s="690"/>
      <c r="Q28" s="690"/>
      <c r="R28" s="690"/>
      <c r="S28" s="878"/>
      <c r="T28" s="579"/>
    </row>
    <row r="29" spans="3:20">
      <c r="C29" s="590"/>
      <c r="D29" s="918"/>
      <c r="E29" s="922"/>
      <c r="F29" s="922"/>
      <c r="G29" s="922"/>
      <c r="H29" s="922"/>
      <c r="I29" s="922"/>
      <c r="J29" s="922"/>
      <c r="K29" s="922"/>
      <c r="L29" s="922"/>
      <c r="M29" s="922"/>
      <c r="N29" s="922"/>
      <c r="O29" s="922"/>
      <c r="P29" s="922"/>
      <c r="Q29" s="922"/>
      <c r="R29" s="922"/>
      <c r="S29" s="919"/>
      <c r="T29" s="579"/>
    </row>
    <row r="30" spans="3:20">
      <c r="C30" s="590"/>
      <c r="D30" s="578"/>
      <c r="E30" s="578"/>
      <c r="F30" s="578"/>
      <c r="G30" s="578"/>
      <c r="H30" s="578"/>
      <c r="I30" s="578"/>
      <c r="J30" s="578"/>
      <c r="K30" s="578"/>
      <c r="L30" s="578"/>
      <c r="M30" s="578"/>
      <c r="N30" s="578"/>
      <c r="O30" s="578"/>
      <c r="P30" s="578"/>
      <c r="Q30" s="578"/>
      <c r="R30" s="578"/>
      <c r="S30" s="578"/>
      <c r="T30" s="579"/>
    </row>
    <row r="31" spans="3:20">
      <c r="C31" s="590"/>
      <c r="D31" s="926" t="s">
        <v>72</v>
      </c>
      <c r="E31" s="926"/>
      <c r="F31" s="578"/>
      <c r="G31" s="578"/>
      <c r="H31" s="578"/>
      <c r="I31" s="578"/>
      <c r="J31" s="578"/>
      <c r="K31" s="578"/>
      <c r="L31" s="578"/>
      <c r="M31" s="578"/>
      <c r="N31" s="578"/>
      <c r="O31" s="578"/>
      <c r="P31" s="578"/>
      <c r="Q31" s="578"/>
      <c r="R31" s="578"/>
      <c r="S31" s="578"/>
      <c r="T31" s="579"/>
    </row>
    <row r="32" spans="3:20" ht="15.75" thickBot="1">
      <c r="C32" s="590"/>
      <c r="D32" s="578"/>
      <c r="E32" s="578"/>
      <c r="F32" s="578"/>
      <c r="G32" s="578"/>
      <c r="H32" s="578"/>
      <c r="I32" s="578"/>
      <c r="J32" s="578"/>
      <c r="K32" s="578"/>
      <c r="L32" s="578"/>
      <c r="M32" s="578"/>
      <c r="N32" s="578"/>
      <c r="O32" s="578"/>
      <c r="P32" s="578"/>
      <c r="Q32" s="578"/>
      <c r="R32" s="578"/>
      <c r="S32" s="578"/>
      <c r="T32" s="579"/>
    </row>
    <row r="33" spans="3:20" ht="15.75" thickBot="1">
      <c r="C33" s="590"/>
      <c r="D33" s="690" t="s">
        <v>569</v>
      </c>
      <c r="E33" s="690"/>
      <c r="F33" s="635"/>
      <c r="G33" s="578"/>
      <c r="H33" s="690" t="s">
        <v>574</v>
      </c>
      <c r="I33" s="690"/>
      <c r="J33" s="635"/>
      <c r="K33" s="578"/>
      <c r="L33" s="690"/>
      <c r="M33" s="690"/>
      <c r="N33" s="690"/>
      <c r="O33" s="578"/>
      <c r="P33" s="578"/>
      <c r="Q33" s="578"/>
      <c r="R33" s="578"/>
      <c r="S33" s="578"/>
      <c r="T33" s="579"/>
    </row>
    <row r="34" spans="3:20" ht="15.75" thickBot="1">
      <c r="C34" s="590"/>
      <c r="D34" s="690" t="s">
        <v>570</v>
      </c>
      <c r="E34" s="690"/>
      <c r="F34" s="635"/>
      <c r="G34" s="578"/>
      <c r="H34" s="690" t="s">
        <v>575</v>
      </c>
      <c r="I34" s="690"/>
      <c r="J34" s="635"/>
      <c r="K34" s="578"/>
      <c r="L34" s="578"/>
      <c r="M34" s="578"/>
      <c r="N34" s="578"/>
      <c r="O34" s="578"/>
      <c r="P34" s="578"/>
      <c r="Q34" s="578"/>
      <c r="R34" s="578"/>
      <c r="S34" s="578"/>
      <c r="T34" s="579"/>
    </row>
    <row r="35" spans="3:20" ht="15.75" thickBot="1">
      <c r="C35" s="590"/>
      <c r="D35" s="690" t="s">
        <v>442</v>
      </c>
      <c r="E35" s="690"/>
      <c r="F35" s="635"/>
      <c r="G35" s="578"/>
      <c r="H35" s="963"/>
      <c r="I35" s="963"/>
      <c r="J35" s="578"/>
      <c r="K35" s="578"/>
      <c r="L35" s="578"/>
      <c r="M35" s="578"/>
      <c r="N35" s="578"/>
      <c r="O35" s="578"/>
      <c r="P35" s="578"/>
      <c r="Q35" s="578"/>
      <c r="R35" s="578"/>
      <c r="S35" s="578"/>
      <c r="T35" s="579"/>
    </row>
    <row r="36" spans="3:20">
      <c r="C36" s="590"/>
      <c r="F36" s="78"/>
      <c r="G36" s="578"/>
      <c r="H36" s="578"/>
      <c r="I36" s="578"/>
      <c r="J36" s="578"/>
      <c r="K36" s="578"/>
      <c r="L36" s="578"/>
      <c r="M36" s="578"/>
      <c r="N36" s="578"/>
      <c r="O36" s="578"/>
      <c r="P36" s="578"/>
      <c r="Q36" s="578"/>
      <c r="R36" s="578"/>
      <c r="S36" s="578"/>
      <c r="T36" s="579"/>
    </row>
    <row r="37" spans="3:20" ht="15.75" thickBot="1">
      <c r="C37" s="587"/>
      <c r="D37" s="588"/>
      <c r="E37" s="588"/>
      <c r="F37" s="588"/>
      <c r="G37" s="588"/>
      <c r="H37" s="588"/>
      <c r="I37" s="588"/>
      <c r="J37" s="588"/>
      <c r="K37" s="588"/>
      <c r="L37" s="588"/>
      <c r="M37" s="588"/>
      <c r="N37" s="588"/>
      <c r="O37" s="588"/>
      <c r="P37" s="588"/>
      <c r="Q37" s="588"/>
      <c r="R37" s="588"/>
      <c r="S37" s="588"/>
      <c r="T37" s="589"/>
    </row>
    <row r="38" spans="3:20" ht="15.75" thickTop="1"/>
  </sheetData>
  <mergeCells count="46">
    <mergeCell ref="S11:S12"/>
    <mergeCell ref="T11:T12"/>
    <mergeCell ref="D33:E33"/>
    <mergeCell ref="H33:I33"/>
    <mergeCell ref="L33:N33"/>
    <mergeCell ref="D20:G20"/>
    <mergeCell ref="N20:O20"/>
    <mergeCell ref="Q20:S21"/>
    <mergeCell ref="D21:G21"/>
    <mergeCell ref="N21:O21"/>
    <mergeCell ref="D23:E23"/>
    <mergeCell ref="D16:E16"/>
    <mergeCell ref="Q16:S16"/>
    <mergeCell ref="D18:G18"/>
    <mergeCell ref="N18:O19"/>
    <mergeCell ref="Q18:S19"/>
    <mergeCell ref="D34:E34"/>
    <mergeCell ref="H34:I34"/>
    <mergeCell ref="D35:E35"/>
    <mergeCell ref="H35:I35"/>
    <mergeCell ref="D25:S25"/>
    <mergeCell ref="D26:S26"/>
    <mergeCell ref="D27:S27"/>
    <mergeCell ref="D28:S28"/>
    <mergeCell ref="D29:S29"/>
    <mergeCell ref="D31:E31"/>
    <mergeCell ref="D19:G19"/>
    <mergeCell ref="K13:L13"/>
    <mergeCell ref="K14:L14"/>
    <mergeCell ref="M13:N13"/>
    <mergeCell ref="M14:N14"/>
    <mergeCell ref="P13:Q13"/>
    <mergeCell ref="P14:Q14"/>
    <mergeCell ref="K11:L11"/>
    <mergeCell ref="K12:L12"/>
    <mergeCell ref="M11:N11"/>
    <mergeCell ref="M12:N12"/>
    <mergeCell ref="P11:Q11"/>
    <mergeCell ref="P12:Q12"/>
    <mergeCell ref="D3:E3"/>
    <mergeCell ref="D5:J5"/>
    <mergeCell ref="R5:S5"/>
    <mergeCell ref="D7:H7"/>
    <mergeCell ref="D10:E10"/>
    <mergeCell ref="M10:N10"/>
    <mergeCell ref="P10:Q10"/>
  </mergeCells>
  <hyperlinks>
    <hyperlink ref="K11" r:id="rId1" display="joe.bloggs@horizonshipping.com"/>
    <hyperlink ref="K12" r:id="rId2" display="jane.bloggs@horizonshipping.com"/>
  </hyperlinks>
  <pageMargins left="0.75" right="0.75" top="1" bottom="1" header="0.5" footer="0.5"/>
  <pageSetup paperSize="9" scale="67" fitToHeight="0" orientation="landscape"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2:Y32"/>
  <sheetViews>
    <sheetView topLeftCell="A2" workbookViewId="0">
      <selection activeCell="A2" sqref="A2:J32"/>
    </sheetView>
  </sheetViews>
  <sheetFormatPr defaultColWidth="8.85546875" defaultRowHeight="15"/>
  <cols>
    <col min="3" max="3" width="18.28515625" bestFit="1" customWidth="1"/>
    <col min="4" max="4" width="10.42578125" bestFit="1" customWidth="1"/>
    <col min="7" max="7" width="1.140625" customWidth="1"/>
    <col min="8" max="8" width="6.42578125" bestFit="1" customWidth="1"/>
    <col min="9" max="9" width="14.7109375" bestFit="1" customWidth="1"/>
    <col min="11" max="11" width="10.42578125" bestFit="1" customWidth="1"/>
    <col min="12" max="12" width="1.42578125" customWidth="1"/>
    <col min="14" max="14" width="1.28515625" customWidth="1"/>
    <col min="16" max="16" width="17.42578125" bestFit="1" customWidth="1"/>
    <col min="17" max="18" width="1.28515625" customWidth="1"/>
    <col min="19" max="19" width="1.85546875" customWidth="1"/>
  </cols>
  <sheetData>
    <row r="2" spans="3:25" ht="15.75" thickBot="1"/>
    <row r="3" spans="3:25" ht="16.5" thickTop="1" thickBot="1">
      <c r="C3" s="73" t="s">
        <v>67</v>
      </c>
      <c r="D3" s="718"/>
      <c r="E3" s="719"/>
      <c r="F3" s="20"/>
      <c r="G3" s="20"/>
      <c r="H3" s="20"/>
      <c r="I3" s="20"/>
      <c r="J3" s="20"/>
      <c r="K3" s="20"/>
      <c r="L3" s="20"/>
      <c r="M3" s="20"/>
      <c r="N3" s="20"/>
      <c r="O3" s="20"/>
      <c r="P3" s="715" t="s">
        <v>334</v>
      </c>
      <c r="Q3" s="715"/>
      <c r="R3" s="715"/>
      <c r="S3" s="716"/>
    </row>
    <row r="4" spans="3:25" ht="16.5" thickTop="1" thickBot="1">
      <c r="C4" s="74" t="s">
        <v>78</v>
      </c>
      <c r="D4" s="23"/>
      <c r="E4" s="23"/>
      <c r="F4" s="23"/>
      <c r="G4" s="23"/>
      <c r="H4" s="23"/>
      <c r="I4" s="23"/>
      <c r="J4" s="23"/>
      <c r="K4" s="23"/>
      <c r="L4" s="23"/>
      <c r="M4" s="23"/>
      <c r="N4" s="23"/>
      <c r="O4" s="23"/>
      <c r="P4" s="59" t="s">
        <v>71</v>
      </c>
      <c r="Q4" s="59"/>
      <c r="R4" s="59"/>
      <c r="S4" s="24"/>
    </row>
    <row r="5" spans="3:25" ht="18.75" customHeight="1" thickBot="1">
      <c r="C5" s="22" t="s">
        <v>79</v>
      </c>
      <c r="D5" s="23"/>
      <c r="E5" s="23"/>
      <c r="F5" s="23"/>
      <c r="G5" s="23"/>
      <c r="H5" s="23"/>
      <c r="I5" s="23"/>
      <c r="J5" s="23"/>
      <c r="K5" s="23"/>
      <c r="L5" s="23"/>
      <c r="M5" s="23"/>
      <c r="N5" s="23"/>
      <c r="O5" s="23"/>
      <c r="P5" s="356">
        <v>43237</v>
      </c>
      <c r="Q5" s="58"/>
      <c r="R5" s="58"/>
      <c r="S5" s="24"/>
    </row>
    <row r="6" spans="3:25" ht="4.5" customHeight="1">
      <c r="C6" s="22"/>
      <c r="D6" s="23"/>
      <c r="E6" s="23"/>
      <c r="F6" s="23"/>
      <c r="G6" s="23"/>
      <c r="H6" s="23"/>
      <c r="I6" s="23"/>
      <c r="J6" s="23"/>
      <c r="K6" s="23"/>
      <c r="L6" s="23"/>
      <c r="M6" s="23"/>
      <c r="N6" s="23"/>
      <c r="O6" s="23"/>
      <c r="P6" s="58"/>
      <c r="Q6" s="58"/>
      <c r="R6" s="58"/>
      <c r="S6" s="24"/>
    </row>
    <row r="7" spans="3:25" ht="15.75" thickBot="1">
      <c r="C7" s="22"/>
      <c r="D7" s="23"/>
      <c r="E7" s="23"/>
      <c r="F7" s="23"/>
      <c r="G7" s="23"/>
      <c r="H7" s="60"/>
      <c r="I7" s="61"/>
      <c r="J7" s="95" t="s">
        <v>45</v>
      </c>
      <c r="K7" s="61"/>
      <c r="L7" s="61"/>
      <c r="M7" s="95" t="s">
        <v>347</v>
      </c>
      <c r="N7" s="61"/>
      <c r="O7" s="96" t="s">
        <v>58</v>
      </c>
      <c r="P7" s="61"/>
      <c r="Q7" s="63"/>
      <c r="R7" s="23"/>
      <c r="S7" s="24"/>
      <c r="V7" s="717" t="s">
        <v>342</v>
      </c>
      <c r="W7" s="717"/>
      <c r="X7" s="717"/>
      <c r="Y7" s="717"/>
    </row>
    <row r="8" spans="3:25" ht="15.75" thickBot="1">
      <c r="C8" s="52" t="s">
        <v>44</v>
      </c>
      <c r="D8" s="694" t="s">
        <v>77</v>
      </c>
      <c r="E8" s="694"/>
      <c r="F8" s="23"/>
      <c r="G8" s="23"/>
      <c r="H8" s="72" t="s">
        <v>44</v>
      </c>
      <c r="I8" s="384" t="s">
        <v>336</v>
      </c>
      <c r="J8" s="92" t="s">
        <v>56</v>
      </c>
      <c r="K8" s="50">
        <v>100000</v>
      </c>
      <c r="L8" s="23"/>
      <c r="M8" s="48">
        <v>1.33</v>
      </c>
      <c r="N8" s="23"/>
      <c r="O8" s="97" t="s">
        <v>57</v>
      </c>
      <c r="P8" s="51">
        <f>-(K8/M8)</f>
        <v>-75187.969924812031</v>
      </c>
      <c r="Q8" s="69"/>
      <c r="R8" s="49"/>
      <c r="S8" s="24"/>
      <c r="V8" s="717"/>
      <c r="W8" s="717"/>
      <c r="X8" s="717"/>
      <c r="Y8" s="717"/>
    </row>
    <row r="9" spans="3:25" ht="5.25" customHeight="1" thickBot="1">
      <c r="C9" s="52"/>
      <c r="D9" s="23"/>
      <c r="E9" s="23"/>
      <c r="F9" s="23"/>
      <c r="G9" s="23"/>
      <c r="H9" s="64"/>
      <c r="I9" s="92"/>
      <c r="J9" s="92"/>
      <c r="K9" s="49"/>
      <c r="L9" s="23"/>
      <c r="M9" s="48"/>
      <c r="N9" s="23"/>
      <c r="O9" s="97"/>
      <c r="P9" s="70"/>
      <c r="Q9" s="65"/>
      <c r="R9" s="49"/>
      <c r="S9" s="24"/>
      <c r="V9" s="717"/>
      <c r="W9" s="717"/>
      <c r="X9" s="717"/>
      <c r="Y9" s="717"/>
    </row>
    <row r="10" spans="3:25" ht="15.75" thickBot="1">
      <c r="C10" s="52" t="s">
        <v>62</v>
      </c>
      <c r="D10" s="23" t="s">
        <v>60</v>
      </c>
      <c r="E10" s="23"/>
      <c r="F10" s="23"/>
      <c r="G10" s="23"/>
      <c r="H10" s="72" t="s">
        <v>83</v>
      </c>
      <c r="I10" s="384" t="s">
        <v>335</v>
      </c>
      <c r="J10" s="92" t="s">
        <v>56</v>
      </c>
      <c r="K10" s="50">
        <v>100000</v>
      </c>
      <c r="L10" s="23"/>
      <c r="M10" s="48">
        <v>1.335</v>
      </c>
      <c r="N10" s="23"/>
      <c r="O10" s="92" t="s">
        <v>57</v>
      </c>
      <c r="P10" s="51">
        <f>-(K10/M10)</f>
        <v>-74906.367041198508</v>
      </c>
      <c r="Q10" s="69"/>
      <c r="R10" s="49"/>
      <c r="S10" s="24"/>
      <c r="V10" s="717"/>
      <c r="W10" s="717"/>
      <c r="X10" s="717"/>
      <c r="Y10" s="717"/>
    </row>
    <row r="11" spans="3:25">
      <c r="C11" s="52" t="s">
        <v>306</v>
      </c>
      <c r="D11" s="23" t="s">
        <v>61</v>
      </c>
      <c r="E11" s="23"/>
      <c r="F11" s="23"/>
      <c r="G11" s="23"/>
      <c r="H11" s="66"/>
      <c r="I11" s="93"/>
      <c r="J11" s="93"/>
      <c r="K11" s="67"/>
      <c r="L11" s="67"/>
      <c r="M11" s="67"/>
      <c r="N11" s="67"/>
      <c r="O11" s="93"/>
      <c r="P11" s="67"/>
      <c r="Q11" s="68"/>
      <c r="R11" s="23"/>
      <c r="S11" s="24"/>
      <c r="V11" s="717"/>
      <c r="W11" s="717"/>
      <c r="X11" s="717"/>
      <c r="Y11" s="717"/>
    </row>
    <row r="12" spans="3:25" ht="3.75" customHeight="1" thickBot="1">
      <c r="C12" s="52"/>
      <c r="D12" s="23"/>
      <c r="E12" s="23"/>
      <c r="F12" s="23"/>
      <c r="G12" s="23"/>
      <c r="H12" s="23"/>
      <c r="I12" s="92"/>
      <c r="J12" s="92"/>
      <c r="K12" s="23"/>
      <c r="L12" s="23"/>
      <c r="M12" s="23"/>
      <c r="N12" s="23"/>
      <c r="O12" s="92"/>
      <c r="P12" s="23"/>
      <c r="Q12" s="23"/>
      <c r="R12" s="23"/>
      <c r="S12" s="24"/>
      <c r="V12" s="717"/>
      <c r="W12" s="717"/>
      <c r="X12" s="717"/>
      <c r="Y12" s="717"/>
    </row>
    <row r="13" spans="3:25" ht="15.75" thickBot="1">
      <c r="C13" s="52" t="s">
        <v>63</v>
      </c>
      <c r="D13" s="53" t="s">
        <v>64</v>
      </c>
      <c r="E13" s="23"/>
      <c r="F13" s="23"/>
      <c r="G13" s="23"/>
      <c r="H13" s="23"/>
      <c r="I13" s="92"/>
      <c r="J13" s="92"/>
      <c r="K13" s="23"/>
      <c r="L13" s="23"/>
      <c r="M13" s="48"/>
      <c r="N13" s="23"/>
      <c r="O13" s="97" t="s">
        <v>57</v>
      </c>
      <c r="P13" s="50">
        <f>P10-P8</f>
        <v>281.60288361352286</v>
      </c>
      <c r="Q13" s="49"/>
      <c r="R13" s="49"/>
      <c r="S13" s="24"/>
      <c r="V13" s="717"/>
      <c r="W13" s="717"/>
      <c r="X13" s="717"/>
      <c r="Y13" s="717"/>
    </row>
    <row r="14" spans="3:25" ht="15" customHeight="1" thickBot="1">
      <c r="C14" s="52" t="s">
        <v>65</v>
      </c>
      <c r="D14" s="404">
        <v>43237</v>
      </c>
      <c r="E14" s="23"/>
      <c r="F14" s="23"/>
      <c r="G14" s="23"/>
      <c r="H14" s="23"/>
      <c r="I14" s="92"/>
      <c r="J14" s="92"/>
      <c r="K14" s="23"/>
      <c r="L14" s="23"/>
      <c r="M14" s="48"/>
      <c r="N14" s="23"/>
      <c r="O14" s="28"/>
      <c r="P14" s="49"/>
      <c r="Q14" s="49"/>
      <c r="R14" s="49"/>
      <c r="S14" s="24"/>
      <c r="V14" s="717"/>
      <c r="W14" s="717"/>
      <c r="X14" s="717"/>
      <c r="Y14" s="717"/>
    </row>
    <row r="15" spans="3:25" ht="0.75" customHeight="1" thickBot="1">
      <c r="C15" s="52"/>
      <c r="D15" s="53"/>
      <c r="E15" s="23"/>
      <c r="F15" s="23"/>
      <c r="G15" s="23"/>
      <c r="H15" s="23"/>
      <c r="I15" s="92"/>
      <c r="J15" s="92"/>
      <c r="K15" s="23"/>
      <c r="L15" s="23"/>
      <c r="M15" s="48"/>
      <c r="N15" s="23"/>
      <c r="O15" s="28"/>
      <c r="P15" s="49"/>
      <c r="Q15" s="49"/>
      <c r="R15" s="49"/>
      <c r="S15" s="24"/>
      <c r="V15" s="717"/>
      <c r="W15" s="717"/>
      <c r="X15" s="717"/>
      <c r="Y15" s="717"/>
    </row>
    <row r="16" spans="3:25">
      <c r="C16" s="52" t="s">
        <v>83</v>
      </c>
      <c r="D16" s="89" t="s">
        <v>84</v>
      </c>
      <c r="E16" s="23"/>
      <c r="F16" s="23"/>
      <c r="G16" s="77"/>
      <c r="H16" s="90" t="s">
        <v>83</v>
      </c>
      <c r="I16" s="724" t="s">
        <v>84</v>
      </c>
      <c r="J16" s="724"/>
      <c r="K16" s="78"/>
      <c r="L16" s="78"/>
      <c r="M16" s="722" t="s">
        <v>85</v>
      </c>
      <c r="N16" s="722"/>
      <c r="O16" s="722"/>
      <c r="P16" s="79" t="s">
        <v>80</v>
      </c>
      <c r="Q16" s="78"/>
      <c r="R16" s="80"/>
      <c r="S16" s="24"/>
      <c r="V16" s="717"/>
      <c r="W16" s="717"/>
      <c r="X16" s="717"/>
      <c r="Y16" s="717"/>
    </row>
    <row r="17" spans="3:25" ht="15.75" thickBot="1">
      <c r="C17" s="52"/>
      <c r="D17" s="89"/>
      <c r="E17" s="23"/>
      <c r="F17" s="23"/>
      <c r="G17" s="81"/>
      <c r="H17" s="60"/>
      <c r="I17" s="94"/>
      <c r="J17" s="95" t="s">
        <v>45</v>
      </c>
      <c r="K17" s="61"/>
      <c r="L17" s="61"/>
      <c r="M17" s="95" t="s">
        <v>59</v>
      </c>
      <c r="N17" s="61"/>
      <c r="O17" s="96" t="s">
        <v>58</v>
      </c>
      <c r="P17" s="61"/>
      <c r="Q17" s="63"/>
      <c r="R17" s="82"/>
      <c r="S17" s="24"/>
      <c r="V17" s="717"/>
      <c r="W17" s="717"/>
      <c r="X17" s="717"/>
      <c r="Y17" s="717"/>
    </row>
    <row r="18" spans="3:25" ht="23.1" customHeight="1" thickBot="1">
      <c r="C18" s="52" t="s">
        <v>307</v>
      </c>
      <c r="D18" s="405">
        <v>43235</v>
      </c>
      <c r="E18" s="338">
        <v>0.50555555555555554</v>
      </c>
      <c r="F18" s="23"/>
      <c r="G18" s="81"/>
      <c r="H18" s="72" t="s">
        <v>44</v>
      </c>
      <c r="I18" s="384" t="s">
        <v>336</v>
      </c>
      <c r="J18" s="92" t="s">
        <v>57</v>
      </c>
      <c r="K18" s="51">
        <f>-(P18/M18)</f>
        <v>75187.969924812031</v>
      </c>
      <c r="L18" s="23"/>
      <c r="M18" s="48">
        <v>1.33</v>
      </c>
      <c r="N18" s="23"/>
      <c r="O18" s="97" t="s">
        <v>56</v>
      </c>
      <c r="P18" s="50">
        <v>-100000</v>
      </c>
      <c r="Q18" s="65"/>
      <c r="R18" s="83"/>
      <c r="S18" s="24"/>
      <c r="V18" s="717"/>
      <c r="W18" s="717"/>
      <c r="X18" s="717"/>
      <c r="Y18" s="717"/>
    </row>
    <row r="19" spans="3:25" ht="18.95" customHeight="1" thickBot="1">
      <c r="C19" s="52" t="s">
        <v>308</v>
      </c>
      <c r="D19" s="384" t="s">
        <v>157</v>
      </c>
      <c r="E19" s="384"/>
      <c r="F19" s="23"/>
      <c r="G19" s="81"/>
      <c r="H19" s="64"/>
      <c r="I19" s="92"/>
      <c r="J19" s="92"/>
      <c r="K19" s="49"/>
      <c r="L19" s="23"/>
      <c r="M19" s="48"/>
      <c r="N19" s="23"/>
      <c r="O19" s="97"/>
      <c r="P19" s="49"/>
      <c r="Q19" s="65"/>
      <c r="R19" s="83"/>
      <c r="S19" s="24"/>
      <c r="V19" s="717"/>
      <c r="W19" s="717"/>
      <c r="X19" s="717"/>
      <c r="Y19" s="717"/>
    </row>
    <row r="20" spans="3:25" ht="15.75" thickBot="1">
      <c r="C20" s="22"/>
      <c r="D20" s="23"/>
      <c r="E20" s="23"/>
      <c r="F20" s="23"/>
      <c r="G20" s="81"/>
      <c r="H20" s="72" t="s">
        <v>83</v>
      </c>
      <c r="I20" s="384" t="s">
        <v>335</v>
      </c>
      <c r="J20" s="92" t="s">
        <v>57</v>
      </c>
      <c r="K20" s="51">
        <f>-(P20/M20)</f>
        <v>73529.411764705874</v>
      </c>
      <c r="L20" s="23"/>
      <c r="M20" s="48">
        <v>1.36</v>
      </c>
      <c r="N20" s="23"/>
      <c r="O20" s="92" t="s">
        <v>56</v>
      </c>
      <c r="P20" s="50">
        <v>-100000</v>
      </c>
      <c r="Q20" s="65"/>
      <c r="R20" s="83"/>
      <c r="S20" s="24"/>
      <c r="V20" s="717"/>
      <c r="W20" s="717"/>
      <c r="X20" s="717"/>
      <c r="Y20" s="717"/>
    </row>
    <row r="21" spans="3:25">
      <c r="C21" s="55" t="s">
        <v>68</v>
      </c>
      <c r="D21" s="57" t="s">
        <v>70</v>
      </c>
      <c r="E21" s="23"/>
      <c r="F21" s="23"/>
      <c r="G21" s="81"/>
      <c r="H21" s="66"/>
      <c r="I21" s="93"/>
      <c r="J21" s="93"/>
      <c r="K21" s="67"/>
      <c r="L21" s="67"/>
      <c r="M21" s="67"/>
      <c r="N21" s="67"/>
      <c r="O21" s="93"/>
      <c r="P21" s="67"/>
      <c r="Q21" s="68"/>
      <c r="R21" s="82"/>
      <c r="S21" s="24"/>
      <c r="V21" s="717"/>
      <c r="W21" s="717"/>
      <c r="X21" s="717"/>
      <c r="Y21" s="717"/>
    </row>
    <row r="22" spans="3:25">
      <c r="C22" s="56" t="s">
        <v>69</v>
      </c>
      <c r="D22" s="57" t="s">
        <v>70</v>
      </c>
      <c r="E22" s="23"/>
      <c r="F22" s="23"/>
      <c r="G22" s="81"/>
      <c r="H22" s="61"/>
      <c r="I22" s="94"/>
      <c r="J22" s="94"/>
      <c r="K22" s="61"/>
      <c r="L22" s="61"/>
      <c r="M22" s="61"/>
      <c r="N22" s="61"/>
      <c r="O22" s="94" t="s">
        <v>57</v>
      </c>
      <c r="P22" s="75">
        <f>K20-K18</f>
        <v>-1658.5581601061567</v>
      </c>
      <c r="Q22" s="61"/>
      <c r="R22" s="82"/>
      <c r="S22" s="24"/>
      <c r="V22" s="717"/>
      <c r="W22" s="717"/>
      <c r="X22" s="717"/>
      <c r="Y22" s="717"/>
    </row>
    <row r="23" spans="3:25">
      <c r="C23" s="22" t="s">
        <v>75</v>
      </c>
      <c r="D23" s="57" t="s">
        <v>76</v>
      </c>
      <c r="E23" s="23"/>
      <c r="F23" s="23"/>
      <c r="G23" s="81"/>
      <c r="H23" s="23"/>
      <c r="I23" s="92"/>
      <c r="J23" s="92"/>
      <c r="K23" s="23"/>
      <c r="L23" s="23"/>
      <c r="M23" s="23"/>
      <c r="N23" s="23"/>
      <c r="O23" s="23"/>
      <c r="P23" s="23"/>
      <c r="Q23" s="23"/>
      <c r="R23" s="82"/>
      <c r="S23" s="24"/>
      <c r="V23" s="717"/>
      <c r="W23" s="717"/>
      <c r="X23" s="717"/>
      <c r="Y23" s="717"/>
    </row>
    <row r="24" spans="3:25" ht="15.75" thickBot="1">
      <c r="C24" s="25"/>
      <c r="D24" s="26"/>
      <c r="E24" s="26"/>
      <c r="F24" s="86"/>
      <c r="G24" s="81"/>
      <c r="H24" s="91" t="s">
        <v>83</v>
      </c>
      <c r="I24" s="725" t="s">
        <v>84</v>
      </c>
      <c r="J24" s="725"/>
      <c r="K24" s="23"/>
      <c r="L24" s="23"/>
      <c r="M24" s="723" t="s">
        <v>86</v>
      </c>
      <c r="N24" s="723"/>
      <c r="O24" s="723"/>
      <c r="P24" s="76" t="s">
        <v>81</v>
      </c>
      <c r="Q24" s="23"/>
      <c r="R24" s="82"/>
      <c r="S24" s="87"/>
      <c r="V24" s="717"/>
      <c r="W24" s="717"/>
      <c r="X24" s="717"/>
      <c r="Y24" s="717"/>
    </row>
    <row r="25" spans="3:25" ht="16.5" thickTop="1" thickBot="1">
      <c r="C25" s="23"/>
      <c r="D25" s="23"/>
      <c r="E25" s="23"/>
      <c r="F25" s="23"/>
      <c r="G25" s="81"/>
      <c r="H25" s="60"/>
      <c r="I25" s="94"/>
      <c r="J25" s="95" t="s">
        <v>45</v>
      </c>
      <c r="K25" s="61"/>
      <c r="L25" s="61"/>
      <c r="M25" s="95" t="s">
        <v>59</v>
      </c>
      <c r="N25" s="61"/>
      <c r="O25" s="96" t="s">
        <v>58</v>
      </c>
      <c r="P25" s="61"/>
      <c r="Q25" s="63"/>
      <c r="R25" s="82"/>
      <c r="S25" s="23"/>
      <c r="V25" s="717"/>
      <c r="W25" s="717"/>
      <c r="X25" s="717"/>
      <c r="Y25" s="717"/>
    </row>
    <row r="26" spans="3:25" ht="15.75" thickBot="1">
      <c r="G26" s="81"/>
      <c r="H26" s="72" t="s">
        <v>44</v>
      </c>
      <c r="I26" s="384" t="s">
        <v>335</v>
      </c>
      <c r="J26" s="92" t="s">
        <v>56</v>
      </c>
      <c r="K26" s="50">
        <v>100000</v>
      </c>
      <c r="L26" s="23"/>
      <c r="M26" s="48">
        <v>1.325</v>
      </c>
      <c r="N26" s="23"/>
      <c r="O26" s="97" t="s">
        <v>57</v>
      </c>
      <c r="P26" s="51">
        <f>-(K26/M26)</f>
        <v>-75471.698113207545</v>
      </c>
      <c r="Q26" s="65"/>
      <c r="R26" s="83"/>
      <c r="V26" s="717"/>
      <c r="W26" s="717"/>
      <c r="X26" s="717"/>
      <c r="Y26" s="717"/>
    </row>
    <row r="27" spans="3:25" ht="5.25" customHeight="1" thickBot="1">
      <c r="G27" s="81"/>
      <c r="H27" s="64"/>
      <c r="I27" s="92"/>
      <c r="J27" s="92"/>
      <c r="K27" s="49"/>
      <c r="L27" s="23"/>
      <c r="M27" s="48"/>
      <c r="N27" s="23"/>
      <c r="O27" s="97"/>
      <c r="P27" s="49"/>
      <c r="Q27" s="65"/>
      <c r="R27" s="83"/>
      <c r="V27" s="717"/>
      <c r="W27" s="717"/>
      <c r="X27" s="717"/>
      <c r="Y27" s="717"/>
    </row>
    <row r="28" spans="3:25" ht="15.75" thickBot="1">
      <c r="G28" s="81"/>
      <c r="H28" s="72" t="s">
        <v>83</v>
      </c>
      <c r="I28" s="384" t="s">
        <v>335</v>
      </c>
      <c r="J28" s="92" t="s">
        <v>56</v>
      </c>
      <c r="K28" s="50">
        <v>100000</v>
      </c>
      <c r="L28" s="23"/>
      <c r="M28" s="48">
        <v>1.36</v>
      </c>
      <c r="N28" s="23"/>
      <c r="O28" s="92" t="s">
        <v>57</v>
      </c>
      <c r="P28" s="51">
        <f>-(K28/M28)</f>
        <v>-73529.411764705874</v>
      </c>
      <c r="Q28" s="65"/>
      <c r="R28" s="83"/>
      <c r="V28" s="717"/>
      <c r="W28" s="717"/>
      <c r="X28" s="717"/>
      <c r="Y28" s="717"/>
    </row>
    <row r="29" spans="3:25">
      <c r="G29" s="81"/>
      <c r="H29" s="66"/>
      <c r="I29" s="67"/>
      <c r="J29" s="67"/>
      <c r="K29" s="67"/>
      <c r="L29" s="67"/>
      <c r="M29" s="67"/>
      <c r="N29" s="67"/>
      <c r="O29" s="93"/>
      <c r="P29" s="67"/>
      <c r="Q29" s="68"/>
      <c r="R29" s="82"/>
      <c r="V29" s="717"/>
      <c r="W29" s="717"/>
      <c r="X29" s="717"/>
      <c r="Y29" s="717"/>
    </row>
    <row r="30" spans="3:25" ht="14.25" customHeight="1" thickBot="1">
      <c r="G30" s="81"/>
      <c r="H30" s="61"/>
      <c r="I30" s="61"/>
      <c r="J30" s="61"/>
      <c r="K30" s="61"/>
      <c r="L30" s="61"/>
      <c r="M30" s="61"/>
      <c r="N30" s="61"/>
      <c r="O30" s="94" t="s">
        <v>57</v>
      </c>
      <c r="P30" s="75">
        <f>P28-P26</f>
        <v>1942.2863485016715</v>
      </c>
      <c r="Q30" s="61"/>
      <c r="R30" s="82"/>
      <c r="V30" s="717"/>
      <c r="W30" s="717"/>
      <c r="X30" s="717"/>
      <c r="Y30" s="717"/>
    </row>
    <row r="31" spans="3:25" ht="15.75" thickBot="1">
      <c r="G31" s="81"/>
      <c r="H31" s="720" t="s">
        <v>82</v>
      </c>
      <c r="I31" s="721"/>
      <c r="J31" s="23" t="s">
        <v>73</v>
      </c>
      <c r="K31" s="23"/>
      <c r="L31" s="23"/>
      <c r="M31" s="23"/>
      <c r="N31" s="23"/>
      <c r="O31" s="23"/>
      <c r="P31" s="49"/>
      <c r="Q31" s="23"/>
      <c r="R31" s="82"/>
    </row>
    <row r="32" spans="3:25" ht="5.25" customHeight="1" thickBot="1">
      <c r="G32" s="84"/>
      <c r="H32" s="88"/>
      <c r="I32" s="88"/>
      <c r="J32" s="88"/>
      <c r="K32" s="88"/>
      <c r="L32" s="88"/>
      <c r="M32" s="88"/>
      <c r="N32" s="88"/>
      <c r="O32" s="88"/>
      <c r="P32" s="88"/>
      <c r="Q32" s="88"/>
      <c r="R32" s="85"/>
    </row>
  </sheetData>
  <mergeCells count="9">
    <mergeCell ref="P3:S3"/>
    <mergeCell ref="V7:Y30"/>
    <mergeCell ref="D3:E3"/>
    <mergeCell ref="D8:E8"/>
    <mergeCell ref="H31:I31"/>
    <mergeCell ref="M16:O16"/>
    <mergeCell ref="M24:O24"/>
    <mergeCell ref="I16:J16"/>
    <mergeCell ref="I24:J24"/>
  </mergeCells>
  <pageMargins left="0.70866141732283472" right="0.70866141732283472" top="0.74803149606299213" bottom="0.74803149606299213" header="0.31496062992125984" footer="0.31496062992125984"/>
  <pageSetup paperSize="8" scale="95" orientation="landscape"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2:Y32"/>
  <sheetViews>
    <sheetView workbookViewId="0">
      <selection activeCell="A2" sqref="A2:J32"/>
    </sheetView>
  </sheetViews>
  <sheetFormatPr defaultColWidth="8.85546875" defaultRowHeight="15"/>
  <cols>
    <col min="3" max="3" width="18.28515625" bestFit="1" customWidth="1"/>
    <col min="4" max="4" width="10.42578125" bestFit="1" customWidth="1"/>
    <col min="7" max="7" width="1.140625" customWidth="1"/>
    <col min="8" max="8" width="6.42578125" bestFit="1" customWidth="1"/>
    <col min="9" max="9" width="14.7109375" bestFit="1" customWidth="1"/>
    <col min="11" max="11" width="10.42578125" bestFit="1" customWidth="1"/>
    <col min="12" max="12" width="1.42578125" customWidth="1"/>
    <col min="14" max="14" width="1.28515625" customWidth="1"/>
    <col min="16" max="16" width="17.42578125" bestFit="1" customWidth="1"/>
    <col min="17" max="18" width="1.28515625" customWidth="1"/>
    <col min="19" max="19" width="1.85546875" customWidth="1"/>
  </cols>
  <sheetData>
    <row r="2" spans="3:25" ht="15.75" thickBot="1"/>
    <row r="3" spans="3:25" ht="16.5" thickTop="1" thickBot="1">
      <c r="C3" s="73" t="s">
        <v>67</v>
      </c>
      <c r="D3" s="20"/>
      <c r="E3" s="20"/>
      <c r="F3" s="20"/>
      <c r="G3" s="20"/>
      <c r="H3" s="20"/>
      <c r="I3" s="20"/>
      <c r="J3" s="20"/>
      <c r="K3" s="20"/>
      <c r="L3" s="20"/>
      <c r="M3" s="20"/>
      <c r="N3" s="20"/>
      <c r="O3" s="20"/>
      <c r="P3" s="20"/>
      <c r="Q3" s="20"/>
      <c r="R3" s="20"/>
      <c r="S3" s="21"/>
    </row>
    <row r="4" spans="3:25" ht="16.5" thickTop="1" thickBot="1">
      <c r="C4" s="74" t="s">
        <v>78</v>
      </c>
      <c r="D4" s="23"/>
      <c r="E4" s="23"/>
      <c r="F4" s="23"/>
      <c r="G4" s="23"/>
      <c r="H4" s="23"/>
      <c r="I4" s="23"/>
      <c r="J4" s="23"/>
      <c r="K4" s="23"/>
      <c r="L4" s="23"/>
      <c r="M4" s="23"/>
      <c r="N4" s="23"/>
      <c r="O4" s="23"/>
      <c r="P4" s="59" t="s">
        <v>71</v>
      </c>
      <c r="Q4" s="59"/>
      <c r="R4" s="59"/>
      <c r="S4" s="24"/>
    </row>
    <row r="5" spans="3:25" ht="18.75" customHeight="1" thickBot="1">
      <c r="C5" s="22" t="s">
        <v>79</v>
      </c>
      <c r="D5" s="23"/>
      <c r="E5" s="23"/>
      <c r="F5" s="23"/>
      <c r="G5" s="23"/>
      <c r="H5" s="23"/>
      <c r="I5" s="23"/>
      <c r="J5" s="23"/>
      <c r="K5" s="23"/>
      <c r="L5" s="23"/>
      <c r="M5" s="23"/>
      <c r="N5" s="23"/>
      <c r="O5" s="23"/>
      <c r="P5" s="356">
        <v>43565</v>
      </c>
      <c r="Q5" s="58"/>
      <c r="R5" s="58"/>
      <c r="S5" s="24"/>
      <c r="V5" s="678" t="s">
        <v>341</v>
      </c>
      <c r="W5" s="678"/>
      <c r="X5" s="678"/>
      <c r="Y5" s="678"/>
    </row>
    <row r="6" spans="3:25" ht="4.5" customHeight="1">
      <c r="C6" s="22"/>
      <c r="D6" s="23"/>
      <c r="E6" s="23"/>
      <c r="F6" s="23"/>
      <c r="G6" s="23"/>
      <c r="H6" s="23"/>
      <c r="I6" s="23"/>
      <c r="J6" s="23"/>
      <c r="K6" s="23"/>
      <c r="L6" s="23"/>
      <c r="M6" s="23"/>
      <c r="N6" s="23"/>
      <c r="O6" s="23"/>
      <c r="P6" s="58"/>
      <c r="Q6" s="58"/>
      <c r="R6" s="58"/>
      <c r="S6" s="24"/>
      <c r="V6" s="678"/>
      <c r="W6" s="678"/>
      <c r="X6" s="678"/>
      <c r="Y6" s="678"/>
    </row>
    <row r="7" spans="3:25" ht="15.75" thickBot="1">
      <c r="C7" s="22"/>
      <c r="D7" s="23"/>
      <c r="E7" s="23"/>
      <c r="F7" s="23"/>
      <c r="G7" s="23"/>
      <c r="H7" s="60"/>
      <c r="I7" s="61"/>
      <c r="J7" s="95" t="s">
        <v>45</v>
      </c>
      <c r="K7" s="61"/>
      <c r="L7" s="61"/>
      <c r="M7" s="95" t="s">
        <v>347</v>
      </c>
      <c r="N7" s="61"/>
      <c r="O7" s="96" t="s">
        <v>58</v>
      </c>
      <c r="P7" s="61"/>
      <c r="Q7" s="63"/>
      <c r="R7" s="23"/>
      <c r="S7" s="24"/>
      <c r="V7" s="678"/>
      <c r="W7" s="678"/>
      <c r="X7" s="678"/>
      <c r="Y7" s="678"/>
    </row>
    <row r="8" spans="3:25" ht="15.75" thickBot="1">
      <c r="C8" s="52" t="s">
        <v>44</v>
      </c>
      <c r="D8" s="694" t="s">
        <v>77</v>
      </c>
      <c r="E8" s="694"/>
      <c r="F8" s="23"/>
      <c r="G8" s="23"/>
      <c r="H8" s="72" t="s">
        <v>44</v>
      </c>
      <c r="I8" s="384" t="s">
        <v>335</v>
      </c>
      <c r="J8" s="92" t="s">
        <v>56</v>
      </c>
      <c r="K8" s="50">
        <v>100000</v>
      </c>
      <c r="L8" s="23"/>
      <c r="M8" s="48">
        <v>1.33</v>
      </c>
      <c r="N8" s="23"/>
      <c r="O8" s="97" t="s">
        <v>57</v>
      </c>
      <c r="P8" s="51">
        <f>-(K8/M8)</f>
        <v>-75187.969924812031</v>
      </c>
      <c r="Q8" s="69"/>
      <c r="R8" s="49"/>
      <c r="S8" s="24"/>
      <c r="V8" s="678"/>
      <c r="W8" s="678"/>
      <c r="X8" s="678"/>
      <c r="Y8" s="678"/>
    </row>
    <row r="9" spans="3:25" ht="5.25" customHeight="1" thickBot="1">
      <c r="C9" s="52"/>
      <c r="D9" s="23"/>
      <c r="E9" s="23"/>
      <c r="F9" s="23"/>
      <c r="G9" s="23"/>
      <c r="H9" s="64"/>
      <c r="I9" s="23"/>
      <c r="J9" s="92"/>
      <c r="K9" s="49"/>
      <c r="L9" s="23"/>
      <c r="M9" s="48"/>
      <c r="N9" s="23"/>
      <c r="O9" s="97"/>
      <c r="P9" s="70"/>
      <c r="Q9" s="65"/>
      <c r="R9" s="49"/>
      <c r="S9" s="24"/>
      <c r="V9" s="678"/>
      <c r="W9" s="678"/>
      <c r="X9" s="678"/>
      <c r="Y9" s="678"/>
    </row>
    <row r="10" spans="3:25" ht="15.75" thickBot="1">
      <c r="C10" s="52" t="s">
        <v>62</v>
      </c>
      <c r="D10" s="23" t="s">
        <v>60</v>
      </c>
      <c r="E10" s="23"/>
      <c r="F10" s="23"/>
      <c r="G10" s="23"/>
      <c r="H10" s="72" t="s">
        <v>83</v>
      </c>
      <c r="I10" s="384" t="s">
        <v>335</v>
      </c>
      <c r="J10" s="92" t="s">
        <v>56</v>
      </c>
      <c r="K10" s="50">
        <v>100000</v>
      </c>
      <c r="L10" s="23"/>
      <c r="M10" s="48">
        <v>1.335</v>
      </c>
      <c r="N10" s="23"/>
      <c r="O10" s="92" t="s">
        <v>57</v>
      </c>
      <c r="P10" s="51">
        <f>-(K10/M10)</f>
        <v>-74906.367041198508</v>
      </c>
      <c r="Q10" s="69"/>
      <c r="R10" s="49"/>
      <c r="S10" s="24"/>
      <c r="V10" s="678"/>
      <c r="W10" s="678"/>
      <c r="X10" s="678"/>
      <c r="Y10" s="678"/>
    </row>
    <row r="11" spans="3:25">
      <c r="C11" s="52" t="s">
        <v>306</v>
      </c>
      <c r="D11" s="23" t="s">
        <v>61</v>
      </c>
      <c r="E11" s="23"/>
      <c r="F11" s="23"/>
      <c r="G11" s="23"/>
      <c r="H11" s="66"/>
      <c r="I11" s="67"/>
      <c r="J11" s="67"/>
      <c r="K11" s="67"/>
      <c r="L11" s="67"/>
      <c r="M11" s="67"/>
      <c r="N11" s="67"/>
      <c r="O11" s="93"/>
      <c r="P11" s="67"/>
      <c r="Q11" s="68"/>
      <c r="R11" s="23"/>
      <c r="S11" s="24"/>
      <c r="V11" s="678"/>
      <c r="W11" s="678"/>
      <c r="X11" s="678"/>
      <c r="Y11" s="678"/>
    </row>
    <row r="12" spans="3:25" ht="3.75" customHeight="1" thickBot="1">
      <c r="C12" s="52"/>
      <c r="D12" s="23"/>
      <c r="E12" s="23"/>
      <c r="F12" s="23"/>
      <c r="G12" s="23"/>
      <c r="H12" s="23"/>
      <c r="I12" s="23"/>
      <c r="J12" s="23"/>
      <c r="K12" s="23"/>
      <c r="L12" s="23"/>
      <c r="M12" s="23"/>
      <c r="N12" s="23"/>
      <c r="O12" s="92"/>
      <c r="P12" s="23"/>
      <c r="Q12" s="23"/>
      <c r="R12" s="23"/>
      <c r="S12" s="24"/>
      <c r="V12" s="678"/>
      <c r="W12" s="678"/>
      <c r="X12" s="678"/>
      <c r="Y12" s="678"/>
    </row>
    <row r="13" spans="3:25" ht="15.75" thickBot="1">
      <c r="C13" s="52" t="s">
        <v>63</v>
      </c>
      <c r="D13" s="53" t="s">
        <v>88</v>
      </c>
      <c r="E13" s="23"/>
      <c r="F13" s="23"/>
      <c r="G13" s="23"/>
      <c r="H13" s="23"/>
      <c r="I13" s="23"/>
      <c r="J13" s="23"/>
      <c r="K13" s="23"/>
      <c r="L13" s="23"/>
      <c r="M13" s="48"/>
      <c r="N13" s="23"/>
      <c r="O13" s="97" t="s">
        <v>57</v>
      </c>
      <c r="P13" s="50">
        <f>P10-P8</f>
        <v>281.60288361352286</v>
      </c>
      <c r="Q13" s="49"/>
      <c r="R13" s="49"/>
      <c r="S13" s="24"/>
      <c r="V13" s="678"/>
      <c r="W13" s="678"/>
      <c r="X13" s="678"/>
      <c r="Y13" s="678"/>
    </row>
    <row r="14" spans="3:25" ht="15" customHeight="1" thickBot="1">
      <c r="C14" s="52" t="s">
        <v>65</v>
      </c>
      <c r="D14" s="404">
        <v>43565</v>
      </c>
      <c r="E14" s="23"/>
      <c r="F14" s="23"/>
      <c r="G14" s="23"/>
      <c r="H14" s="23"/>
      <c r="I14" s="23"/>
      <c r="J14" s="23"/>
      <c r="K14" s="23"/>
      <c r="L14" s="23"/>
      <c r="M14" s="48"/>
      <c r="N14" s="23"/>
      <c r="O14" s="28"/>
      <c r="P14" s="49"/>
      <c r="Q14" s="49"/>
      <c r="R14" s="49"/>
      <c r="S14" s="24"/>
      <c r="V14" s="678"/>
      <c r="W14" s="678"/>
      <c r="X14" s="678"/>
      <c r="Y14" s="678"/>
    </row>
    <row r="15" spans="3:25" ht="0.75" customHeight="1" thickBot="1">
      <c r="C15" s="52"/>
      <c r="D15" s="53"/>
      <c r="E15" s="23"/>
      <c r="F15" s="23"/>
      <c r="G15" s="23"/>
      <c r="H15" s="23"/>
      <c r="I15" s="23"/>
      <c r="J15" s="23"/>
      <c r="K15" s="23"/>
      <c r="L15" s="23"/>
      <c r="M15" s="48"/>
      <c r="N15" s="23"/>
      <c r="O15" s="28"/>
      <c r="P15" s="49"/>
      <c r="Q15" s="49"/>
      <c r="R15" s="49"/>
      <c r="S15" s="24"/>
      <c r="V15" s="678"/>
      <c r="W15" s="678"/>
      <c r="X15" s="678"/>
      <c r="Y15" s="678"/>
    </row>
    <row r="16" spans="3:25">
      <c r="C16" s="52" t="s">
        <v>83</v>
      </c>
      <c r="D16" s="89" t="s">
        <v>84</v>
      </c>
      <c r="E16" s="23"/>
      <c r="F16" s="23"/>
      <c r="G16" s="77"/>
      <c r="H16" s="90" t="s">
        <v>83</v>
      </c>
      <c r="I16" s="726" t="s">
        <v>84</v>
      </c>
      <c r="J16" s="726"/>
      <c r="K16" s="78"/>
      <c r="L16" s="78"/>
      <c r="M16" s="722" t="s">
        <v>85</v>
      </c>
      <c r="N16" s="722"/>
      <c r="O16" s="722"/>
      <c r="P16" s="79" t="s">
        <v>87</v>
      </c>
      <c r="Q16" s="78"/>
      <c r="R16" s="80"/>
      <c r="S16" s="24"/>
      <c r="V16" s="678"/>
      <c r="W16" s="678"/>
      <c r="X16" s="678"/>
      <c r="Y16" s="678"/>
    </row>
    <row r="17" spans="3:25" ht="15.75" thickBot="1">
      <c r="C17" s="52"/>
      <c r="D17" s="191"/>
      <c r="E17" s="23"/>
      <c r="F17" s="23"/>
      <c r="G17" s="81"/>
      <c r="H17" s="60"/>
      <c r="I17" s="61"/>
      <c r="J17" s="95" t="s">
        <v>45</v>
      </c>
      <c r="K17" s="61"/>
      <c r="L17" s="61"/>
      <c r="M17" s="62" t="s">
        <v>59</v>
      </c>
      <c r="N17" s="61"/>
      <c r="O17" s="96" t="s">
        <v>58</v>
      </c>
      <c r="P17" s="61"/>
      <c r="Q17" s="63"/>
      <c r="R17" s="82"/>
      <c r="S17" s="24"/>
      <c r="V17" s="678"/>
      <c r="W17" s="678"/>
      <c r="X17" s="678"/>
      <c r="Y17" s="678"/>
    </row>
    <row r="18" spans="3:25" ht="15.75" thickBot="1">
      <c r="C18" s="52" t="s">
        <v>307</v>
      </c>
      <c r="D18" s="405">
        <v>43235</v>
      </c>
      <c r="E18" s="338">
        <v>0.50555555555555554</v>
      </c>
      <c r="F18" s="23"/>
      <c r="G18" s="81"/>
      <c r="H18" s="72" t="s">
        <v>44</v>
      </c>
      <c r="I18" s="384" t="s">
        <v>335</v>
      </c>
      <c r="J18" s="92" t="s">
        <v>57</v>
      </c>
      <c r="K18" s="51">
        <f>-(P18/M18)</f>
        <v>75187.969924812031</v>
      </c>
      <c r="L18" s="23"/>
      <c r="M18" s="48">
        <v>1.33</v>
      </c>
      <c r="N18" s="23"/>
      <c r="O18" s="97" t="s">
        <v>56</v>
      </c>
      <c r="P18" s="50">
        <v>-100000</v>
      </c>
      <c r="Q18" s="65"/>
      <c r="R18" s="83"/>
      <c r="S18" s="24"/>
      <c r="V18" s="678"/>
      <c r="W18" s="678"/>
      <c r="X18" s="678"/>
      <c r="Y18" s="678"/>
    </row>
    <row r="19" spans="3:25" ht="12" customHeight="1" thickBot="1">
      <c r="C19" s="52" t="s">
        <v>308</v>
      </c>
      <c r="D19" s="384" t="s">
        <v>157</v>
      </c>
      <c r="E19" s="384"/>
      <c r="F19" s="23"/>
      <c r="G19" s="81"/>
      <c r="H19" s="64"/>
      <c r="I19" s="23"/>
      <c r="J19" s="92"/>
      <c r="K19" s="49"/>
      <c r="L19" s="23"/>
      <c r="M19" s="48"/>
      <c r="N19" s="23"/>
      <c r="O19" s="97"/>
      <c r="P19" s="49"/>
      <c r="Q19" s="65"/>
      <c r="R19" s="83"/>
      <c r="S19" s="24"/>
      <c r="V19" s="678"/>
      <c r="W19" s="678"/>
      <c r="X19" s="678"/>
      <c r="Y19" s="678"/>
    </row>
    <row r="20" spans="3:25" ht="15.75" thickBot="1">
      <c r="C20" s="22"/>
      <c r="D20" s="23"/>
      <c r="E20" s="23"/>
      <c r="F20" s="23"/>
      <c r="G20" s="81"/>
      <c r="H20" s="72" t="s">
        <v>83</v>
      </c>
      <c r="I20" s="384" t="s">
        <v>335</v>
      </c>
      <c r="J20" s="92" t="s">
        <v>57</v>
      </c>
      <c r="K20" s="51">
        <f>-(P20/M20)</f>
        <v>76923.076923076922</v>
      </c>
      <c r="L20" s="23"/>
      <c r="M20" s="48">
        <v>1.3</v>
      </c>
      <c r="N20" s="23"/>
      <c r="O20" s="92" t="s">
        <v>56</v>
      </c>
      <c r="P20" s="50">
        <v>-100000</v>
      </c>
      <c r="Q20" s="65"/>
      <c r="R20" s="83"/>
      <c r="S20" s="24"/>
    </row>
    <row r="21" spans="3:25">
      <c r="C21" s="55" t="s">
        <v>68</v>
      </c>
      <c r="D21" s="57" t="s">
        <v>70</v>
      </c>
      <c r="E21" s="23"/>
      <c r="F21" s="23"/>
      <c r="G21" s="81"/>
      <c r="H21" s="66"/>
      <c r="I21" s="67"/>
      <c r="J21" s="67"/>
      <c r="K21" s="67"/>
      <c r="L21" s="67"/>
      <c r="M21" s="67"/>
      <c r="N21" s="67"/>
      <c r="O21" s="93"/>
      <c r="P21" s="67"/>
      <c r="Q21" s="68"/>
      <c r="R21" s="82"/>
      <c r="S21" s="24"/>
    </row>
    <row r="22" spans="3:25">
      <c r="C22" s="56" t="s">
        <v>69</v>
      </c>
      <c r="D22" s="57" t="s">
        <v>70</v>
      </c>
      <c r="E22" s="23"/>
      <c r="F22" s="23"/>
      <c r="G22" s="81"/>
      <c r="H22" s="61"/>
      <c r="I22" s="61"/>
      <c r="J22" s="61"/>
      <c r="K22" s="61"/>
      <c r="L22" s="61"/>
      <c r="M22" s="61"/>
      <c r="N22" s="61"/>
      <c r="O22" s="94" t="s">
        <v>57</v>
      </c>
      <c r="P22" s="75">
        <f>K20-K18</f>
        <v>1735.1069982648914</v>
      </c>
      <c r="Q22" s="61"/>
      <c r="R22" s="82"/>
      <c r="S22" s="24"/>
    </row>
    <row r="23" spans="3:25">
      <c r="C23" s="22" t="s">
        <v>75</v>
      </c>
      <c r="D23" s="57" t="s">
        <v>76</v>
      </c>
      <c r="E23" s="23"/>
      <c r="F23" s="23"/>
      <c r="G23" s="81"/>
      <c r="H23" s="23"/>
      <c r="I23" s="23"/>
      <c r="J23" s="23"/>
      <c r="K23" s="23"/>
      <c r="L23" s="23"/>
      <c r="M23" s="23"/>
      <c r="N23" s="23"/>
      <c r="O23" s="23"/>
      <c r="P23" s="23"/>
      <c r="Q23" s="23"/>
      <c r="R23" s="82"/>
      <c r="S23" s="24"/>
    </row>
    <row r="24" spans="3:25" ht="15.75" thickBot="1">
      <c r="C24" s="25"/>
      <c r="D24" s="26"/>
      <c r="E24" s="26"/>
      <c r="F24" s="86"/>
      <c r="G24" s="81"/>
      <c r="H24" s="91" t="s">
        <v>83</v>
      </c>
      <c r="I24" s="727" t="s">
        <v>84</v>
      </c>
      <c r="J24" s="727"/>
      <c r="K24" s="23"/>
      <c r="L24" s="23"/>
      <c r="M24" s="723" t="s">
        <v>86</v>
      </c>
      <c r="N24" s="723"/>
      <c r="O24" s="723"/>
      <c r="P24" s="76" t="s">
        <v>81</v>
      </c>
      <c r="Q24" s="23"/>
      <c r="R24" s="82"/>
      <c r="S24" s="87"/>
    </row>
    <row r="25" spans="3:25" ht="16.5" thickTop="1" thickBot="1">
      <c r="C25" s="23"/>
      <c r="D25" s="23"/>
      <c r="E25" s="23"/>
      <c r="F25" s="23"/>
      <c r="G25" s="81"/>
      <c r="H25" s="60"/>
      <c r="I25" s="61"/>
      <c r="J25" s="95" t="s">
        <v>45</v>
      </c>
      <c r="K25" s="61"/>
      <c r="L25" s="61"/>
      <c r="M25" s="62" t="s">
        <v>59</v>
      </c>
      <c r="N25" s="61"/>
      <c r="O25" s="96" t="s">
        <v>58</v>
      </c>
      <c r="P25" s="61"/>
      <c r="Q25" s="63"/>
      <c r="R25" s="82"/>
      <c r="S25" s="23"/>
    </row>
    <row r="26" spans="3:25" ht="15.75" thickBot="1">
      <c r="G26" s="81"/>
      <c r="H26" s="72" t="s">
        <v>44</v>
      </c>
      <c r="I26" s="384" t="s">
        <v>336</v>
      </c>
      <c r="J26" s="92" t="s">
        <v>56</v>
      </c>
      <c r="K26" s="50">
        <v>100000</v>
      </c>
      <c r="L26" s="23"/>
      <c r="M26" s="48">
        <v>1.325</v>
      </c>
      <c r="N26" s="23"/>
      <c r="O26" s="97" t="s">
        <v>57</v>
      </c>
      <c r="P26" s="51">
        <f>-(K26/M26)</f>
        <v>-75471.698113207545</v>
      </c>
      <c r="Q26" s="65"/>
      <c r="R26" s="83"/>
    </row>
    <row r="27" spans="3:25" ht="8.1" customHeight="1" thickBot="1">
      <c r="G27" s="81"/>
      <c r="H27" s="64"/>
      <c r="I27" s="23"/>
      <c r="J27" s="92"/>
      <c r="K27" s="49"/>
      <c r="L27" s="23"/>
      <c r="M27" s="48"/>
      <c r="N27" s="23"/>
      <c r="O27" s="97"/>
      <c r="P27" s="49"/>
      <c r="Q27" s="65"/>
      <c r="R27" s="83"/>
    </row>
    <row r="28" spans="3:25" ht="15.75" thickBot="1">
      <c r="G28" s="81"/>
      <c r="H28" s="72" t="s">
        <v>83</v>
      </c>
      <c r="I28" s="384" t="s">
        <v>335</v>
      </c>
      <c r="J28" s="92" t="s">
        <v>56</v>
      </c>
      <c r="K28" s="50">
        <v>100000</v>
      </c>
      <c r="L28" s="23"/>
      <c r="M28" s="48">
        <v>1.3</v>
      </c>
      <c r="N28" s="23"/>
      <c r="O28" s="92" t="s">
        <v>57</v>
      </c>
      <c r="P28" s="51">
        <f>-(K28/M28)</f>
        <v>-76923.076923076922</v>
      </c>
      <c r="Q28" s="65"/>
      <c r="R28" s="83"/>
    </row>
    <row r="29" spans="3:25">
      <c r="G29" s="81"/>
      <c r="H29" s="66"/>
      <c r="I29" s="67"/>
      <c r="J29" s="67"/>
      <c r="K29" s="67"/>
      <c r="L29" s="67"/>
      <c r="M29" s="67"/>
      <c r="N29" s="67"/>
      <c r="O29" s="93"/>
      <c r="P29" s="67"/>
      <c r="Q29" s="68"/>
      <c r="R29" s="82"/>
    </row>
    <row r="30" spans="3:25" ht="14.25" customHeight="1" thickBot="1">
      <c r="G30" s="81"/>
      <c r="H30" s="61"/>
      <c r="I30" s="61"/>
      <c r="J30" s="61"/>
      <c r="K30" s="61"/>
      <c r="L30" s="61"/>
      <c r="M30" s="61"/>
      <c r="N30" s="61"/>
      <c r="O30" s="94" t="s">
        <v>57</v>
      </c>
      <c r="P30" s="75">
        <f>P28-P26</f>
        <v>-1451.3788098693767</v>
      </c>
      <c r="Q30" s="61"/>
      <c r="R30" s="82"/>
    </row>
    <row r="31" spans="3:25" ht="15.75" thickBot="1">
      <c r="G31" s="81"/>
      <c r="H31" s="720" t="s">
        <v>82</v>
      </c>
      <c r="I31" s="721"/>
      <c r="J31" s="23" t="s">
        <v>74</v>
      </c>
      <c r="K31" s="23"/>
      <c r="L31" s="23"/>
      <c r="M31" s="23"/>
      <c r="N31" s="23"/>
      <c r="O31" s="23"/>
      <c r="P31" s="49"/>
      <c r="Q31" s="23"/>
      <c r="R31" s="82"/>
    </row>
    <row r="32" spans="3:25" ht="5.25" customHeight="1" thickBot="1">
      <c r="G32" s="84"/>
      <c r="H32" s="88"/>
      <c r="I32" s="88"/>
      <c r="J32" s="88"/>
      <c r="K32" s="88"/>
      <c r="L32" s="88"/>
      <c r="M32" s="88"/>
      <c r="N32" s="88"/>
      <c r="O32" s="88"/>
      <c r="P32" s="88"/>
      <c r="Q32" s="88"/>
      <c r="R32" s="85"/>
    </row>
  </sheetData>
  <mergeCells count="7">
    <mergeCell ref="V5:Y19"/>
    <mergeCell ref="H31:I31"/>
    <mergeCell ref="D8:E8"/>
    <mergeCell ref="I16:J16"/>
    <mergeCell ref="M16:O16"/>
    <mergeCell ref="I24:J24"/>
    <mergeCell ref="M24:O24"/>
  </mergeCells>
  <pageMargins left="0.70866141732283472" right="0.70866141732283472" top="0.74803149606299213" bottom="0.74803149606299213" header="0.31496062992125984" footer="0.31496062992125984"/>
  <pageSetup paperSize="8" scale="95" orientation="landscape"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G2:K89"/>
  <sheetViews>
    <sheetView topLeftCell="A13" workbookViewId="0">
      <selection activeCell="A2" sqref="A2:J32"/>
    </sheetView>
  </sheetViews>
  <sheetFormatPr defaultColWidth="8.85546875" defaultRowHeight="15"/>
  <cols>
    <col min="5" max="5" width="6.85546875" customWidth="1"/>
    <col min="6" max="6" width="7.7109375" customWidth="1"/>
    <col min="7" max="7" width="19.85546875" customWidth="1"/>
    <col min="9" max="9" width="16.28515625" customWidth="1"/>
    <col min="11" max="11" width="17" customWidth="1"/>
  </cols>
  <sheetData>
    <row r="2" spans="7:11" ht="15.75" thickBot="1"/>
    <row r="3" spans="7:11" ht="16.5" thickTop="1" thickBot="1">
      <c r="G3" s="3"/>
      <c r="H3" s="3"/>
      <c r="I3" s="99" t="s">
        <v>91</v>
      </c>
      <c r="J3" s="3"/>
      <c r="K3" s="3"/>
    </row>
    <row r="4" spans="7:11" ht="16.5" thickTop="1" thickBot="1">
      <c r="G4" s="3"/>
      <c r="H4" s="3"/>
      <c r="I4" s="101" t="s">
        <v>109</v>
      </c>
      <c r="J4" s="3"/>
      <c r="K4" s="3"/>
    </row>
    <row r="5" spans="7:11" ht="31.5" thickTop="1" thickBot="1">
      <c r="G5" s="3"/>
      <c r="H5" s="3"/>
      <c r="I5" s="100" t="s">
        <v>92</v>
      </c>
      <c r="J5" s="3"/>
      <c r="K5" s="3"/>
    </row>
    <row r="6" spans="7:11" ht="16.5" thickTop="1" thickBot="1">
      <c r="G6" s="3"/>
      <c r="H6" s="3"/>
      <c r="I6" s="101" t="s">
        <v>109</v>
      </c>
      <c r="J6" s="3"/>
      <c r="K6" s="3"/>
    </row>
    <row r="7" spans="7:11" ht="77.25" customHeight="1" thickTop="1" thickBot="1">
      <c r="G7" s="3"/>
      <c r="H7" s="3"/>
      <c r="I7" s="100" t="s">
        <v>93</v>
      </c>
      <c r="J7" s="3"/>
      <c r="K7" s="3"/>
    </row>
    <row r="8" spans="7:11" ht="16.5" thickTop="1" thickBot="1">
      <c r="G8" s="3"/>
      <c r="H8" s="3"/>
      <c r="I8" s="101" t="s">
        <v>109</v>
      </c>
      <c r="J8" s="3"/>
      <c r="K8" s="3"/>
    </row>
    <row r="9" spans="7:11" ht="76.5" thickTop="1" thickBot="1">
      <c r="G9" s="100" t="s">
        <v>106</v>
      </c>
      <c r="H9" s="3" t="s">
        <v>108</v>
      </c>
      <c r="I9" s="100" t="s">
        <v>94</v>
      </c>
      <c r="J9" s="3"/>
      <c r="K9" s="3"/>
    </row>
    <row r="10" spans="7:11" ht="16.5" thickTop="1" thickBot="1">
      <c r="G10" s="3"/>
      <c r="H10" s="3"/>
      <c r="I10" s="101" t="s">
        <v>109</v>
      </c>
      <c r="J10" s="3"/>
      <c r="K10" s="3"/>
    </row>
    <row r="11" spans="7:11" ht="30.75" customHeight="1" thickTop="1" thickBot="1">
      <c r="G11" s="3"/>
      <c r="H11" s="3"/>
      <c r="I11" s="100" t="s">
        <v>107</v>
      </c>
      <c r="J11" s="3"/>
      <c r="K11" s="3"/>
    </row>
    <row r="12" spans="7:11" ht="16.5" thickTop="1" thickBot="1">
      <c r="G12" s="3"/>
      <c r="H12" s="3"/>
      <c r="I12" s="101" t="s">
        <v>109</v>
      </c>
      <c r="J12" s="3"/>
      <c r="K12" s="3"/>
    </row>
    <row r="13" spans="7:11" ht="76.5" thickTop="1" thickBot="1">
      <c r="G13" s="100" t="s">
        <v>101</v>
      </c>
      <c r="H13" s="3" t="s">
        <v>108</v>
      </c>
      <c r="I13" s="100" t="s">
        <v>100</v>
      </c>
      <c r="J13" s="3" t="s">
        <v>108</v>
      </c>
      <c r="K13" s="100" t="s">
        <v>95</v>
      </c>
    </row>
    <row r="14" spans="7:11" ht="16.5" thickTop="1" thickBot="1">
      <c r="G14" s="3"/>
      <c r="H14" s="3"/>
      <c r="I14" s="101" t="s">
        <v>109</v>
      </c>
      <c r="J14" s="3"/>
      <c r="K14" s="3"/>
    </row>
    <row r="15" spans="7:11" ht="91.5" thickTop="1" thickBot="1">
      <c r="G15" s="3"/>
      <c r="H15" s="3"/>
      <c r="I15" s="100" t="s">
        <v>96</v>
      </c>
      <c r="J15" s="3"/>
      <c r="K15" s="3"/>
    </row>
    <row r="16" spans="7:11" ht="16.5" thickTop="1" thickBot="1">
      <c r="G16" s="3"/>
      <c r="H16" s="3"/>
      <c r="I16" s="101" t="s">
        <v>109</v>
      </c>
      <c r="J16" s="3"/>
      <c r="K16" s="3"/>
    </row>
    <row r="17" spans="7:11" ht="76.5" thickTop="1" thickBot="1">
      <c r="G17" s="3"/>
      <c r="H17" s="3"/>
      <c r="I17" s="100" t="s">
        <v>97</v>
      </c>
      <c r="J17" s="3"/>
      <c r="K17" s="3"/>
    </row>
    <row r="18" spans="7:11" ht="16.5" thickTop="1" thickBot="1">
      <c r="G18" s="3"/>
      <c r="H18" s="3"/>
      <c r="I18" s="101" t="s">
        <v>109</v>
      </c>
      <c r="J18" s="3"/>
      <c r="K18" s="3"/>
    </row>
    <row r="19" spans="7:11" ht="46.5" thickTop="1" thickBot="1">
      <c r="G19" s="3"/>
      <c r="H19" s="3"/>
      <c r="I19" s="100" t="s">
        <v>98</v>
      </c>
      <c r="J19" s="3"/>
      <c r="K19" s="3"/>
    </row>
    <row r="20" spans="7:11" ht="16.5" thickTop="1" thickBot="1">
      <c r="G20" s="3"/>
      <c r="H20" s="3"/>
      <c r="I20" s="101" t="s">
        <v>109</v>
      </c>
      <c r="J20" s="3"/>
      <c r="K20" s="3"/>
    </row>
    <row r="21" spans="7:11" ht="76.5" thickTop="1" thickBot="1">
      <c r="G21" s="98"/>
      <c r="H21" s="3"/>
      <c r="I21" s="100" t="s">
        <v>102</v>
      </c>
      <c r="J21" s="3" t="s">
        <v>108</v>
      </c>
      <c r="K21" s="100" t="s">
        <v>99</v>
      </c>
    </row>
    <row r="22" spans="7:11" ht="16.5" thickTop="1" thickBot="1">
      <c r="G22" s="3"/>
      <c r="H22" s="3"/>
      <c r="I22" s="101" t="s">
        <v>109</v>
      </c>
      <c r="J22" s="3"/>
      <c r="K22" s="3"/>
    </row>
    <row r="23" spans="7:11" ht="31.5" thickTop="1" thickBot="1">
      <c r="G23" s="3"/>
      <c r="H23" s="3"/>
      <c r="I23" s="100" t="s">
        <v>103</v>
      </c>
      <c r="J23" s="3"/>
      <c r="K23" s="3"/>
    </row>
    <row r="24" spans="7:11" ht="16.5" thickTop="1" thickBot="1">
      <c r="G24" s="3"/>
      <c r="H24" s="3"/>
      <c r="I24" s="101" t="s">
        <v>109</v>
      </c>
      <c r="J24" s="3"/>
      <c r="K24" s="3"/>
    </row>
    <row r="25" spans="7:11" ht="61.5" thickTop="1" thickBot="1">
      <c r="G25" s="100" t="s">
        <v>104</v>
      </c>
      <c r="H25" s="3" t="s">
        <v>108</v>
      </c>
      <c r="I25" s="100" t="s">
        <v>102</v>
      </c>
      <c r="J25" s="3" t="s">
        <v>108</v>
      </c>
      <c r="K25" s="100" t="s">
        <v>105</v>
      </c>
    </row>
    <row r="26" spans="7:11" ht="15.75" thickTop="1">
      <c r="G26" s="3"/>
      <c r="H26" s="3"/>
      <c r="I26" s="3"/>
      <c r="J26" s="3"/>
      <c r="K26" s="3"/>
    </row>
    <row r="27" spans="7:11">
      <c r="G27" s="1"/>
      <c r="H27" s="1"/>
      <c r="I27" s="1"/>
      <c r="J27" s="1"/>
      <c r="K27" s="1"/>
    </row>
    <row r="28" spans="7:11">
      <c r="G28" s="1"/>
      <c r="H28" s="1"/>
      <c r="I28" s="1"/>
      <c r="J28" s="1"/>
      <c r="K28" s="1"/>
    </row>
    <row r="29" spans="7:11">
      <c r="G29" s="1"/>
      <c r="H29" s="1"/>
      <c r="I29" s="1"/>
      <c r="J29" s="1"/>
      <c r="K29" s="1"/>
    </row>
    <row r="30" spans="7:11">
      <c r="G30" s="1"/>
      <c r="H30" s="1"/>
      <c r="I30" s="1"/>
      <c r="J30" s="1"/>
      <c r="K30" s="1"/>
    </row>
    <row r="31" spans="7:11">
      <c r="G31" s="1"/>
      <c r="H31" s="1"/>
      <c r="I31" s="1"/>
      <c r="J31" s="1"/>
      <c r="K31" s="1"/>
    </row>
    <row r="32" spans="7:11">
      <c r="G32" s="1"/>
      <c r="H32" s="1"/>
      <c r="I32" s="1"/>
      <c r="J32" s="1"/>
      <c r="K32" s="1"/>
    </row>
    <row r="33" spans="7:11">
      <c r="G33" s="1"/>
      <c r="H33" s="1"/>
      <c r="I33" s="1"/>
      <c r="J33" s="1"/>
      <c r="K33" s="1"/>
    </row>
    <row r="34" spans="7:11">
      <c r="G34" s="1"/>
      <c r="H34" s="1"/>
      <c r="I34" s="1"/>
      <c r="J34" s="1"/>
      <c r="K34" s="1"/>
    </row>
    <row r="35" spans="7:11">
      <c r="G35" s="1"/>
      <c r="H35" s="1"/>
      <c r="I35" s="1"/>
      <c r="J35" s="1"/>
      <c r="K35" s="1"/>
    </row>
    <row r="36" spans="7:11">
      <c r="G36" s="1"/>
      <c r="H36" s="1"/>
      <c r="I36" s="1"/>
      <c r="J36" s="1"/>
      <c r="K36" s="1"/>
    </row>
    <row r="37" spans="7:11">
      <c r="G37" s="1"/>
      <c r="H37" s="1"/>
      <c r="I37" s="1"/>
      <c r="J37" s="1"/>
      <c r="K37" s="1"/>
    </row>
    <row r="38" spans="7:11">
      <c r="G38" s="1"/>
      <c r="H38" s="1"/>
      <c r="I38" s="1"/>
      <c r="J38" s="1"/>
      <c r="K38" s="1"/>
    </row>
    <row r="39" spans="7:11">
      <c r="G39" s="1"/>
      <c r="H39" s="1"/>
      <c r="I39" s="1"/>
      <c r="J39" s="1"/>
      <c r="K39" s="1"/>
    </row>
    <row r="40" spans="7:11">
      <c r="G40" s="1"/>
      <c r="H40" s="1"/>
      <c r="I40" s="1"/>
      <c r="J40" s="1"/>
      <c r="K40" s="1"/>
    </row>
    <row r="41" spans="7:11">
      <c r="G41" s="1"/>
      <c r="H41" s="1"/>
      <c r="I41" s="1"/>
      <c r="J41" s="1"/>
      <c r="K41" s="1"/>
    </row>
    <row r="42" spans="7:11">
      <c r="G42" s="1"/>
      <c r="H42" s="1"/>
      <c r="I42" s="1"/>
      <c r="J42" s="1"/>
      <c r="K42" s="1"/>
    </row>
    <row r="43" spans="7:11">
      <c r="G43" s="1"/>
      <c r="H43" s="1"/>
      <c r="I43" s="1"/>
      <c r="J43" s="1"/>
      <c r="K43" s="1"/>
    </row>
    <row r="44" spans="7:11">
      <c r="G44" s="1"/>
      <c r="H44" s="1"/>
      <c r="I44" s="1"/>
      <c r="J44" s="1"/>
      <c r="K44" s="1"/>
    </row>
    <row r="45" spans="7:11">
      <c r="G45" s="1"/>
      <c r="H45" s="1"/>
      <c r="I45" s="1"/>
      <c r="J45" s="1"/>
      <c r="K45" s="1"/>
    </row>
    <row r="46" spans="7:11">
      <c r="G46" s="1"/>
      <c r="H46" s="1"/>
      <c r="I46" s="1"/>
      <c r="J46" s="1"/>
      <c r="K46" s="1"/>
    </row>
    <row r="47" spans="7:11">
      <c r="G47" s="1"/>
      <c r="H47" s="1"/>
      <c r="I47" s="1"/>
      <c r="J47" s="1"/>
      <c r="K47" s="1"/>
    </row>
    <row r="48" spans="7:11">
      <c r="G48" s="1"/>
      <c r="H48" s="1"/>
      <c r="I48" s="1"/>
      <c r="J48" s="1"/>
      <c r="K48" s="1"/>
    </row>
    <row r="49" spans="7:11">
      <c r="G49" s="1"/>
      <c r="H49" s="1"/>
      <c r="I49" s="1"/>
      <c r="J49" s="1"/>
      <c r="K49" s="1"/>
    </row>
    <row r="50" spans="7:11">
      <c r="G50" s="1"/>
      <c r="H50" s="1"/>
      <c r="I50" s="1"/>
      <c r="J50" s="1"/>
      <c r="K50" s="1"/>
    </row>
    <row r="51" spans="7:11">
      <c r="G51" s="1"/>
      <c r="H51" s="1"/>
      <c r="I51" s="1"/>
      <c r="J51" s="1"/>
      <c r="K51" s="1"/>
    </row>
    <row r="52" spans="7:11">
      <c r="G52" s="1"/>
      <c r="H52" s="1"/>
      <c r="I52" s="1"/>
      <c r="J52" s="1"/>
      <c r="K52" s="1"/>
    </row>
    <row r="53" spans="7:11">
      <c r="G53" s="1"/>
      <c r="H53" s="1"/>
      <c r="I53" s="1"/>
      <c r="J53" s="1"/>
      <c r="K53" s="1"/>
    </row>
    <row r="54" spans="7:11">
      <c r="G54" s="1"/>
      <c r="H54" s="1"/>
      <c r="I54" s="1"/>
      <c r="J54" s="1"/>
      <c r="K54" s="1"/>
    </row>
    <row r="55" spans="7:11">
      <c r="G55" s="1"/>
      <c r="H55" s="1"/>
      <c r="I55" s="1"/>
      <c r="J55" s="1"/>
      <c r="K55" s="1"/>
    </row>
    <row r="56" spans="7:11">
      <c r="G56" s="1"/>
      <c r="H56" s="1"/>
      <c r="I56" s="1"/>
      <c r="J56" s="1"/>
      <c r="K56" s="1"/>
    </row>
    <row r="57" spans="7:11">
      <c r="G57" s="1"/>
      <c r="H57" s="1"/>
      <c r="I57" s="1"/>
      <c r="J57" s="1"/>
      <c r="K57" s="1"/>
    </row>
    <row r="58" spans="7:11">
      <c r="G58" s="1"/>
      <c r="H58" s="1"/>
      <c r="I58" s="1"/>
      <c r="J58" s="1"/>
      <c r="K58" s="1"/>
    </row>
    <row r="59" spans="7:11">
      <c r="G59" s="1"/>
      <c r="H59" s="1"/>
      <c r="I59" s="1"/>
      <c r="J59" s="1"/>
      <c r="K59" s="1"/>
    </row>
    <row r="60" spans="7:11">
      <c r="G60" s="1"/>
      <c r="H60" s="1"/>
      <c r="I60" s="1"/>
      <c r="J60" s="1"/>
      <c r="K60" s="1"/>
    </row>
    <row r="61" spans="7:11">
      <c r="G61" s="1"/>
      <c r="H61" s="1"/>
      <c r="I61" s="1"/>
      <c r="J61" s="1"/>
      <c r="K61" s="1"/>
    </row>
    <row r="62" spans="7:11">
      <c r="G62" s="1"/>
      <c r="H62" s="1"/>
      <c r="I62" s="1"/>
      <c r="J62" s="1"/>
      <c r="K62" s="1"/>
    </row>
    <row r="63" spans="7:11">
      <c r="G63" s="1"/>
      <c r="H63" s="1"/>
      <c r="I63" s="1"/>
      <c r="J63" s="1"/>
      <c r="K63" s="1"/>
    </row>
    <row r="64" spans="7:11">
      <c r="G64" s="1"/>
      <c r="H64" s="1"/>
      <c r="I64" s="1"/>
      <c r="J64" s="1"/>
      <c r="K64" s="1"/>
    </row>
    <row r="65" spans="7:11">
      <c r="G65" s="1"/>
      <c r="H65" s="1"/>
      <c r="I65" s="1"/>
      <c r="J65" s="1"/>
      <c r="K65" s="1"/>
    </row>
    <row r="66" spans="7:11">
      <c r="G66" s="1"/>
      <c r="H66" s="1"/>
      <c r="I66" s="1"/>
      <c r="J66" s="1"/>
      <c r="K66" s="1"/>
    </row>
    <row r="67" spans="7:11">
      <c r="G67" s="1"/>
      <c r="H67" s="1"/>
      <c r="I67" s="1"/>
      <c r="J67" s="1"/>
      <c r="K67" s="1"/>
    </row>
    <row r="68" spans="7:11">
      <c r="G68" s="1"/>
      <c r="H68" s="1"/>
      <c r="I68" s="1"/>
      <c r="J68" s="1"/>
      <c r="K68" s="1"/>
    </row>
    <row r="69" spans="7:11">
      <c r="G69" s="1"/>
      <c r="H69" s="1"/>
      <c r="I69" s="1"/>
      <c r="J69" s="1"/>
      <c r="K69" s="1"/>
    </row>
    <row r="70" spans="7:11">
      <c r="G70" s="1"/>
      <c r="H70" s="1"/>
      <c r="I70" s="1"/>
      <c r="J70" s="1"/>
      <c r="K70" s="1"/>
    </row>
    <row r="71" spans="7:11">
      <c r="G71" s="1"/>
      <c r="H71" s="1"/>
      <c r="I71" s="1"/>
      <c r="J71" s="1"/>
      <c r="K71" s="1"/>
    </row>
    <row r="72" spans="7:11">
      <c r="G72" s="1"/>
      <c r="H72" s="1"/>
      <c r="I72" s="1"/>
      <c r="J72" s="1"/>
      <c r="K72" s="1"/>
    </row>
    <row r="73" spans="7:11">
      <c r="G73" s="1"/>
      <c r="H73" s="1"/>
      <c r="I73" s="1"/>
      <c r="J73" s="1"/>
      <c r="K73" s="1"/>
    </row>
    <row r="74" spans="7:11">
      <c r="G74" s="1"/>
      <c r="H74" s="1"/>
      <c r="I74" s="1"/>
      <c r="J74" s="1"/>
      <c r="K74" s="1"/>
    </row>
    <row r="75" spans="7:11">
      <c r="G75" s="1"/>
      <c r="H75" s="1"/>
      <c r="I75" s="1"/>
      <c r="J75" s="1"/>
      <c r="K75" s="1"/>
    </row>
    <row r="76" spans="7:11">
      <c r="G76" s="1"/>
      <c r="H76" s="1"/>
      <c r="I76" s="1"/>
      <c r="J76" s="1"/>
      <c r="K76" s="1"/>
    </row>
    <row r="77" spans="7:11">
      <c r="G77" s="1"/>
      <c r="H77" s="1"/>
      <c r="I77" s="1"/>
      <c r="J77" s="1"/>
      <c r="K77" s="1"/>
    </row>
    <row r="78" spans="7:11">
      <c r="G78" s="1"/>
      <c r="H78" s="1"/>
      <c r="I78" s="1"/>
      <c r="J78" s="1"/>
      <c r="K78" s="1"/>
    </row>
    <row r="79" spans="7:11">
      <c r="G79" s="1"/>
      <c r="H79" s="1"/>
      <c r="I79" s="1"/>
      <c r="J79" s="1"/>
      <c r="K79" s="1"/>
    </row>
    <row r="80" spans="7:11">
      <c r="G80" s="1"/>
      <c r="H80" s="1"/>
      <c r="I80" s="1"/>
      <c r="J80" s="1"/>
      <c r="K80" s="1"/>
    </row>
    <row r="81" spans="7:11">
      <c r="G81" s="1"/>
      <c r="H81" s="1"/>
      <c r="I81" s="1"/>
      <c r="J81" s="1"/>
      <c r="K81" s="1"/>
    </row>
    <row r="82" spans="7:11">
      <c r="G82" s="1"/>
      <c r="H82" s="1"/>
      <c r="I82" s="1"/>
      <c r="J82" s="1"/>
      <c r="K82" s="1"/>
    </row>
    <row r="83" spans="7:11">
      <c r="G83" s="1"/>
      <c r="H83" s="1"/>
      <c r="I83" s="1"/>
      <c r="J83" s="1"/>
      <c r="K83" s="1"/>
    </row>
    <row r="84" spans="7:11">
      <c r="G84" s="1"/>
      <c r="H84" s="1"/>
      <c r="I84" s="1"/>
      <c r="J84" s="1"/>
      <c r="K84" s="1"/>
    </row>
    <row r="85" spans="7:11">
      <c r="G85" s="1"/>
      <c r="H85" s="1"/>
      <c r="I85" s="1"/>
      <c r="J85" s="1"/>
      <c r="K85" s="1"/>
    </row>
    <row r="86" spans="7:11">
      <c r="G86" s="1"/>
      <c r="H86" s="1"/>
      <c r="I86" s="1"/>
      <c r="J86" s="1"/>
      <c r="K86" s="1"/>
    </row>
    <row r="87" spans="7:11">
      <c r="G87" s="1"/>
      <c r="H87" s="1"/>
      <c r="I87" s="1"/>
      <c r="J87" s="1"/>
      <c r="K87" s="1"/>
    </row>
    <row r="88" spans="7:11">
      <c r="G88" s="1"/>
      <c r="H88" s="1"/>
      <c r="I88" s="1"/>
      <c r="J88" s="1"/>
      <c r="K88" s="1"/>
    </row>
    <row r="89" spans="7:11">
      <c r="G89" s="1"/>
      <c r="H89" s="1"/>
      <c r="I89" s="1"/>
      <c r="J89" s="1"/>
      <c r="K89" s="1"/>
    </row>
  </sheetData>
  <pageMargins left="0.70866141732283472" right="0.70866141732283472" top="0.74803149606299213" bottom="0.74803149606299213" header="0.31496062992125984" footer="0.31496062992125984"/>
  <pageSetup paperSize="8" scale="83" orientation="landscape"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5"/>
  <sheetViews>
    <sheetView workbookViewId="0">
      <selection activeCell="A2" sqref="A2:J32"/>
    </sheetView>
  </sheetViews>
  <sheetFormatPr defaultColWidth="8.85546875" defaultRowHeight="15"/>
  <cols>
    <col min="1" max="1" width="10.140625" bestFit="1" customWidth="1"/>
    <col min="2" max="2" width="18.140625" bestFit="1" customWidth="1"/>
    <col min="3" max="3" width="4.28515625" bestFit="1" customWidth="1"/>
    <col min="4" max="4" width="12.28515625" customWidth="1"/>
    <col min="5" max="5" width="16" customWidth="1"/>
    <col min="6" max="6" width="14.42578125" customWidth="1"/>
    <col min="7" max="7" width="9.85546875" bestFit="1" customWidth="1"/>
    <col min="8" max="8" width="12.42578125" bestFit="1" customWidth="1"/>
    <col min="9" max="9" width="10.7109375" customWidth="1"/>
    <col min="10" max="10" width="10.7109375" bestFit="1" customWidth="1"/>
    <col min="11" max="11" width="17.140625" customWidth="1"/>
    <col min="13" max="13" width="10.42578125" bestFit="1" customWidth="1"/>
    <col min="14" max="14" width="1.42578125" customWidth="1"/>
    <col min="16" max="16" width="2.28515625" bestFit="1" customWidth="1"/>
    <col min="18" max="18" width="14.7109375" bestFit="1" customWidth="1"/>
    <col min="19" max="19" width="1.28515625" customWidth="1"/>
    <col min="20" max="20" width="1.85546875" customWidth="1"/>
  </cols>
  <sheetData>
    <row r="1" spans="1:20" ht="15.75" thickBot="1"/>
    <row r="2" spans="1:20" ht="16.5" thickTop="1" thickBot="1">
      <c r="A2" s="717" t="s">
        <v>340</v>
      </c>
      <c r="B2" s="717"/>
      <c r="E2" s="73" t="s">
        <v>67</v>
      </c>
      <c r="F2" s="20"/>
      <c r="G2" s="20"/>
      <c r="H2" s="20"/>
      <c r="I2" s="20"/>
      <c r="J2" s="20"/>
      <c r="K2" s="20"/>
      <c r="L2" s="20"/>
      <c r="M2" s="20"/>
      <c r="N2" s="20"/>
      <c r="O2" s="20"/>
      <c r="P2" s="20"/>
      <c r="Q2" s="20"/>
      <c r="R2" s="692" t="s">
        <v>323</v>
      </c>
      <c r="S2" s="692"/>
      <c r="T2" s="693"/>
    </row>
    <row r="3" spans="1:20" ht="16.5" thickTop="1" thickBot="1">
      <c r="A3" s="717"/>
      <c r="B3" s="717"/>
      <c r="E3" s="74" t="s">
        <v>78</v>
      </c>
      <c r="F3" s="107"/>
      <c r="G3" s="107"/>
      <c r="H3" s="107"/>
      <c r="I3" s="107"/>
      <c r="J3" s="107"/>
      <c r="K3" s="107"/>
      <c r="L3" s="107"/>
      <c r="M3" s="107"/>
      <c r="N3" s="107"/>
      <c r="O3" s="107"/>
      <c r="P3" s="107"/>
      <c r="Q3" s="107"/>
      <c r="R3" s="59" t="s">
        <v>71</v>
      </c>
      <c r="S3" s="59"/>
      <c r="T3" s="108"/>
    </row>
    <row r="4" spans="1:20" ht="18.75" customHeight="1" thickBot="1">
      <c r="A4" s="717"/>
      <c r="B4" s="717"/>
      <c r="E4" s="22" t="s">
        <v>79</v>
      </c>
      <c r="F4" s="107"/>
      <c r="G4" s="107"/>
      <c r="H4" s="107"/>
      <c r="I4" s="107"/>
      <c r="J4" s="107"/>
      <c r="K4" s="107"/>
      <c r="L4" s="107"/>
      <c r="M4" s="107"/>
      <c r="N4" s="107"/>
      <c r="O4" s="107"/>
      <c r="P4" s="107"/>
      <c r="Q4" s="107"/>
      <c r="R4" s="356">
        <v>43237</v>
      </c>
      <c r="S4" s="58"/>
      <c r="T4" s="108"/>
    </row>
    <row r="5" spans="1:20" ht="3.95" customHeight="1">
      <c r="A5" s="717"/>
      <c r="B5" s="717"/>
      <c r="E5" s="22"/>
      <c r="F5" s="107"/>
      <c r="G5" s="107"/>
      <c r="H5" s="107"/>
      <c r="I5" s="107"/>
      <c r="J5" s="107"/>
      <c r="K5" s="107"/>
      <c r="L5" s="107"/>
      <c r="M5" s="107"/>
      <c r="N5" s="107"/>
      <c r="O5" s="107"/>
      <c r="P5" s="107"/>
      <c r="Q5" s="107"/>
      <c r="R5" s="58"/>
      <c r="S5" s="58"/>
      <c r="T5" s="108"/>
    </row>
    <row r="6" spans="1:20" ht="15.75" thickBot="1">
      <c r="A6" s="717"/>
      <c r="B6" s="717"/>
      <c r="E6" s="22"/>
      <c r="F6" s="107"/>
      <c r="G6" s="107"/>
      <c r="H6" s="107"/>
      <c r="I6" s="107"/>
      <c r="J6" s="60"/>
      <c r="K6" s="61"/>
      <c r="L6" s="95" t="s">
        <v>45</v>
      </c>
      <c r="M6" s="61"/>
      <c r="N6" s="61"/>
      <c r="O6" s="95" t="s">
        <v>347</v>
      </c>
      <c r="P6" s="61"/>
      <c r="Q6" s="96" t="s">
        <v>58</v>
      </c>
      <c r="R6" s="61"/>
      <c r="S6" s="63"/>
      <c r="T6" s="108"/>
    </row>
    <row r="7" spans="1:20" ht="15.75" thickBot="1">
      <c r="A7" s="717"/>
      <c r="B7" s="717"/>
      <c r="E7" s="52" t="s">
        <v>44</v>
      </c>
      <c r="F7" s="694" t="s">
        <v>122</v>
      </c>
      <c r="G7" s="694"/>
      <c r="H7" s="107"/>
      <c r="I7" s="107"/>
      <c r="J7" s="72" t="s">
        <v>44</v>
      </c>
      <c r="K7" s="384" t="s">
        <v>339</v>
      </c>
      <c r="L7" s="92" t="s">
        <v>56</v>
      </c>
      <c r="M7" s="50">
        <v>100000</v>
      </c>
      <c r="N7" s="107"/>
      <c r="O7" s="48">
        <v>1.35</v>
      </c>
      <c r="P7" s="107"/>
      <c r="Q7" s="97" t="s">
        <v>57</v>
      </c>
      <c r="R7" s="133">
        <f>M7/O7</f>
        <v>74074.074074074073</v>
      </c>
      <c r="S7" s="65"/>
      <c r="T7" s="108"/>
    </row>
    <row r="8" spans="1:20" ht="5.25" customHeight="1" thickBot="1">
      <c r="A8" s="717"/>
      <c r="B8" s="717"/>
      <c r="E8" s="52"/>
      <c r="F8" s="107"/>
      <c r="G8" s="107"/>
      <c r="H8" s="107"/>
      <c r="I8" s="107"/>
      <c r="J8" s="115"/>
      <c r="K8" s="107"/>
      <c r="L8" s="92"/>
      <c r="M8" s="49"/>
      <c r="N8" s="107"/>
      <c r="O8" s="48"/>
      <c r="P8" s="107"/>
      <c r="Q8" s="97"/>
      <c r="R8" s="133"/>
      <c r="S8" s="65"/>
      <c r="T8" s="108"/>
    </row>
    <row r="9" spans="1:20" ht="15.75" thickBot="1">
      <c r="A9" s="717"/>
      <c r="B9" s="717"/>
      <c r="E9" s="52" t="s">
        <v>62</v>
      </c>
      <c r="F9" s="107" t="s">
        <v>60</v>
      </c>
      <c r="G9" s="107"/>
      <c r="H9" s="107"/>
      <c r="I9" s="107"/>
      <c r="J9" s="72" t="s">
        <v>83</v>
      </c>
      <c r="K9" s="384" t="s">
        <v>338</v>
      </c>
      <c r="L9" s="92" t="s">
        <v>56</v>
      </c>
      <c r="M9" s="50">
        <v>100000</v>
      </c>
      <c r="N9" s="107"/>
      <c r="O9" s="48">
        <v>1.35</v>
      </c>
      <c r="P9" s="107"/>
      <c r="Q9" s="92" t="s">
        <v>57</v>
      </c>
      <c r="R9" s="133">
        <f>M9/O9</f>
        <v>74074.074074074073</v>
      </c>
      <c r="S9" s="65"/>
      <c r="T9" s="108"/>
    </row>
    <row r="10" spans="1:20">
      <c r="A10" s="717"/>
      <c r="B10" s="717"/>
      <c r="E10" s="52" t="s">
        <v>306</v>
      </c>
      <c r="F10" s="107" t="s">
        <v>61</v>
      </c>
      <c r="G10" s="107"/>
      <c r="H10" s="107"/>
      <c r="I10" s="107"/>
      <c r="J10" s="66"/>
      <c r="K10" s="67"/>
      <c r="L10" s="67"/>
      <c r="M10" s="67"/>
      <c r="N10" s="67"/>
      <c r="O10" s="67"/>
      <c r="P10" s="67"/>
      <c r="Q10" s="93"/>
      <c r="R10" s="67"/>
      <c r="S10" s="68"/>
      <c r="T10" s="108"/>
    </row>
    <row r="11" spans="1:20" ht="3.75" customHeight="1" thickBot="1">
      <c r="A11" s="717"/>
      <c r="B11" s="717"/>
      <c r="E11" s="52"/>
      <c r="F11" s="107"/>
      <c r="G11" s="107"/>
      <c r="H11" s="107"/>
      <c r="I11" s="107"/>
      <c r="J11" s="107"/>
      <c r="K11" s="107"/>
      <c r="L11" s="107"/>
      <c r="M11" s="107"/>
      <c r="N11" s="107"/>
      <c r="O11" s="107"/>
      <c r="P11" s="107"/>
      <c r="Q11" s="92"/>
      <c r="R11" s="107"/>
      <c r="S11" s="107"/>
      <c r="T11" s="108"/>
    </row>
    <row r="12" spans="1:20" ht="15.75" thickBot="1">
      <c r="A12" s="717"/>
      <c r="B12" s="717"/>
      <c r="E12" s="52" t="s">
        <v>63</v>
      </c>
      <c r="F12" s="384" t="s">
        <v>64</v>
      </c>
      <c r="G12" s="107"/>
      <c r="H12" s="107"/>
      <c r="I12" s="107"/>
      <c r="J12" s="679" t="s">
        <v>90</v>
      </c>
      <c r="K12" s="680"/>
      <c r="L12" s="382"/>
      <c r="M12" s="107"/>
      <c r="N12" s="107"/>
      <c r="O12" s="48"/>
      <c r="P12" s="107"/>
      <c r="Q12" s="97" t="s">
        <v>57</v>
      </c>
      <c r="R12" s="129">
        <f>R9-R7</f>
        <v>0</v>
      </c>
      <c r="S12" s="49"/>
      <c r="T12" s="108"/>
    </row>
    <row r="13" spans="1:20">
      <c r="A13" s="717"/>
      <c r="B13" s="717"/>
      <c r="E13" s="52" t="s">
        <v>65</v>
      </c>
      <c r="F13" s="404">
        <v>43237</v>
      </c>
      <c r="G13" s="107"/>
      <c r="H13" s="107"/>
      <c r="I13" s="107"/>
      <c r="J13" s="679" t="s">
        <v>89</v>
      </c>
      <c r="K13" s="680"/>
      <c r="L13" s="382"/>
      <c r="M13" s="107"/>
      <c r="N13" s="107"/>
      <c r="O13" s="107"/>
      <c r="P13" s="107"/>
      <c r="Q13" s="107"/>
      <c r="R13" s="107"/>
      <c r="S13" s="107"/>
      <c r="T13" s="108"/>
    </row>
    <row r="14" spans="1:20">
      <c r="A14" s="717"/>
      <c r="B14" s="717"/>
      <c r="E14" s="52" t="s">
        <v>83</v>
      </c>
      <c r="F14" s="106" t="s">
        <v>84</v>
      </c>
      <c r="G14" s="107"/>
      <c r="H14" s="107"/>
      <c r="I14" s="107"/>
      <c r="J14" s="107"/>
      <c r="K14" s="107"/>
      <c r="L14" s="107"/>
      <c r="M14" s="107"/>
      <c r="N14" s="107"/>
      <c r="O14" s="107"/>
      <c r="P14" s="107"/>
      <c r="Q14" s="107"/>
      <c r="R14" s="107"/>
      <c r="S14" s="107"/>
      <c r="T14" s="108"/>
    </row>
    <row r="15" spans="1:20">
      <c r="A15" s="717"/>
      <c r="B15" s="717"/>
      <c r="E15" s="52"/>
      <c r="F15" s="404"/>
      <c r="G15" s="107"/>
      <c r="H15" s="107"/>
      <c r="I15" s="107"/>
      <c r="J15" s="107"/>
      <c r="K15" s="107"/>
      <c r="L15" s="107"/>
      <c r="M15" s="107"/>
      <c r="N15" s="107"/>
      <c r="O15" s="107"/>
      <c r="P15" s="107"/>
      <c r="Q15" s="107"/>
      <c r="R15" s="107"/>
      <c r="S15" s="107"/>
      <c r="T15" s="108"/>
    </row>
    <row r="16" spans="1:20">
      <c r="A16" s="717"/>
      <c r="B16" s="717"/>
      <c r="E16" s="52" t="s">
        <v>307</v>
      </c>
      <c r="F16" s="405">
        <v>43235</v>
      </c>
      <c r="G16" s="338">
        <v>0.50555555555555554</v>
      </c>
      <c r="H16" s="107"/>
      <c r="I16" s="107"/>
      <c r="J16" s="107"/>
      <c r="K16" s="107"/>
      <c r="L16" s="107"/>
      <c r="M16" s="107"/>
      <c r="N16" s="107"/>
      <c r="O16" s="107"/>
      <c r="P16" s="107"/>
      <c r="Q16" s="107"/>
      <c r="R16" s="107"/>
      <c r="S16" s="107"/>
      <c r="T16" s="108"/>
    </row>
    <row r="17" spans="1:20" ht="18" customHeight="1">
      <c r="A17" s="717"/>
      <c r="B17" s="717"/>
      <c r="E17" s="52" t="s">
        <v>308</v>
      </c>
      <c r="F17" s="384" t="s">
        <v>157</v>
      </c>
      <c r="G17" s="384"/>
      <c r="H17" s="107"/>
      <c r="I17" s="107"/>
      <c r="J17" s="60" t="s">
        <v>72</v>
      </c>
      <c r="K17" s="61"/>
      <c r="L17" s="61"/>
      <c r="M17" s="61"/>
      <c r="N17" s="61"/>
      <c r="O17" s="61"/>
      <c r="P17" s="61"/>
      <c r="Q17" s="61"/>
      <c r="R17" s="61"/>
      <c r="S17" s="63"/>
      <c r="T17" s="108"/>
    </row>
    <row r="18" spans="1:20" s="388" customFormat="1" ht="12.95" customHeight="1">
      <c r="A18" s="717"/>
      <c r="B18" s="717"/>
      <c r="E18" s="52"/>
      <c r="F18" s="384"/>
      <c r="G18" s="384"/>
      <c r="H18" s="384"/>
      <c r="I18" s="384"/>
      <c r="J18" s="383"/>
      <c r="K18" s="384"/>
      <c r="L18" s="384"/>
      <c r="M18" s="384"/>
      <c r="N18" s="384"/>
      <c r="O18" s="384"/>
      <c r="P18" s="384"/>
      <c r="Q18" s="384"/>
      <c r="R18" s="384"/>
      <c r="S18" s="71"/>
      <c r="T18" s="385"/>
    </row>
    <row r="19" spans="1:20" s="388" customFormat="1" ht="12.95" customHeight="1">
      <c r="A19" s="717"/>
      <c r="B19" s="717"/>
      <c r="E19" s="55" t="s">
        <v>309</v>
      </c>
      <c r="F19" s="57" t="s">
        <v>70</v>
      </c>
      <c r="G19" s="384"/>
      <c r="H19" s="384"/>
      <c r="I19" s="384"/>
      <c r="J19" s="383"/>
      <c r="K19" s="384"/>
      <c r="L19" s="384"/>
      <c r="M19" s="384"/>
      <c r="N19" s="384"/>
      <c r="O19" s="384"/>
      <c r="P19" s="384"/>
      <c r="Q19" s="384"/>
      <c r="R19" s="384"/>
      <c r="S19" s="71"/>
      <c r="T19" s="385"/>
    </row>
    <row r="20" spans="1:20">
      <c r="A20" s="717"/>
      <c r="B20" s="717"/>
      <c r="E20" s="56" t="s">
        <v>326</v>
      </c>
      <c r="F20" s="57" t="s">
        <v>70</v>
      </c>
      <c r="G20" s="384"/>
      <c r="H20" s="107"/>
      <c r="I20" s="107"/>
      <c r="J20" s="709" t="s">
        <v>324</v>
      </c>
      <c r="K20" s="710"/>
      <c r="L20" s="710"/>
      <c r="M20" s="710"/>
      <c r="N20" s="710"/>
      <c r="O20" s="710"/>
      <c r="P20" s="710"/>
      <c r="Q20" s="710"/>
      <c r="R20" s="710"/>
      <c r="S20" s="71"/>
      <c r="T20" s="108"/>
    </row>
    <row r="21" spans="1:20">
      <c r="A21" s="717"/>
      <c r="B21" s="717"/>
      <c r="E21" s="56" t="s">
        <v>69</v>
      </c>
      <c r="F21" s="57" t="s">
        <v>70</v>
      </c>
      <c r="G21" s="384"/>
      <c r="H21" s="107"/>
      <c r="I21" s="107"/>
      <c r="J21" s="728"/>
      <c r="K21" s="729"/>
      <c r="L21" s="67"/>
      <c r="M21" s="67"/>
      <c r="N21" s="730"/>
      <c r="O21" s="730"/>
      <c r="P21" s="67"/>
      <c r="Q21" s="67"/>
      <c r="R21" s="67"/>
      <c r="S21" s="68"/>
      <c r="T21" s="108"/>
    </row>
    <row r="22" spans="1:20">
      <c r="A22" s="717"/>
      <c r="B22" s="717"/>
      <c r="E22" s="389" t="s">
        <v>75</v>
      </c>
      <c r="F22" s="731" t="s">
        <v>76</v>
      </c>
      <c r="G22" s="731"/>
      <c r="H22" s="107"/>
      <c r="I22" s="107"/>
      <c r="J22" s="107"/>
      <c r="K22" s="107"/>
      <c r="L22" s="107"/>
      <c r="M22" s="107"/>
      <c r="N22" s="107"/>
      <c r="O22" s="107"/>
      <c r="P22" s="107"/>
      <c r="Q22" s="107"/>
      <c r="R22" s="107"/>
      <c r="S22" s="107"/>
      <c r="T22" s="108"/>
    </row>
    <row r="23" spans="1:20" ht="17.25" customHeight="1" thickBot="1">
      <c r="A23" s="717"/>
      <c r="B23" s="717"/>
      <c r="E23" s="25"/>
      <c r="F23" s="26"/>
      <c r="G23" s="26"/>
      <c r="H23" s="26"/>
      <c r="I23" s="26"/>
      <c r="J23" s="26"/>
      <c r="K23" s="26"/>
      <c r="L23" s="26"/>
      <c r="M23" s="26"/>
      <c r="N23" s="26"/>
      <c r="O23" s="26"/>
      <c r="P23" s="26"/>
      <c r="Q23" s="26"/>
      <c r="R23" s="26"/>
      <c r="S23" s="26"/>
      <c r="T23" s="27"/>
    </row>
    <row r="24" spans="1:20" ht="11.1" customHeight="1" thickTop="1" thickBot="1">
      <c r="A24" s="717"/>
      <c r="B24" s="717"/>
    </row>
    <row r="25" spans="1:20" ht="15.75" thickTop="1">
      <c r="A25" s="717"/>
      <c r="B25" s="717"/>
      <c r="E25" s="232" t="s">
        <v>79</v>
      </c>
      <c r="F25" s="233">
        <v>43237</v>
      </c>
      <c r="G25" s="208" t="s">
        <v>111</v>
      </c>
      <c r="H25" s="234" t="s">
        <v>110</v>
      </c>
      <c r="I25" s="234">
        <f>M7</f>
        <v>100000</v>
      </c>
      <c r="J25" s="234"/>
      <c r="K25" s="234" t="s">
        <v>113</v>
      </c>
      <c r="L25" s="732" t="s">
        <v>135</v>
      </c>
      <c r="M25" s="733"/>
      <c r="N25" s="733"/>
      <c r="O25" s="734"/>
      <c r="P25" s="1" t="s">
        <v>177</v>
      </c>
      <c r="R25" s="130"/>
    </row>
    <row r="26" spans="1:20">
      <c r="E26" s="210" t="s">
        <v>79</v>
      </c>
      <c r="F26" s="235">
        <v>43237</v>
      </c>
      <c r="G26" s="213" t="s">
        <v>112</v>
      </c>
      <c r="H26" s="212" t="s">
        <v>56</v>
      </c>
      <c r="I26" s="212"/>
      <c r="J26" s="236">
        <v>-100000</v>
      </c>
      <c r="K26" s="212" t="s">
        <v>113</v>
      </c>
      <c r="L26" s="746" t="s">
        <v>136</v>
      </c>
      <c r="M26" s="747"/>
      <c r="N26" s="747"/>
      <c r="O26" s="748"/>
      <c r="P26" s="1" t="s">
        <v>178</v>
      </c>
    </row>
    <row r="27" spans="1:20">
      <c r="E27" s="210" t="s">
        <v>79</v>
      </c>
      <c r="F27" s="235">
        <v>43237</v>
      </c>
      <c r="G27" s="213" t="s">
        <v>112</v>
      </c>
      <c r="H27" s="212" t="s">
        <v>57</v>
      </c>
      <c r="I27" s="212"/>
      <c r="J27" s="212">
        <v>-74074.070000000007</v>
      </c>
      <c r="K27" s="212" t="s">
        <v>113</v>
      </c>
      <c r="L27" s="746" t="s">
        <v>135</v>
      </c>
      <c r="M27" s="747"/>
      <c r="N27" s="747"/>
      <c r="O27" s="748"/>
      <c r="P27" s="1" t="s">
        <v>179</v>
      </c>
    </row>
    <row r="28" spans="1:20" ht="15.75" thickBot="1">
      <c r="E28" s="210" t="s">
        <v>79</v>
      </c>
      <c r="F28" s="238">
        <v>43237</v>
      </c>
      <c r="G28" s="213" t="s">
        <v>111</v>
      </c>
      <c r="H28" s="212" t="s">
        <v>57</v>
      </c>
      <c r="I28" s="212">
        <v>74074.070000000007</v>
      </c>
      <c r="J28" s="212"/>
      <c r="K28" s="212" t="s">
        <v>113</v>
      </c>
      <c r="L28" s="746" t="s">
        <v>136</v>
      </c>
      <c r="M28" s="747"/>
      <c r="N28" s="747"/>
      <c r="O28" s="748"/>
      <c r="P28" s="1" t="s">
        <v>176</v>
      </c>
    </row>
    <row r="29" spans="1:20">
      <c r="E29" s="135" t="s">
        <v>79</v>
      </c>
      <c r="F29" s="191">
        <v>43237</v>
      </c>
      <c r="G29" s="78" t="s">
        <v>111</v>
      </c>
      <c r="H29" s="136" t="s">
        <v>110</v>
      </c>
      <c r="I29" s="138">
        <v>100000</v>
      </c>
      <c r="J29" s="136"/>
      <c r="K29" s="136" t="s">
        <v>113</v>
      </c>
      <c r="L29" s="704" t="s">
        <v>136</v>
      </c>
      <c r="M29" s="705"/>
      <c r="N29" s="705"/>
      <c r="O29" s="706"/>
      <c r="P29" s="1" t="s">
        <v>180</v>
      </c>
    </row>
    <row r="30" spans="1:20">
      <c r="E30" s="22" t="s">
        <v>79</v>
      </c>
      <c r="F30" s="191">
        <v>43237</v>
      </c>
      <c r="G30" s="28" t="s">
        <v>112</v>
      </c>
      <c r="H30" s="49" t="s">
        <v>57</v>
      </c>
      <c r="I30" s="49"/>
      <c r="J30" s="172">
        <v>-74074.070000000007</v>
      </c>
      <c r="K30" s="49" t="s">
        <v>113</v>
      </c>
      <c r="L30" s="695" t="s">
        <v>136</v>
      </c>
      <c r="M30" s="696"/>
      <c r="N30" s="696"/>
      <c r="O30" s="697"/>
      <c r="P30" s="1" t="s">
        <v>181</v>
      </c>
    </row>
    <row r="31" spans="1:20">
      <c r="E31" s="22" t="s">
        <v>79</v>
      </c>
      <c r="F31" s="191">
        <v>43237</v>
      </c>
      <c r="G31" s="107" t="s">
        <v>111</v>
      </c>
      <c r="H31" s="49" t="s">
        <v>110</v>
      </c>
      <c r="I31" s="49">
        <v>100000</v>
      </c>
      <c r="J31" s="49"/>
      <c r="K31" s="83" t="s">
        <v>84</v>
      </c>
      <c r="L31" s="696" t="s">
        <v>134</v>
      </c>
      <c r="M31" s="696"/>
      <c r="N31" s="696"/>
      <c r="O31" s="697"/>
      <c r="P31" s="1" t="s">
        <v>182</v>
      </c>
    </row>
    <row r="32" spans="1:20" ht="15.75" thickBot="1">
      <c r="E32" s="25" t="s">
        <v>79</v>
      </c>
      <c r="F32" s="193">
        <v>43237</v>
      </c>
      <c r="G32" s="104" t="s">
        <v>112</v>
      </c>
      <c r="H32" s="105" t="s">
        <v>57</v>
      </c>
      <c r="I32" s="105"/>
      <c r="J32" s="134">
        <v>-74074.070000000007</v>
      </c>
      <c r="K32" s="105" t="s">
        <v>84</v>
      </c>
      <c r="L32" s="698" t="s">
        <v>134</v>
      </c>
      <c r="M32" s="699"/>
      <c r="N32" s="699"/>
      <c r="O32" s="700"/>
      <c r="P32" s="1" t="s">
        <v>183</v>
      </c>
    </row>
    <row r="33" spans="2:11" ht="12.95" customHeight="1" thickTop="1"/>
    <row r="34" spans="2:11" ht="8.1" hidden="1" customHeight="1"/>
    <row r="35" spans="2:11" ht="20.25" hidden="1" thickTop="1" thickBot="1">
      <c r="B35" s="148" t="s">
        <v>119</v>
      </c>
      <c r="C35" s="738" t="s">
        <v>77</v>
      </c>
      <c r="D35" s="738"/>
      <c r="E35" s="738"/>
      <c r="F35" s="149"/>
      <c r="G35" s="149"/>
      <c r="H35" s="149" t="s">
        <v>120</v>
      </c>
      <c r="I35" s="150" t="s">
        <v>56</v>
      </c>
    </row>
    <row r="36" spans="2:11" ht="15.75" hidden="1" thickTop="1">
      <c r="B36" s="151" t="s">
        <v>118</v>
      </c>
      <c r="C36" s="152" t="s">
        <v>121</v>
      </c>
      <c r="D36" s="153" t="s">
        <v>114</v>
      </c>
      <c r="E36" s="152" t="s">
        <v>115</v>
      </c>
      <c r="F36" s="153" t="s">
        <v>116</v>
      </c>
      <c r="G36" s="154" t="s">
        <v>117</v>
      </c>
      <c r="H36" s="155"/>
      <c r="I36" s="156"/>
    </row>
    <row r="37" spans="2:11" hidden="1">
      <c r="B37" s="157" t="str">
        <f>E4</f>
        <v>TR18051500001</v>
      </c>
      <c r="C37" s="158" t="str">
        <f>L7</f>
        <v>USD</v>
      </c>
      <c r="D37" s="159">
        <f>M7</f>
        <v>100000</v>
      </c>
      <c r="E37" s="158"/>
      <c r="F37" s="159">
        <f>D37</f>
        <v>100000</v>
      </c>
      <c r="G37" s="739" t="s">
        <v>131</v>
      </c>
      <c r="H37" s="740"/>
      <c r="I37" s="741"/>
    </row>
    <row r="38" spans="2:11" hidden="1">
      <c r="B38" s="157" t="s">
        <v>127</v>
      </c>
      <c r="C38" s="158" t="s">
        <v>56</v>
      </c>
      <c r="D38" s="160"/>
      <c r="E38" s="161">
        <v>-100000</v>
      </c>
      <c r="F38" s="162">
        <f>F37+E38</f>
        <v>0</v>
      </c>
      <c r="G38" s="163"/>
      <c r="H38" s="160"/>
      <c r="I38" s="164"/>
    </row>
    <row r="39" spans="2:11" hidden="1">
      <c r="B39" s="157"/>
      <c r="C39" s="158"/>
      <c r="D39" s="160"/>
      <c r="E39" s="158"/>
      <c r="F39" s="160"/>
      <c r="G39" s="163"/>
      <c r="H39" s="160"/>
      <c r="I39" s="164"/>
      <c r="K39" s="107"/>
    </row>
    <row r="40" spans="2:11" hidden="1">
      <c r="B40" s="157"/>
      <c r="C40" s="158"/>
      <c r="D40" s="160"/>
      <c r="E40" s="158"/>
      <c r="F40" s="160"/>
      <c r="G40" s="163"/>
      <c r="H40" s="160"/>
      <c r="I40" s="164"/>
    </row>
    <row r="41" spans="2:11" ht="15.75" hidden="1" thickBot="1">
      <c r="B41" s="165"/>
      <c r="C41" s="166"/>
      <c r="D41" s="167"/>
      <c r="E41" s="166"/>
      <c r="F41" s="167"/>
      <c r="G41" s="168"/>
      <c r="H41" s="167"/>
      <c r="I41" s="169"/>
    </row>
    <row r="42" spans="2:11" ht="15.75" hidden="1" thickTop="1">
      <c r="B42" s="160"/>
      <c r="C42" s="160"/>
      <c r="D42" s="160"/>
      <c r="E42" s="160"/>
      <c r="F42" s="160"/>
      <c r="G42" s="160"/>
      <c r="H42" s="160"/>
      <c r="I42" s="160"/>
    </row>
    <row r="43" spans="2:11" ht="20.25" hidden="1" thickTop="1" thickBot="1">
      <c r="B43" s="148" t="s">
        <v>119</v>
      </c>
      <c r="C43" s="738" t="s">
        <v>77</v>
      </c>
      <c r="D43" s="738"/>
      <c r="E43" s="738"/>
      <c r="F43" s="149"/>
      <c r="G43" s="149"/>
      <c r="H43" s="149" t="s">
        <v>120</v>
      </c>
      <c r="I43" s="150" t="s">
        <v>57</v>
      </c>
    </row>
    <row r="44" spans="2:11" ht="16.5" hidden="1" thickTop="1">
      <c r="B44" s="151" t="s">
        <v>118</v>
      </c>
      <c r="C44" s="152" t="s">
        <v>121</v>
      </c>
      <c r="D44" s="153" t="s">
        <v>114</v>
      </c>
      <c r="E44" s="152" t="s">
        <v>115</v>
      </c>
      <c r="F44" s="153" t="s">
        <v>116</v>
      </c>
      <c r="G44" s="154" t="s">
        <v>117</v>
      </c>
      <c r="H44" s="155"/>
      <c r="I44" s="156"/>
      <c r="K44" s="139"/>
    </row>
    <row r="45" spans="2:11" hidden="1">
      <c r="B45" s="157" t="s">
        <v>79</v>
      </c>
      <c r="C45" s="158" t="s">
        <v>57</v>
      </c>
      <c r="D45" s="159">
        <f>M15</f>
        <v>0</v>
      </c>
      <c r="E45" s="161">
        <v>-74074.070000000007</v>
      </c>
      <c r="F45" s="159">
        <f>E45</f>
        <v>-74074.070000000007</v>
      </c>
      <c r="G45" s="739" t="s">
        <v>132</v>
      </c>
      <c r="H45" s="740"/>
      <c r="I45" s="741"/>
    </row>
    <row r="46" spans="2:11" hidden="1">
      <c r="B46" s="157" t="s">
        <v>128</v>
      </c>
      <c r="C46" s="158" t="s">
        <v>57</v>
      </c>
      <c r="D46" s="170">
        <v>74074.070000000007</v>
      </c>
      <c r="E46" s="171"/>
      <c r="F46" s="162">
        <f>F45+D46</f>
        <v>0</v>
      </c>
      <c r="G46" s="742" t="s">
        <v>129</v>
      </c>
      <c r="H46" s="743"/>
      <c r="I46" s="164"/>
    </row>
    <row r="47" spans="2:11" hidden="1">
      <c r="B47" s="157"/>
      <c r="C47" s="158"/>
      <c r="D47" s="170"/>
      <c r="E47" s="171"/>
      <c r="F47" s="160"/>
      <c r="G47" s="163"/>
      <c r="H47" s="160"/>
      <c r="I47" s="164"/>
    </row>
    <row r="48" spans="2:11" hidden="1">
      <c r="B48" s="157"/>
      <c r="C48" s="158"/>
      <c r="D48" s="170"/>
      <c r="E48" s="171"/>
      <c r="F48" s="160"/>
      <c r="G48" s="163"/>
      <c r="H48" s="160"/>
      <c r="I48" s="164"/>
    </row>
    <row r="49" spans="1:18" ht="15.75" hidden="1" thickBot="1">
      <c r="B49" s="165"/>
      <c r="C49" s="166"/>
      <c r="D49" s="167"/>
      <c r="E49" s="166"/>
      <c r="F49" s="167"/>
      <c r="G49" s="168"/>
      <c r="H49" s="167"/>
      <c r="I49" s="169"/>
    </row>
    <row r="50" spans="1:18" ht="15.75" hidden="1" thickTop="1">
      <c r="A50" s="124"/>
      <c r="B50" s="124"/>
      <c r="C50" s="107"/>
      <c r="D50" s="107"/>
      <c r="E50" s="107"/>
      <c r="F50" s="107"/>
      <c r="G50" s="107"/>
      <c r="H50" s="107"/>
      <c r="I50" s="20"/>
    </row>
    <row r="51" spans="1:18" ht="15.75" thickBot="1">
      <c r="A51" s="124"/>
      <c r="B51" s="26"/>
      <c r="C51" s="26"/>
      <c r="D51" s="26"/>
      <c r="E51" s="26"/>
      <c r="F51" s="26"/>
      <c r="G51" s="127"/>
      <c r="H51" s="26"/>
      <c r="I51" s="107"/>
    </row>
    <row r="52" spans="1:18" ht="20.25" thickTop="1" thickBot="1">
      <c r="A52" s="751" t="s">
        <v>146</v>
      </c>
      <c r="B52" s="752"/>
      <c r="C52" s="752"/>
      <c r="D52" s="752"/>
      <c r="E52" s="178" t="s">
        <v>143</v>
      </c>
      <c r="F52" s="179">
        <v>43237</v>
      </c>
      <c r="G52" s="110"/>
      <c r="H52" s="110" t="s">
        <v>120</v>
      </c>
      <c r="I52" s="111" t="s">
        <v>56</v>
      </c>
      <c r="K52" t="s">
        <v>196</v>
      </c>
    </row>
    <row r="53" spans="1:18" ht="15.75" thickTop="1">
      <c r="A53" s="180" t="s">
        <v>65</v>
      </c>
      <c r="B53" s="106" t="s">
        <v>118</v>
      </c>
      <c r="C53" s="117" t="s">
        <v>121</v>
      </c>
      <c r="D53" s="59" t="s">
        <v>114</v>
      </c>
      <c r="E53" s="117" t="s">
        <v>115</v>
      </c>
      <c r="F53" s="59" t="s">
        <v>116</v>
      </c>
      <c r="G53" s="681" t="s">
        <v>117</v>
      </c>
      <c r="H53" s="682"/>
      <c r="I53" s="683"/>
      <c r="K53" s="744" t="s">
        <v>192</v>
      </c>
      <c r="L53" s="744"/>
      <c r="M53" s="744"/>
    </row>
    <row r="54" spans="1:18">
      <c r="A54" s="230">
        <v>43237</v>
      </c>
      <c r="B54" s="213" t="s">
        <v>79</v>
      </c>
      <c r="C54" s="211" t="s">
        <v>56</v>
      </c>
      <c r="D54" s="212">
        <v>100000</v>
      </c>
      <c r="E54" s="228"/>
      <c r="F54" s="212">
        <f>D54</f>
        <v>100000</v>
      </c>
      <c r="G54" s="735" t="s">
        <v>131</v>
      </c>
      <c r="H54" s="736"/>
      <c r="I54" s="737"/>
      <c r="J54" t="s">
        <v>177</v>
      </c>
      <c r="K54" s="745" t="s">
        <v>197</v>
      </c>
      <c r="L54" s="745"/>
      <c r="M54" s="745"/>
      <c r="N54" s="745"/>
      <c r="O54" s="745"/>
      <c r="P54" s="745"/>
      <c r="Q54" s="745"/>
      <c r="R54" s="745"/>
    </row>
    <row r="55" spans="1:18">
      <c r="A55" s="230">
        <v>43237</v>
      </c>
      <c r="B55" s="213" t="s">
        <v>79</v>
      </c>
      <c r="C55" s="211" t="s">
        <v>56</v>
      </c>
      <c r="D55" s="213"/>
      <c r="E55" s="214">
        <v>-100000</v>
      </c>
      <c r="F55" s="215">
        <f>F54+E55</f>
        <v>0</v>
      </c>
      <c r="G55" s="735" t="s">
        <v>141</v>
      </c>
      <c r="H55" s="736"/>
      <c r="I55" s="737"/>
      <c r="J55" t="s">
        <v>178</v>
      </c>
    </row>
    <row r="56" spans="1:18">
      <c r="A56" s="175">
        <v>43237</v>
      </c>
      <c r="B56" s="124" t="s">
        <v>79</v>
      </c>
      <c r="C56" s="112" t="s">
        <v>56</v>
      </c>
      <c r="D56" s="128">
        <v>100000</v>
      </c>
      <c r="E56" s="121"/>
      <c r="F56" s="118">
        <f>F55+D56</f>
        <v>100000</v>
      </c>
      <c r="G56" s="684" t="s">
        <v>131</v>
      </c>
      <c r="H56" s="685"/>
      <c r="I56" s="686"/>
      <c r="J56" t="s">
        <v>180</v>
      </c>
    </row>
    <row r="57" spans="1:18">
      <c r="A57" s="175"/>
      <c r="B57" s="124"/>
      <c r="C57" s="112"/>
      <c r="D57" s="128"/>
      <c r="E57" s="119"/>
      <c r="F57" s="107"/>
      <c r="G57" s="115"/>
      <c r="H57" s="107"/>
      <c r="I57" s="108"/>
    </row>
    <row r="58" spans="1:18" ht="15.75" thickBot="1">
      <c r="A58" s="181"/>
      <c r="B58" s="26"/>
      <c r="C58" s="113"/>
      <c r="D58" s="127"/>
      <c r="E58" s="113"/>
      <c r="F58" s="26"/>
      <c r="G58" s="116"/>
      <c r="H58" s="26"/>
      <c r="I58" s="27"/>
    </row>
    <row r="59" spans="1:18" ht="16.5" thickTop="1" thickBot="1"/>
    <row r="60" spans="1:18" ht="20.25" thickTop="1" thickBot="1">
      <c r="A60" s="687" t="s">
        <v>146</v>
      </c>
      <c r="B60" s="688"/>
      <c r="C60" s="688"/>
      <c r="D60" s="688"/>
      <c r="E60" s="178" t="s">
        <v>143</v>
      </c>
      <c r="F60" s="179">
        <v>43237</v>
      </c>
      <c r="G60" s="110"/>
      <c r="H60" s="110" t="s">
        <v>120</v>
      </c>
      <c r="I60" s="111" t="s">
        <v>57</v>
      </c>
    </row>
    <row r="61" spans="1:18" ht="15.75" thickTop="1">
      <c r="A61" s="180" t="s">
        <v>65</v>
      </c>
      <c r="B61" s="106" t="s">
        <v>118</v>
      </c>
      <c r="C61" s="117" t="s">
        <v>121</v>
      </c>
      <c r="D61" s="59" t="s">
        <v>114</v>
      </c>
      <c r="E61" s="117" t="s">
        <v>115</v>
      </c>
      <c r="F61" s="59" t="s">
        <v>116</v>
      </c>
      <c r="G61" s="681" t="s">
        <v>117</v>
      </c>
      <c r="H61" s="682"/>
      <c r="I61" s="683"/>
    </row>
    <row r="62" spans="1:18">
      <c r="A62" s="230">
        <v>43237</v>
      </c>
      <c r="B62" s="213" t="s">
        <v>79</v>
      </c>
      <c r="C62" s="211" t="s">
        <v>57</v>
      </c>
      <c r="D62" s="231"/>
      <c r="E62" s="214">
        <v>-74074.070000000007</v>
      </c>
      <c r="F62" s="212">
        <f>E62</f>
        <v>-74074.070000000007</v>
      </c>
      <c r="G62" s="735" t="s">
        <v>132</v>
      </c>
      <c r="H62" s="736"/>
      <c r="I62" s="737"/>
      <c r="J62" t="s">
        <v>179</v>
      </c>
    </row>
    <row r="63" spans="1:18">
      <c r="A63" s="230">
        <v>43237</v>
      </c>
      <c r="B63" s="213" t="s">
        <v>79</v>
      </c>
      <c r="C63" s="211" t="s">
        <v>57</v>
      </c>
      <c r="D63" s="231">
        <v>74074.070000000007</v>
      </c>
      <c r="E63" s="214"/>
      <c r="F63" s="231">
        <f>F62+D63</f>
        <v>0</v>
      </c>
      <c r="G63" s="735" t="s">
        <v>139</v>
      </c>
      <c r="H63" s="736"/>
      <c r="I63" s="737"/>
      <c r="J63" t="s">
        <v>176</v>
      </c>
    </row>
    <row r="64" spans="1:18">
      <c r="A64" s="175">
        <v>43237</v>
      </c>
      <c r="B64" s="124" t="s">
        <v>79</v>
      </c>
      <c r="C64" s="112" t="s">
        <v>57</v>
      </c>
      <c r="D64" s="128"/>
      <c r="E64" s="120">
        <v>-74074.070000000007</v>
      </c>
      <c r="F64" s="172">
        <f>F63+E64</f>
        <v>-74074.070000000007</v>
      </c>
      <c r="G64" s="684" t="s">
        <v>132</v>
      </c>
      <c r="H64" s="685"/>
      <c r="I64" s="686"/>
      <c r="J64" t="s">
        <v>181</v>
      </c>
    </row>
    <row r="65" spans="1:10">
      <c r="A65" s="22"/>
      <c r="B65" s="124"/>
      <c r="C65" s="112"/>
      <c r="D65" s="107"/>
      <c r="E65" s="119"/>
      <c r="F65" s="107"/>
      <c r="G65" s="115"/>
      <c r="H65" s="107"/>
      <c r="I65" s="108"/>
    </row>
    <row r="66" spans="1:10" ht="15.75" thickBot="1">
      <c r="A66" s="25"/>
      <c r="B66" s="26"/>
      <c r="C66" s="113"/>
      <c r="D66" s="26"/>
      <c r="E66" s="113"/>
      <c r="F66" s="26"/>
      <c r="G66" s="116"/>
      <c r="H66" s="26"/>
      <c r="I66" s="27"/>
    </row>
    <row r="67" spans="1:10" ht="15.75" thickTop="1"/>
    <row r="68" spans="1:10" ht="15.75" thickBot="1"/>
    <row r="69" spans="1:10" ht="20.25" thickTop="1" thickBot="1">
      <c r="A69" s="749" t="s">
        <v>147</v>
      </c>
      <c r="B69" s="750"/>
      <c r="C69" s="750"/>
      <c r="D69" s="750"/>
      <c r="E69" s="178" t="s">
        <v>143</v>
      </c>
      <c r="F69" s="179">
        <v>43237</v>
      </c>
      <c r="G69" s="110"/>
      <c r="H69" s="110" t="s">
        <v>120</v>
      </c>
      <c r="I69" s="111" t="s">
        <v>56</v>
      </c>
    </row>
    <row r="70" spans="1:10" ht="15.75" thickTop="1">
      <c r="A70" s="180" t="s">
        <v>65</v>
      </c>
      <c r="B70" s="106" t="s">
        <v>118</v>
      </c>
      <c r="C70" s="117" t="s">
        <v>121</v>
      </c>
      <c r="D70" s="59" t="s">
        <v>114</v>
      </c>
      <c r="E70" s="117" t="s">
        <v>115</v>
      </c>
      <c r="F70" s="59" t="s">
        <v>116</v>
      </c>
      <c r="G70" s="681" t="s">
        <v>117</v>
      </c>
      <c r="H70" s="682"/>
      <c r="I70" s="683"/>
    </row>
    <row r="71" spans="1:10">
      <c r="A71" s="175">
        <v>43237</v>
      </c>
      <c r="B71" s="124" t="s">
        <v>79</v>
      </c>
      <c r="C71" s="112" t="s">
        <v>56</v>
      </c>
      <c r="D71" s="128">
        <v>100000</v>
      </c>
      <c r="E71" s="120"/>
      <c r="F71" s="49">
        <f>D71</f>
        <v>100000</v>
      </c>
      <c r="G71" s="684" t="s">
        <v>131</v>
      </c>
      <c r="H71" s="685"/>
      <c r="I71" s="686"/>
      <c r="J71" t="s">
        <v>182</v>
      </c>
    </row>
    <row r="72" spans="1:10">
      <c r="A72" s="22"/>
      <c r="B72" s="124"/>
      <c r="C72" s="112"/>
      <c r="D72" s="128"/>
      <c r="E72" s="120"/>
      <c r="F72" s="128"/>
      <c r="G72" s="684"/>
      <c r="H72" s="685"/>
      <c r="I72" s="686"/>
    </row>
    <row r="73" spans="1:10">
      <c r="A73" s="22"/>
      <c r="B73" s="124"/>
      <c r="C73" s="112"/>
      <c r="D73" s="128"/>
      <c r="E73" s="120"/>
      <c r="F73" s="107"/>
      <c r="G73" s="115"/>
      <c r="H73" s="107"/>
      <c r="I73" s="108"/>
    </row>
    <row r="74" spans="1:10">
      <c r="A74" s="22"/>
      <c r="B74" s="124"/>
      <c r="C74" s="112"/>
      <c r="D74" s="107"/>
      <c r="E74" s="119"/>
      <c r="F74" s="107"/>
      <c r="G74" s="115"/>
      <c r="H74" s="107"/>
      <c r="I74" s="108"/>
    </row>
    <row r="75" spans="1:10" ht="15.75" thickBot="1">
      <c r="A75" s="25"/>
      <c r="B75" s="26"/>
      <c r="C75" s="113"/>
      <c r="D75" s="26"/>
      <c r="E75" s="113"/>
      <c r="F75" s="26"/>
      <c r="G75" s="116"/>
      <c r="H75" s="26"/>
      <c r="I75" s="27"/>
    </row>
    <row r="76" spans="1:10" ht="15.75" thickTop="1">
      <c r="B76" s="107"/>
      <c r="C76" s="107"/>
      <c r="D76" s="107"/>
      <c r="E76" s="107"/>
      <c r="F76" s="107"/>
      <c r="G76" s="107"/>
      <c r="H76" s="107"/>
      <c r="I76" s="107"/>
    </row>
    <row r="77" spans="1:10" ht="15.75" thickBot="1"/>
    <row r="78" spans="1:10" ht="20.25" thickTop="1" thickBot="1">
      <c r="A78" s="687" t="s">
        <v>148</v>
      </c>
      <c r="B78" s="688"/>
      <c r="C78" s="688"/>
      <c r="D78" s="688"/>
      <c r="E78" s="178" t="s">
        <v>143</v>
      </c>
      <c r="F78" s="179">
        <v>43237</v>
      </c>
      <c r="G78" s="110"/>
      <c r="H78" s="110" t="s">
        <v>120</v>
      </c>
      <c r="I78" s="111" t="s">
        <v>57</v>
      </c>
    </row>
    <row r="79" spans="1:10" ht="15.75" thickTop="1">
      <c r="A79" s="180" t="s">
        <v>65</v>
      </c>
      <c r="B79" s="184" t="s">
        <v>118</v>
      </c>
      <c r="C79" s="117" t="s">
        <v>121</v>
      </c>
      <c r="D79" s="59" t="s">
        <v>114</v>
      </c>
      <c r="E79" s="117" t="s">
        <v>115</v>
      </c>
      <c r="F79" s="59" t="s">
        <v>116</v>
      </c>
      <c r="G79" s="681" t="s">
        <v>117</v>
      </c>
      <c r="H79" s="682"/>
      <c r="I79" s="683"/>
    </row>
    <row r="80" spans="1:10">
      <c r="A80" s="175">
        <v>43237</v>
      </c>
      <c r="B80" s="71" t="s">
        <v>79</v>
      </c>
      <c r="C80" s="112" t="s">
        <v>57</v>
      </c>
      <c r="D80" s="128"/>
      <c r="E80" s="120">
        <v>-74074.070000000007</v>
      </c>
      <c r="F80" s="49">
        <f>E80</f>
        <v>-74074.070000000007</v>
      </c>
      <c r="G80" s="684" t="s">
        <v>132</v>
      </c>
      <c r="H80" s="685"/>
      <c r="I80" s="686"/>
      <c r="J80" t="s">
        <v>183</v>
      </c>
    </row>
    <row r="81" spans="1:9">
      <c r="A81" s="22"/>
      <c r="B81" s="71"/>
      <c r="C81" s="112"/>
      <c r="D81" s="128"/>
      <c r="E81" s="120"/>
      <c r="F81" s="128"/>
      <c r="G81" s="684"/>
      <c r="H81" s="685"/>
      <c r="I81" s="686"/>
    </row>
    <row r="82" spans="1:9">
      <c r="A82" s="22"/>
      <c r="B82" s="71"/>
      <c r="C82" s="112"/>
      <c r="D82" s="128"/>
      <c r="E82" s="120"/>
      <c r="F82" s="107"/>
      <c r="G82" s="115"/>
      <c r="H82" s="107"/>
      <c r="I82" s="108"/>
    </row>
    <row r="83" spans="1:9">
      <c r="A83" s="22"/>
      <c r="B83" s="71"/>
      <c r="C83" s="112"/>
      <c r="D83" s="107"/>
      <c r="E83" s="119"/>
      <c r="F83" s="107"/>
      <c r="G83" s="115"/>
      <c r="H83" s="107"/>
      <c r="I83" s="108"/>
    </row>
    <row r="84" spans="1:9" ht="15.75" thickBot="1">
      <c r="A84" s="25"/>
      <c r="B84" s="185"/>
      <c r="C84" s="113"/>
      <c r="D84" s="26"/>
      <c r="E84" s="113"/>
      <c r="F84" s="26"/>
      <c r="G84" s="116"/>
      <c r="H84" s="26"/>
      <c r="I84" s="27"/>
    </row>
    <row r="85" spans="1:9" ht="15.75" thickTop="1">
      <c r="B85" s="107"/>
      <c r="C85" s="107"/>
      <c r="D85" s="107"/>
      <c r="E85" s="107"/>
      <c r="F85" s="107"/>
      <c r="G85" s="107"/>
      <c r="H85" s="107"/>
      <c r="I85" s="107"/>
    </row>
  </sheetData>
  <mergeCells count="42">
    <mergeCell ref="A69:D69"/>
    <mergeCell ref="A78:D78"/>
    <mergeCell ref="A52:D52"/>
    <mergeCell ref="A60:D60"/>
    <mergeCell ref="L31:O31"/>
    <mergeCell ref="L26:O26"/>
    <mergeCell ref="L27:O27"/>
    <mergeCell ref="L28:O28"/>
    <mergeCell ref="L29:O29"/>
    <mergeCell ref="F7:G7"/>
    <mergeCell ref="L30:O30"/>
    <mergeCell ref="G61:I61"/>
    <mergeCell ref="L32:O32"/>
    <mergeCell ref="C35:E35"/>
    <mergeCell ref="G37:I37"/>
    <mergeCell ref="C43:E43"/>
    <mergeCell ref="G45:I45"/>
    <mergeCell ref="G46:H46"/>
    <mergeCell ref="G56:I56"/>
    <mergeCell ref="G53:I53"/>
    <mergeCell ref="G54:I54"/>
    <mergeCell ref="G55:I55"/>
    <mergeCell ref="K53:M53"/>
    <mergeCell ref="K54:R54"/>
    <mergeCell ref="G79:I79"/>
    <mergeCell ref="G80:I80"/>
    <mergeCell ref="G81:I81"/>
    <mergeCell ref="G62:I62"/>
    <mergeCell ref="G63:I63"/>
    <mergeCell ref="G70:I70"/>
    <mergeCell ref="G71:I71"/>
    <mergeCell ref="G72:I72"/>
    <mergeCell ref="G64:I64"/>
    <mergeCell ref="A2:B25"/>
    <mergeCell ref="J12:K12"/>
    <mergeCell ref="J13:K13"/>
    <mergeCell ref="J20:R20"/>
    <mergeCell ref="J21:K21"/>
    <mergeCell ref="N21:O21"/>
    <mergeCell ref="F22:G22"/>
    <mergeCell ref="R2:T2"/>
    <mergeCell ref="L25:O25"/>
  </mergeCells>
  <pageMargins left="0.70866141732283472" right="0.70866141732283472" top="0.74803149606299213" bottom="0.74803149606299213" header="0.31496062992125984" footer="0.31496062992125984"/>
  <pageSetup paperSize="8" scale="74" orientation="landscape"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3"/>
  <sheetViews>
    <sheetView topLeftCell="A2" workbookViewId="0">
      <selection activeCell="A2" sqref="A2:J32"/>
    </sheetView>
  </sheetViews>
  <sheetFormatPr defaultColWidth="8.85546875" defaultRowHeight="15"/>
  <cols>
    <col min="1" max="1" width="10.140625" bestFit="1" customWidth="1"/>
    <col min="2" max="2" width="18.140625" bestFit="1" customWidth="1"/>
    <col min="3" max="3" width="4.28515625" bestFit="1" customWidth="1"/>
    <col min="4" max="4" width="12.28515625" customWidth="1"/>
    <col min="5" max="5" width="16" customWidth="1"/>
    <col min="6" max="6" width="14.42578125" customWidth="1"/>
    <col min="7" max="7" width="9.85546875" bestFit="1" customWidth="1"/>
    <col min="8" max="8" width="12.42578125" bestFit="1" customWidth="1"/>
    <col min="9" max="9" width="10.7109375" customWidth="1"/>
    <col min="10" max="10" width="10.7109375" bestFit="1" customWidth="1"/>
    <col min="11" max="11" width="17.42578125" customWidth="1"/>
    <col min="13" max="13" width="10.42578125" bestFit="1" customWidth="1"/>
    <col min="14" max="14" width="1.42578125" customWidth="1"/>
    <col min="16" max="16" width="2.85546875" bestFit="1" customWidth="1"/>
    <col min="18" max="18" width="14.7109375" bestFit="1" customWidth="1"/>
    <col min="19" max="19" width="1.28515625" customWidth="1"/>
    <col min="20" max="20" width="1.85546875" customWidth="1"/>
  </cols>
  <sheetData>
    <row r="1" spans="5:20" ht="15.75" thickBot="1"/>
    <row r="2" spans="5:20" ht="16.5" thickTop="1" thickBot="1">
      <c r="E2" s="73" t="s">
        <v>67</v>
      </c>
      <c r="F2" s="20"/>
      <c r="G2" s="20"/>
      <c r="H2" s="20"/>
      <c r="I2" s="20"/>
      <c r="J2" s="20"/>
      <c r="K2" s="20"/>
      <c r="L2" s="20"/>
      <c r="M2" s="20"/>
      <c r="N2" s="20"/>
      <c r="O2" s="20"/>
      <c r="P2" s="20"/>
      <c r="Q2" s="20"/>
      <c r="R2" s="692" t="s">
        <v>323</v>
      </c>
      <c r="S2" s="692"/>
      <c r="T2" s="693"/>
    </row>
    <row r="3" spans="5:20" ht="16.5" thickTop="1" thickBot="1">
      <c r="E3" s="74" t="s">
        <v>78</v>
      </c>
      <c r="F3" s="124"/>
      <c r="G3" s="124"/>
      <c r="H3" s="124"/>
      <c r="I3" s="124"/>
      <c r="J3" s="124"/>
      <c r="K3" s="124"/>
      <c r="L3" s="124"/>
      <c r="M3" s="124"/>
      <c r="N3" s="124"/>
      <c r="O3" s="124"/>
      <c r="P3" s="124"/>
      <c r="Q3" s="124"/>
      <c r="R3" s="59" t="s">
        <v>71</v>
      </c>
      <c r="S3" s="59"/>
      <c r="T3" s="125"/>
    </row>
    <row r="4" spans="5:20" ht="18.75" customHeight="1" thickBot="1">
      <c r="E4" s="22" t="s">
        <v>137</v>
      </c>
      <c r="F4" s="124"/>
      <c r="G4" s="124"/>
      <c r="H4" s="124"/>
      <c r="I4" s="124"/>
      <c r="J4" s="124"/>
      <c r="K4" s="124"/>
      <c r="L4" s="124"/>
      <c r="M4" s="124"/>
      <c r="N4" s="124"/>
      <c r="O4" s="124"/>
      <c r="P4" s="124"/>
      <c r="Q4" s="124"/>
      <c r="R4" s="356">
        <v>43244</v>
      </c>
      <c r="S4" s="58"/>
      <c r="T4" s="125"/>
    </row>
    <row r="5" spans="5:20" ht="3.95" customHeight="1">
      <c r="E5" s="22"/>
      <c r="F5" s="124"/>
      <c r="G5" s="124"/>
      <c r="H5" s="124"/>
      <c r="I5" s="124"/>
      <c r="J5" s="124"/>
      <c r="K5" s="124"/>
      <c r="L5" s="124"/>
      <c r="M5" s="124"/>
      <c r="N5" s="124"/>
      <c r="O5" s="124"/>
      <c r="P5" s="124"/>
      <c r="Q5" s="124"/>
      <c r="R5" s="58"/>
      <c r="S5" s="58"/>
      <c r="T5" s="125"/>
    </row>
    <row r="6" spans="5:20" ht="15.75" thickBot="1">
      <c r="E6" s="22"/>
      <c r="F6" s="124"/>
      <c r="G6" s="124"/>
      <c r="H6" s="124"/>
      <c r="I6" s="124"/>
      <c r="J6" s="60"/>
      <c r="K6" s="61"/>
      <c r="L6" s="95" t="s">
        <v>45</v>
      </c>
      <c r="M6" s="61"/>
      <c r="N6" s="61"/>
      <c r="O6" s="95" t="s">
        <v>347</v>
      </c>
      <c r="P6" s="61"/>
      <c r="Q6" s="96" t="s">
        <v>58</v>
      </c>
      <c r="R6" s="61"/>
      <c r="S6" s="63"/>
      <c r="T6" s="125"/>
    </row>
    <row r="7" spans="5:20" ht="15.75" thickBot="1">
      <c r="E7" s="52" t="s">
        <v>44</v>
      </c>
      <c r="F7" s="694" t="s">
        <v>122</v>
      </c>
      <c r="G7" s="694"/>
      <c r="H7" s="124"/>
      <c r="I7" s="124"/>
      <c r="J7" s="72" t="s">
        <v>44</v>
      </c>
      <c r="K7" s="384" t="s">
        <v>338</v>
      </c>
      <c r="L7" s="92" t="s">
        <v>57</v>
      </c>
      <c r="M7" s="133">
        <f>-(R7/O7)</f>
        <v>74074.074074074073</v>
      </c>
      <c r="N7" s="124"/>
      <c r="O7" s="48">
        <v>1.35</v>
      </c>
      <c r="P7" s="124"/>
      <c r="Q7" s="97" t="s">
        <v>56</v>
      </c>
      <c r="R7" s="50">
        <v>-100000</v>
      </c>
      <c r="S7" s="65"/>
      <c r="T7" s="125"/>
    </row>
    <row r="8" spans="5:20" ht="5.25" customHeight="1" thickBot="1">
      <c r="E8" s="52"/>
      <c r="F8" s="384"/>
      <c r="G8" s="384"/>
      <c r="H8" s="124"/>
      <c r="I8" s="124"/>
      <c r="J8" s="123"/>
      <c r="K8" s="124"/>
      <c r="L8" s="92"/>
      <c r="M8" s="133"/>
      <c r="N8" s="124"/>
      <c r="O8" s="48"/>
      <c r="P8" s="124"/>
      <c r="Q8" s="97"/>
      <c r="R8" s="133"/>
      <c r="S8" s="65"/>
      <c r="T8" s="125"/>
    </row>
    <row r="9" spans="5:20" ht="15.75" thickBot="1">
      <c r="E9" s="52" t="s">
        <v>62</v>
      </c>
      <c r="F9" s="384" t="s">
        <v>60</v>
      </c>
      <c r="G9" s="384"/>
      <c r="H9" s="124"/>
      <c r="I9" s="124"/>
      <c r="J9" s="72" t="s">
        <v>83</v>
      </c>
      <c r="K9" s="384" t="s">
        <v>338</v>
      </c>
      <c r="L9" s="92" t="s">
        <v>57</v>
      </c>
      <c r="M9" s="133">
        <f>-(R9/O9)</f>
        <v>74626.86567164179</v>
      </c>
      <c r="N9" s="124"/>
      <c r="O9" s="48">
        <v>1.34</v>
      </c>
      <c r="P9" s="124"/>
      <c r="Q9" s="92" t="s">
        <v>56</v>
      </c>
      <c r="R9" s="50">
        <v>-100000</v>
      </c>
      <c r="S9" s="65"/>
      <c r="T9" s="125"/>
    </row>
    <row r="10" spans="5:20">
      <c r="E10" s="52" t="s">
        <v>306</v>
      </c>
      <c r="F10" s="384" t="s">
        <v>61</v>
      </c>
      <c r="G10" s="384"/>
      <c r="H10" s="124"/>
      <c r="I10" s="124"/>
      <c r="J10" s="66"/>
      <c r="K10" s="67"/>
      <c r="L10" s="67"/>
      <c r="M10" s="67"/>
      <c r="N10" s="67"/>
      <c r="O10" s="67"/>
      <c r="P10" s="67"/>
      <c r="Q10" s="93"/>
      <c r="R10" s="67"/>
      <c r="S10" s="68"/>
      <c r="T10" s="125"/>
    </row>
    <row r="11" spans="5:20" ht="3.75" customHeight="1" thickBot="1">
      <c r="E11" s="52"/>
      <c r="F11" s="384"/>
      <c r="G11" s="384"/>
      <c r="H11" s="124"/>
      <c r="I11" s="124"/>
      <c r="J11" s="124"/>
      <c r="K11" s="124"/>
      <c r="L11" s="124"/>
      <c r="M11" s="124"/>
      <c r="N11" s="124"/>
      <c r="O11" s="124"/>
      <c r="P11" s="124"/>
      <c r="Q11" s="92"/>
      <c r="R11" s="124"/>
      <c r="S11" s="124"/>
      <c r="T11" s="125"/>
    </row>
    <row r="12" spans="5:20" ht="15.75" thickBot="1">
      <c r="E12" s="52" t="s">
        <v>63</v>
      </c>
      <c r="F12" s="384" t="s">
        <v>344</v>
      </c>
      <c r="G12" s="384"/>
      <c r="H12" s="124"/>
      <c r="I12" s="124"/>
      <c r="J12" s="679" t="s">
        <v>90</v>
      </c>
      <c r="K12" s="680"/>
      <c r="L12" s="382"/>
      <c r="M12" s="124"/>
      <c r="N12" s="124"/>
      <c r="O12" s="48"/>
      <c r="P12" s="124"/>
      <c r="Q12" s="97" t="s">
        <v>57</v>
      </c>
      <c r="R12" s="129">
        <f>M9-M7</f>
        <v>552.79159756771696</v>
      </c>
      <c r="S12" s="133"/>
      <c r="T12" s="125"/>
    </row>
    <row r="13" spans="5:20">
      <c r="E13" s="52" t="s">
        <v>65</v>
      </c>
      <c r="F13" s="404">
        <v>43244</v>
      </c>
      <c r="G13" s="384"/>
      <c r="H13" s="124"/>
      <c r="I13" s="124"/>
      <c r="J13" s="679" t="s">
        <v>89</v>
      </c>
      <c r="K13" s="680"/>
      <c r="L13" s="382"/>
      <c r="M13" s="124"/>
      <c r="N13" s="124"/>
      <c r="O13" s="124"/>
      <c r="P13" s="124"/>
      <c r="Q13" s="124"/>
      <c r="R13" s="124"/>
      <c r="S13" s="124"/>
      <c r="T13" s="125"/>
    </row>
    <row r="14" spans="5:20">
      <c r="E14" s="52" t="s">
        <v>83</v>
      </c>
      <c r="F14" s="106" t="s">
        <v>84</v>
      </c>
      <c r="G14" s="384"/>
      <c r="H14" s="124"/>
      <c r="I14" s="124"/>
      <c r="J14" s="124"/>
      <c r="K14" s="124"/>
      <c r="L14" s="124"/>
      <c r="M14" s="124"/>
      <c r="N14" s="124"/>
      <c r="O14" s="124"/>
      <c r="P14" s="124"/>
      <c r="Q14" s="124"/>
      <c r="R14" s="124"/>
      <c r="S14" s="124"/>
      <c r="T14" s="125"/>
    </row>
    <row r="15" spans="5:20">
      <c r="E15" s="52"/>
      <c r="F15" s="404"/>
      <c r="G15" s="384"/>
      <c r="H15" s="124"/>
      <c r="I15" s="124"/>
      <c r="J15" s="124"/>
      <c r="K15" s="124"/>
      <c r="L15" s="124"/>
      <c r="M15" s="124"/>
      <c r="N15" s="124"/>
      <c r="O15" s="124"/>
      <c r="P15" s="124"/>
      <c r="Q15" s="124"/>
      <c r="R15" s="124"/>
      <c r="S15" s="124"/>
      <c r="T15" s="125"/>
    </row>
    <row r="16" spans="5:20">
      <c r="E16" s="52" t="s">
        <v>307</v>
      </c>
      <c r="F16" s="405">
        <v>43235</v>
      </c>
      <c r="G16" s="338">
        <v>0.50555555555555554</v>
      </c>
      <c r="H16" s="124"/>
      <c r="I16" s="124"/>
      <c r="J16" s="124"/>
      <c r="K16" s="124"/>
      <c r="L16" s="124"/>
      <c r="M16" s="124"/>
      <c r="N16" s="124"/>
      <c r="O16" s="124"/>
      <c r="P16" s="124"/>
      <c r="Q16" s="124"/>
      <c r="R16" s="124"/>
      <c r="S16" s="124"/>
      <c r="T16" s="125"/>
    </row>
    <row r="17" spans="5:20">
      <c r="E17" s="52" t="s">
        <v>308</v>
      </c>
      <c r="F17" s="384" t="s">
        <v>157</v>
      </c>
      <c r="G17" s="384"/>
      <c r="H17" s="124"/>
      <c r="I17" s="124"/>
      <c r="J17" s="67"/>
      <c r="K17" s="67"/>
      <c r="L17" s="67"/>
      <c r="M17" s="67"/>
      <c r="N17" s="67"/>
      <c r="O17" s="67"/>
      <c r="P17" s="67"/>
      <c r="Q17" s="67"/>
      <c r="R17" s="67"/>
      <c r="S17" s="67"/>
      <c r="T17" s="125"/>
    </row>
    <row r="18" spans="5:20" s="388" customFormat="1">
      <c r="E18" s="52"/>
      <c r="F18" s="384"/>
      <c r="G18" s="384"/>
      <c r="H18" s="384"/>
      <c r="I18" s="384"/>
      <c r="J18" s="383" t="s">
        <v>72</v>
      </c>
      <c r="K18" s="384"/>
      <c r="L18" s="384"/>
      <c r="M18" s="384"/>
      <c r="N18" s="384"/>
      <c r="O18" s="384"/>
      <c r="P18" s="384"/>
      <c r="Q18" s="384"/>
      <c r="R18" s="384"/>
      <c r="S18" s="71"/>
      <c r="T18" s="385"/>
    </row>
    <row r="19" spans="5:20">
      <c r="E19" s="55" t="s">
        <v>309</v>
      </c>
      <c r="F19" s="57" t="s">
        <v>70</v>
      </c>
      <c r="G19" s="124"/>
      <c r="H19" s="124"/>
      <c r="I19" s="124"/>
      <c r="J19" s="383"/>
      <c r="S19" s="71"/>
      <c r="T19" s="125"/>
    </row>
    <row r="20" spans="5:20" s="388" customFormat="1">
      <c r="E20" s="56" t="s">
        <v>326</v>
      </c>
      <c r="F20" s="57" t="s">
        <v>70</v>
      </c>
      <c r="G20" s="384"/>
      <c r="H20" s="384"/>
      <c r="I20" s="384"/>
      <c r="J20" s="709" t="s">
        <v>324</v>
      </c>
      <c r="K20" s="710"/>
      <c r="L20" s="710"/>
      <c r="M20" s="710"/>
      <c r="N20" s="710"/>
      <c r="O20" s="710"/>
      <c r="P20" s="710"/>
      <c r="Q20" s="710"/>
      <c r="R20" s="710"/>
      <c r="S20" s="71"/>
      <c r="T20" s="385"/>
    </row>
    <row r="21" spans="5:20">
      <c r="E21" s="56" t="s">
        <v>69</v>
      </c>
      <c r="F21" s="57" t="s">
        <v>70</v>
      </c>
      <c r="G21" s="124"/>
      <c r="H21" s="124"/>
      <c r="I21" s="124"/>
      <c r="J21" s="728"/>
      <c r="K21" s="729"/>
      <c r="L21" s="67"/>
      <c r="M21" s="67"/>
      <c r="N21" s="730"/>
      <c r="O21" s="730"/>
      <c r="P21" s="67"/>
      <c r="Q21" s="67"/>
      <c r="R21" s="67"/>
      <c r="S21" s="68"/>
      <c r="T21" s="125"/>
    </row>
    <row r="22" spans="5:20">
      <c r="E22" s="22" t="s">
        <v>75</v>
      </c>
      <c r="F22" s="731" t="s">
        <v>76</v>
      </c>
      <c r="G22" s="731"/>
      <c r="H22" s="124"/>
      <c r="I22" s="124"/>
      <c r="J22" s="124"/>
      <c r="K22" s="124"/>
      <c r="L22" s="124"/>
      <c r="M22" s="124"/>
      <c r="N22" s="124"/>
      <c r="O22" s="124"/>
      <c r="P22" s="124"/>
      <c r="Q22" s="124"/>
      <c r="R22" s="124"/>
      <c r="S22" s="124"/>
      <c r="T22" s="125"/>
    </row>
    <row r="23" spans="5:20" ht="17.25" customHeight="1" thickBot="1">
      <c r="E23" s="25"/>
      <c r="F23" s="26"/>
      <c r="G23" s="26"/>
      <c r="H23" s="26"/>
      <c r="I23" s="26"/>
      <c r="J23" s="26"/>
      <c r="K23" s="26"/>
      <c r="L23" s="26"/>
      <c r="M23" s="26"/>
      <c r="N23" s="26"/>
      <c r="O23" s="26"/>
      <c r="P23" s="26"/>
      <c r="Q23" s="26"/>
      <c r="R23" s="26"/>
      <c r="S23" s="26"/>
      <c r="T23" s="27"/>
    </row>
    <row r="24" spans="5:20" ht="11.1" customHeight="1" thickTop="1" thickBot="1"/>
    <row r="25" spans="5:20" ht="15.75" thickTop="1">
      <c r="E25" s="194" t="s">
        <v>137</v>
      </c>
      <c r="F25" s="195">
        <v>43244</v>
      </c>
      <c r="G25" s="155" t="s">
        <v>111</v>
      </c>
      <c r="H25" s="196" t="s">
        <v>57</v>
      </c>
      <c r="I25" s="196">
        <f>M7</f>
        <v>74074.074074074073</v>
      </c>
      <c r="J25" s="196"/>
      <c r="K25" s="196" t="s">
        <v>113</v>
      </c>
      <c r="L25" s="753" t="s">
        <v>135</v>
      </c>
      <c r="M25" s="754"/>
      <c r="N25" s="754"/>
      <c r="O25" s="755"/>
      <c r="P25" s="1" t="s">
        <v>184</v>
      </c>
      <c r="R25" s="130"/>
    </row>
    <row r="26" spans="5:20">
      <c r="E26" s="157" t="s">
        <v>137</v>
      </c>
      <c r="F26" s="197">
        <v>43244</v>
      </c>
      <c r="G26" s="160" t="s">
        <v>112</v>
      </c>
      <c r="H26" s="159" t="s">
        <v>57</v>
      </c>
      <c r="I26" s="159"/>
      <c r="J26" s="200">
        <v>-74074.070000000007</v>
      </c>
      <c r="K26" s="159" t="s">
        <v>113</v>
      </c>
      <c r="L26" s="756" t="s">
        <v>136</v>
      </c>
      <c r="M26" s="757"/>
      <c r="N26" s="757"/>
      <c r="O26" s="758"/>
      <c r="P26" s="1" t="s">
        <v>185</v>
      </c>
    </row>
    <row r="27" spans="5:20">
      <c r="E27" s="157" t="s">
        <v>137</v>
      </c>
      <c r="F27" s="197">
        <v>43244</v>
      </c>
      <c r="G27" s="160" t="s">
        <v>112</v>
      </c>
      <c r="H27" s="159" t="s">
        <v>110</v>
      </c>
      <c r="I27" s="159"/>
      <c r="J27" s="159">
        <v>-100000</v>
      </c>
      <c r="K27" s="159" t="s">
        <v>113</v>
      </c>
      <c r="L27" s="756" t="s">
        <v>135</v>
      </c>
      <c r="M27" s="757"/>
      <c r="N27" s="757"/>
      <c r="O27" s="758"/>
      <c r="P27" s="1" t="s">
        <v>186</v>
      </c>
    </row>
    <row r="28" spans="5:20" ht="15.75" thickBot="1">
      <c r="E28" s="198" t="s">
        <v>137</v>
      </c>
      <c r="F28" s="197">
        <v>43244</v>
      </c>
      <c r="G28" s="160" t="s">
        <v>111</v>
      </c>
      <c r="H28" s="159" t="s">
        <v>110</v>
      </c>
      <c r="I28" s="199">
        <v>100000</v>
      </c>
      <c r="J28" s="159"/>
      <c r="K28" s="159" t="s">
        <v>113</v>
      </c>
      <c r="L28" s="756" t="s">
        <v>136</v>
      </c>
      <c r="M28" s="757"/>
      <c r="N28" s="757"/>
      <c r="O28" s="758"/>
      <c r="P28" s="1" t="s">
        <v>187</v>
      </c>
    </row>
    <row r="29" spans="5:20">
      <c r="E29" s="22" t="s">
        <v>137</v>
      </c>
      <c r="F29" s="192">
        <v>43244</v>
      </c>
      <c r="G29" s="78" t="s">
        <v>111</v>
      </c>
      <c r="H29" s="138" t="s">
        <v>57</v>
      </c>
      <c r="I29" s="138">
        <f>M9</f>
        <v>74626.86567164179</v>
      </c>
      <c r="J29" s="138"/>
      <c r="K29" s="138" t="s">
        <v>113</v>
      </c>
      <c r="L29" s="704" t="s">
        <v>136</v>
      </c>
      <c r="M29" s="705"/>
      <c r="N29" s="705"/>
      <c r="O29" s="706"/>
      <c r="P29" s="1" t="s">
        <v>188</v>
      </c>
    </row>
    <row r="30" spans="5:20">
      <c r="E30" s="22" t="s">
        <v>137</v>
      </c>
      <c r="F30" s="191">
        <v>43244</v>
      </c>
      <c r="G30" s="140" t="s">
        <v>112</v>
      </c>
      <c r="H30" s="133" t="s">
        <v>56</v>
      </c>
      <c r="I30" s="133"/>
      <c r="J30" s="172">
        <f>R9</f>
        <v>-100000</v>
      </c>
      <c r="K30" s="133" t="s">
        <v>113</v>
      </c>
      <c r="L30" s="695" t="s">
        <v>136</v>
      </c>
      <c r="M30" s="696"/>
      <c r="N30" s="696"/>
      <c r="O30" s="697"/>
      <c r="P30" s="1" t="s">
        <v>189</v>
      </c>
    </row>
    <row r="31" spans="5:20">
      <c r="E31" s="22" t="s">
        <v>137</v>
      </c>
      <c r="F31" s="191">
        <v>43244</v>
      </c>
      <c r="G31" s="124" t="s">
        <v>111</v>
      </c>
      <c r="H31" s="133" t="s">
        <v>57</v>
      </c>
      <c r="I31" s="133">
        <v>74626.87</v>
      </c>
      <c r="J31" s="133"/>
      <c r="K31" s="133" t="s">
        <v>84</v>
      </c>
      <c r="L31" s="695" t="s">
        <v>134</v>
      </c>
      <c r="M31" s="696"/>
      <c r="N31" s="696"/>
      <c r="O31" s="697"/>
      <c r="P31" s="1" t="s">
        <v>190</v>
      </c>
    </row>
    <row r="32" spans="5:20" ht="15.75" thickBot="1">
      <c r="E32" s="25" t="s">
        <v>137</v>
      </c>
      <c r="F32" s="193">
        <v>43244</v>
      </c>
      <c r="G32" s="104" t="s">
        <v>112</v>
      </c>
      <c r="H32" s="137" t="s">
        <v>56</v>
      </c>
      <c r="I32" s="137"/>
      <c r="J32" s="134">
        <v>-100000</v>
      </c>
      <c r="K32" s="137" t="s">
        <v>84</v>
      </c>
      <c r="L32" s="698" t="s">
        <v>134</v>
      </c>
      <c r="M32" s="699"/>
      <c r="N32" s="699"/>
      <c r="O32" s="700"/>
      <c r="P32" s="1" t="s">
        <v>191</v>
      </c>
    </row>
    <row r="33" spans="2:11" ht="15" customHeight="1" thickTop="1" thickBot="1"/>
    <row r="34" spans="2:11" hidden="1">
      <c r="I34" s="124"/>
    </row>
    <row r="35" spans="2:11" ht="6.95" hidden="1" customHeight="1" thickTop="1" thickBot="1">
      <c r="B35" s="201" t="s">
        <v>119</v>
      </c>
      <c r="C35" s="760" t="s">
        <v>77</v>
      </c>
      <c r="D35" s="760"/>
      <c r="E35" s="760"/>
      <c r="F35" s="202"/>
      <c r="G35" s="202"/>
      <c r="H35" s="202" t="s">
        <v>120</v>
      </c>
      <c r="I35" s="227" t="s">
        <v>56</v>
      </c>
    </row>
    <row r="36" spans="2:11" ht="16.5" hidden="1" thickTop="1" thickBot="1">
      <c r="B36" s="204" t="s">
        <v>118</v>
      </c>
      <c r="C36" s="205" t="s">
        <v>121</v>
      </c>
      <c r="D36" s="206" t="s">
        <v>114</v>
      </c>
      <c r="E36" s="205" t="s">
        <v>115</v>
      </c>
      <c r="F36" s="206" t="s">
        <v>116</v>
      </c>
      <c r="G36" s="207" t="s">
        <v>117</v>
      </c>
      <c r="H36" s="208"/>
      <c r="I36" s="209"/>
    </row>
    <row r="37" spans="2:11" ht="15.75" hidden="1" thickBot="1">
      <c r="B37" s="210" t="str">
        <f>E4</f>
        <v>TR18051500002</v>
      </c>
      <c r="C37" s="211" t="str">
        <f>L7</f>
        <v>GBP</v>
      </c>
      <c r="D37" s="212">
        <f>M7</f>
        <v>74074.074074074073</v>
      </c>
      <c r="E37" s="211"/>
      <c r="F37" s="212">
        <f>D37</f>
        <v>74074.074074074073</v>
      </c>
      <c r="G37" s="761" t="s">
        <v>131</v>
      </c>
      <c r="H37" s="762"/>
      <c r="I37" s="763"/>
    </row>
    <row r="38" spans="2:11" ht="15.75" hidden="1" thickBot="1">
      <c r="B38" s="210" t="s">
        <v>127</v>
      </c>
      <c r="C38" s="211" t="s">
        <v>56</v>
      </c>
      <c r="D38" s="213"/>
      <c r="E38" s="214">
        <v>-100000</v>
      </c>
      <c r="F38" s="215">
        <f>F37+E38</f>
        <v>-25925.925925925927</v>
      </c>
      <c r="G38" s="216"/>
      <c r="H38" s="213"/>
      <c r="I38" s="217"/>
    </row>
    <row r="39" spans="2:11" ht="15.75" hidden="1" thickBot="1">
      <c r="B39" s="210"/>
      <c r="C39" s="211"/>
      <c r="D39" s="213"/>
      <c r="E39" s="211"/>
      <c r="F39" s="213"/>
      <c r="G39" s="216"/>
      <c r="H39" s="213"/>
      <c r="I39" s="217"/>
      <c r="K39" s="124"/>
    </row>
    <row r="40" spans="2:11" ht="15.75" hidden="1" thickBot="1">
      <c r="B40" s="210"/>
      <c r="C40" s="211"/>
      <c r="D40" s="213"/>
      <c r="E40" s="211"/>
      <c r="F40" s="213"/>
      <c r="G40" s="216"/>
      <c r="H40" s="213"/>
      <c r="I40" s="217"/>
    </row>
    <row r="41" spans="2:11" ht="15.75" hidden="1" thickBot="1">
      <c r="B41" s="218"/>
      <c r="C41" s="219"/>
      <c r="D41" s="220"/>
      <c r="E41" s="219"/>
      <c r="F41" s="220"/>
      <c r="G41" s="221"/>
      <c r="H41" s="220"/>
      <c r="I41" s="222"/>
    </row>
    <row r="42" spans="2:11" ht="16.5" hidden="1" thickTop="1" thickBot="1">
      <c r="B42" s="213"/>
      <c r="C42" s="213"/>
      <c r="D42" s="213"/>
      <c r="E42" s="213"/>
      <c r="F42" s="213"/>
      <c r="G42" s="213"/>
      <c r="H42" s="213"/>
      <c r="I42" s="213"/>
    </row>
    <row r="43" spans="2:11" ht="20.25" hidden="1" thickTop="1" thickBot="1">
      <c r="B43" s="201" t="s">
        <v>119</v>
      </c>
      <c r="C43" s="760" t="s">
        <v>77</v>
      </c>
      <c r="D43" s="760"/>
      <c r="E43" s="760"/>
      <c r="F43" s="202"/>
      <c r="G43" s="202"/>
      <c r="H43" s="202" t="s">
        <v>120</v>
      </c>
      <c r="I43" s="203" t="s">
        <v>57</v>
      </c>
    </row>
    <row r="44" spans="2:11" ht="17.25" hidden="1" thickTop="1" thickBot="1">
      <c r="B44" s="204" t="s">
        <v>118</v>
      </c>
      <c r="C44" s="205" t="s">
        <v>121</v>
      </c>
      <c r="D44" s="206" t="s">
        <v>114</v>
      </c>
      <c r="E44" s="205" t="s">
        <v>115</v>
      </c>
      <c r="F44" s="206" t="s">
        <v>116</v>
      </c>
      <c r="G44" s="207" t="s">
        <v>117</v>
      </c>
      <c r="H44" s="208"/>
      <c r="I44" s="209"/>
      <c r="K44" s="139"/>
    </row>
    <row r="45" spans="2:11" ht="15.75" hidden="1" thickBot="1">
      <c r="B45" s="210" t="s">
        <v>79</v>
      </c>
      <c r="C45" s="211" t="s">
        <v>57</v>
      </c>
      <c r="D45" s="212">
        <f>M15</f>
        <v>0</v>
      </c>
      <c r="E45" s="214">
        <v>-74074.070000000007</v>
      </c>
      <c r="F45" s="212">
        <f>E45</f>
        <v>-74074.070000000007</v>
      </c>
      <c r="G45" s="761" t="s">
        <v>132</v>
      </c>
      <c r="H45" s="762"/>
      <c r="I45" s="763"/>
    </row>
    <row r="46" spans="2:11" ht="15.75" hidden="1" thickBot="1">
      <c r="B46" s="210" t="s">
        <v>128</v>
      </c>
      <c r="C46" s="211" t="s">
        <v>57</v>
      </c>
      <c r="D46" s="223">
        <v>74074.070000000007</v>
      </c>
      <c r="E46" s="224"/>
      <c r="F46" s="215">
        <f>F45+D46</f>
        <v>0</v>
      </c>
      <c r="G46" s="735" t="s">
        <v>129</v>
      </c>
      <c r="H46" s="736"/>
      <c r="I46" s="217"/>
    </row>
    <row r="47" spans="2:11" ht="15.75" hidden="1" thickBot="1">
      <c r="B47" s="210"/>
      <c r="C47" s="211"/>
      <c r="D47" s="223"/>
      <c r="E47" s="224"/>
      <c r="F47" s="213"/>
      <c r="G47" s="216"/>
      <c r="H47" s="213"/>
      <c r="I47" s="217"/>
    </row>
    <row r="48" spans="2:11" ht="15.75" hidden="1" thickBot="1">
      <c r="B48" s="210"/>
      <c r="C48" s="211"/>
      <c r="D48" s="223"/>
      <c r="E48" s="224"/>
      <c r="F48" s="213"/>
      <c r="G48" s="216"/>
      <c r="H48" s="213"/>
      <c r="I48" s="217"/>
    </row>
    <row r="49" spans="1:18" ht="15.75" hidden="1" thickBot="1">
      <c r="B49" s="218"/>
      <c r="C49" s="219"/>
      <c r="D49" s="220"/>
      <c r="E49" s="219"/>
      <c r="F49" s="220"/>
      <c r="G49" s="221"/>
      <c r="H49" s="220"/>
      <c r="I49" s="217"/>
    </row>
    <row r="50" spans="1:18" ht="15.75" thickTop="1">
      <c r="A50" s="124"/>
      <c r="B50" s="124"/>
      <c r="C50" s="124"/>
      <c r="D50" s="124"/>
      <c r="E50" s="124"/>
      <c r="F50" s="124"/>
      <c r="G50" s="124"/>
      <c r="H50" s="124"/>
      <c r="I50" s="20"/>
    </row>
    <row r="51" spans="1:18" ht="15.75" thickBot="1">
      <c r="A51" s="124"/>
      <c r="B51" s="26"/>
      <c r="C51" s="26"/>
      <c r="D51" s="26"/>
      <c r="E51" s="26"/>
      <c r="F51" s="26"/>
      <c r="G51" s="127"/>
      <c r="H51" s="26"/>
      <c r="I51" s="124"/>
    </row>
    <row r="52" spans="1:18" ht="20.25" thickTop="1" thickBot="1">
      <c r="A52" s="687" t="s">
        <v>146</v>
      </c>
      <c r="B52" s="688"/>
      <c r="C52" s="688"/>
      <c r="D52" s="688"/>
      <c r="E52" s="178" t="s">
        <v>143</v>
      </c>
      <c r="F52" s="179">
        <v>43237</v>
      </c>
      <c r="G52" s="110"/>
      <c r="H52" s="178" t="s">
        <v>144</v>
      </c>
      <c r="I52" s="111" t="s">
        <v>56</v>
      </c>
      <c r="K52" t="s">
        <v>196</v>
      </c>
    </row>
    <row r="53" spans="1:18" ht="15.75" thickTop="1">
      <c r="A53" s="180" t="s">
        <v>65</v>
      </c>
      <c r="B53" s="106" t="s">
        <v>118</v>
      </c>
      <c r="C53" s="117" t="s">
        <v>121</v>
      </c>
      <c r="D53" s="59" t="s">
        <v>114</v>
      </c>
      <c r="E53" s="117" t="s">
        <v>115</v>
      </c>
      <c r="F53" s="59" t="s">
        <v>116</v>
      </c>
      <c r="G53" s="681" t="s">
        <v>117</v>
      </c>
      <c r="H53" s="682"/>
      <c r="I53" s="683"/>
      <c r="K53" s="744" t="s">
        <v>192</v>
      </c>
      <c r="L53" s="744"/>
      <c r="M53" s="744"/>
    </row>
    <row r="54" spans="1:18">
      <c r="A54" s="187">
        <v>43237</v>
      </c>
      <c r="B54" s="160" t="s">
        <v>79</v>
      </c>
      <c r="C54" s="158" t="s">
        <v>56</v>
      </c>
      <c r="D54" s="159">
        <v>100000</v>
      </c>
      <c r="E54" s="188"/>
      <c r="F54" s="159">
        <f>D54</f>
        <v>100000</v>
      </c>
      <c r="G54" s="742" t="s">
        <v>131</v>
      </c>
      <c r="H54" s="743"/>
      <c r="I54" s="759"/>
      <c r="J54" t="s">
        <v>177</v>
      </c>
      <c r="K54" s="745" t="s">
        <v>197</v>
      </c>
      <c r="L54" s="745"/>
      <c r="M54" s="745"/>
      <c r="N54" s="745"/>
      <c r="O54" s="745"/>
      <c r="P54" s="745"/>
      <c r="Q54" s="745"/>
      <c r="R54" s="745"/>
    </row>
    <row r="55" spans="1:18">
      <c r="A55" s="187">
        <v>43237</v>
      </c>
      <c r="B55" s="160" t="s">
        <v>79</v>
      </c>
      <c r="C55" s="158" t="s">
        <v>56</v>
      </c>
      <c r="D55" s="160"/>
      <c r="E55" s="161">
        <v>-100000</v>
      </c>
      <c r="F55" s="162">
        <f>F54+E55</f>
        <v>0</v>
      </c>
      <c r="G55" s="742" t="s">
        <v>141</v>
      </c>
      <c r="H55" s="743"/>
      <c r="I55" s="759"/>
      <c r="J55" t="s">
        <v>178</v>
      </c>
    </row>
    <row r="56" spans="1:18">
      <c r="A56" s="175">
        <v>43237</v>
      </c>
      <c r="B56" s="124" t="s">
        <v>79</v>
      </c>
      <c r="C56" s="112" t="s">
        <v>56</v>
      </c>
      <c r="D56" s="128">
        <v>100000</v>
      </c>
      <c r="E56" s="121"/>
      <c r="F56" s="118">
        <f>F55+D56</f>
        <v>100000</v>
      </c>
      <c r="G56" s="684" t="s">
        <v>131</v>
      </c>
      <c r="H56" s="685"/>
      <c r="I56" s="686"/>
      <c r="J56" t="s">
        <v>180</v>
      </c>
    </row>
    <row r="57" spans="1:18">
      <c r="A57" s="187">
        <v>43244</v>
      </c>
      <c r="B57" s="160" t="s">
        <v>137</v>
      </c>
      <c r="C57" s="158" t="s">
        <v>56</v>
      </c>
      <c r="D57" s="159"/>
      <c r="E57" s="161">
        <v>-100000</v>
      </c>
      <c r="F57" s="162">
        <f>F56+E57</f>
        <v>0</v>
      </c>
      <c r="G57" s="742" t="s">
        <v>130</v>
      </c>
      <c r="H57" s="743"/>
      <c r="I57" s="759"/>
      <c r="J57" t="s">
        <v>186</v>
      </c>
    </row>
    <row r="58" spans="1:18">
      <c r="A58" s="187">
        <v>43244</v>
      </c>
      <c r="B58" s="160" t="s">
        <v>137</v>
      </c>
      <c r="C58" s="158" t="s">
        <v>56</v>
      </c>
      <c r="D58" s="189">
        <v>100000</v>
      </c>
      <c r="E58" s="161"/>
      <c r="F58" s="162">
        <f t="shared" ref="F58" si="0">F57+D58</f>
        <v>100000</v>
      </c>
      <c r="G58" s="742" t="s">
        <v>131</v>
      </c>
      <c r="H58" s="743"/>
      <c r="I58" s="759"/>
      <c r="J58" t="s">
        <v>187</v>
      </c>
    </row>
    <row r="59" spans="1:18">
      <c r="A59" s="175">
        <v>43244</v>
      </c>
      <c r="B59" s="124" t="s">
        <v>137</v>
      </c>
      <c r="C59" s="112" t="s">
        <v>56</v>
      </c>
      <c r="D59" s="128"/>
      <c r="E59" s="120">
        <v>-100000</v>
      </c>
      <c r="F59" s="172">
        <f>F58+E59</f>
        <v>0</v>
      </c>
      <c r="G59" s="174" t="s">
        <v>138</v>
      </c>
      <c r="H59" s="124"/>
      <c r="I59" s="125"/>
      <c r="J59" t="s">
        <v>189</v>
      </c>
    </row>
    <row r="60" spans="1:18">
      <c r="A60" s="22"/>
      <c r="B60" s="124"/>
      <c r="C60" s="112"/>
      <c r="D60" s="128"/>
      <c r="E60" s="120"/>
      <c r="F60" s="124"/>
      <c r="G60" s="123"/>
      <c r="H60" s="124"/>
      <c r="I60" s="125"/>
    </row>
    <row r="61" spans="1:18" ht="15.75" thickBot="1">
      <c r="A61" s="25"/>
      <c r="B61" s="26"/>
      <c r="C61" s="113"/>
      <c r="D61" s="127"/>
      <c r="E61" s="113"/>
      <c r="F61" s="26"/>
      <c r="G61" s="116"/>
      <c r="H61" s="26"/>
      <c r="I61" s="27"/>
    </row>
    <row r="62" spans="1:18" ht="16.5" thickTop="1" thickBot="1"/>
    <row r="63" spans="1:18" ht="20.25" thickTop="1" thickBot="1">
      <c r="A63" s="751" t="s">
        <v>146</v>
      </c>
      <c r="B63" s="752"/>
      <c r="C63" s="752"/>
      <c r="D63" s="752"/>
      <c r="E63" s="178" t="s">
        <v>143</v>
      </c>
      <c r="F63" s="179">
        <v>43237</v>
      </c>
      <c r="G63" s="110"/>
      <c r="H63" s="178" t="s">
        <v>144</v>
      </c>
      <c r="I63" s="111" t="s">
        <v>57</v>
      </c>
    </row>
    <row r="64" spans="1:18" ht="15.75" thickTop="1">
      <c r="A64" s="180" t="s">
        <v>65</v>
      </c>
      <c r="B64" s="106" t="s">
        <v>118</v>
      </c>
      <c r="C64" s="117" t="s">
        <v>121</v>
      </c>
      <c r="D64" s="59" t="s">
        <v>114</v>
      </c>
      <c r="E64" s="117" t="s">
        <v>115</v>
      </c>
      <c r="F64" s="59" t="s">
        <v>116</v>
      </c>
      <c r="G64" s="681" t="s">
        <v>117</v>
      </c>
      <c r="H64" s="682"/>
      <c r="I64" s="683"/>
    </row>
    <row r="65" spans="1:10">
      <c r="A65" s="187">
        <v>43237</v>
      </c>
      <c r="B65" s="160" t="s">
        <v>79</v>
      </c>
      <c r="C65" s="158" t="s">
        <v>57</v>
      </c>
      <c r="D65" s="189"/>
      <c r="E65" s="161">
        <v>-74074.070000000007</v>
      </c>
      <c r="F65" s="159">
        <f>E65</f>
        <v>-74074.070000000007</v>
      </c>
      <c r="G65" s="742" t="s">
        <v>132</v>
      </c>
      <c r="H65" s="743"/>
      <c r="I65" s="759"/>
      <c r="J65" t="s">
        <v>179</v>
      </c>
    </row>
    <row r="66" spans="1:10">
      <c r="A66" s="187">
        <v>43237</v>
      </c>
      <c r="B66" s="160" t="s">
        <v>79</v>
      </c>
      <c r="C66" s="158" t="s">
        <v>57</v>
      </c>
      <c r="D66" s="189">
        <v>74074.070000000007</v>
      </c>
      <c r="E66" s="161"/>
      <c r="F66" s="189">
        <f>F65+D66</f>
        <v>0</v>
      </c>
      <c r="G66" s="742" t="s">
        <v>139</v>
      </c>
      <c r="H66" s="743"/>
      <c r="I66" s="759"/>
      <c r="J66" t="s">
        <v>176</v>
      </c>
    </row>
    <row r="67" spans="1:10">
      <c r="A67" s="175">
        <v>43237</v>
      </c>
      <c r="B67" s="124" t="s">
        <v>79</v>
      </c>
      <c r="C67" s="112" t="s">
        <v>57</v>
      </c>
      <c r="D67" s="128"/>
      <c r="E67" s="120">
        <v>-74074.070000000007</v>
      </c>
      <c r="F67" s="172">
        <f>F66+E67</f>
        <v>-74074.070000000007</v>
      </c>
      <c r="G67" s="684" t="s">
        <v>132</v>
      </c>
      <c r="H67" s="685"/>
      <c r="I67" s="686"/>
      <c r="J67" t="s">
        <v>181</v>
      </c>
    </row>
    <row r="68" spans="1:10">
      <c r="A68" s="187">
        <v>43244</v>
      </c>
      <c r="B68" s="160" t="s">
        <v>137</v>
      </c>
      <c r="C68" s="158" t="s">
        <v>57</v>
      </c>
      <c r="D68" s="189">
        <v>74074.070000000007</v>
      </c>
      <c r="E68" s="161"/>
      <c r="F68" s="190">
        <f>F67+D68</f>
        <v>0</v>
      </c>
      <c r="G68" s="742" t="s">
        <v>139</v>
      </c>
      <c r="H68" s="743"/>
      <c r="I68" s="759"/>
      <c r="J68" t="s">
        <v>184</v>
      </c>
    </row>
    <row r="69" spans="1:10">
      <c r="A69" s="187">
        <v>43244</v>
      </c>
      <c r="B69" s="160" t="s">
        <v>137</v>
      </c>
      <c r="C69" s="158" t="s">
        <v>57</v>
      </c>
      <c r="D69" s="189"/>
      <c r="E69" s="161">
        <v>-74074.070000000007</v>
      </c>
      <c r="F69" s="190">
        <f t="shared" ref="F69" si="1">F68+E69</f>
        <v>-74074.070000000007</v>
      </c>
      <c r="G69" s="742" t="s">
        <v>132</v>
      </c>
      <c r="H69" s="743"/>
      <c r="I69" s="759"/>
      <c r="J69" t="s">
        <v>185</v>
      </c>
    </row>
    <row r="70" spans="1:10">
      <c r="A70" s="175">
        <v>43244</v>
      </c>
      <c r="B70" s="124" t="s">
        <v>137</v>
      </c>
      <c r="C70" s="112" t="s">
        <v>57</v>
      </c>
      <c r="D70" s="128">
        <v>74626.87</v>
      </c>
      <c r="E70" s="120"/>
      <c r="F70" s="173">
        <f>F69+D70</f>
        <v>552.79999999998836</v>
      </c>
      <c r="G70" s="684" t="s">
        <v>140</v>
      </c>
      <c r="H70" s="685"/>
      <c r="I70" s="686"/>
      <c r="J70" t="s">
        <v>188</v>
      </c>
    </row>
    <row r="71" spans="1:10">
      <c r="A71" s="22"/>
      <c r="B71" s="124"/>
      <c r="C71" s="112"/>
      <c r="D71" s="124"/>
      <c r="E71" s="119"/>
      <c r="F71" s="124"/>
      <c r="G71" s="123"/>
      <c r="H71" s="124"/>
      <c r="I71" s="125"/>
    </row>
    <row r="72" spans="1:10" ht="15.75" thickBot="1">
      <c r="A72" s="25"/>
      <c r="B72" s="26"/>
      <c r="C72" s="113"/>
      <c r="D72" s="26"/>
      <c r="E72" s="113"/>
      <c r="F72" s="26"/>
      <c r="G72" s="116"/>
      <c r="H72" s="26"/>
      <c r="I72" s="27"/>
    </row>
    <row r="73" spans="1:10" ht="15.75" thickTop="1"/>
    <row r="74" spans="1:10" ht="15.75" thickBot="1"/>
    <row r="75" spans="1:10" ht="20.25" thickTop="1" thickBot="1">
      <c r="A75" s="687" t="s">
        <v>147</v>
      </c>
      <c r="B75" s="688"/>
      <c r="C75" s="688"/>
      <c r="D75" s="688"/>
      <c r="E75" s="178" t="s">
        <v>143</v>
      </c>
      <c r="F75" s="179">
        <v>43237</v>
      </c>
      <c r="G75" s="110"/>
      <c r="H75" s="178" t="s">
        <v>144</v>
      </c>
      <c r="I75" s="111" t="s">
        <v>56</v>
      </c>
    </row>
    <row r="76" spans="1:10" ht="15.75" thickTop="1">
      <c r="A76" s="180" t="s">
        <v>65</v>
      </c>
      <c r="B76" s="186" t="s">
        <v>118</v>
      </c>
      <c r="C76" s="117" t="s">
        <v>121</v>
      </c>
      <c r="D76" s="126" t="s">
        <v>114</v>
      </c>
      <c r="E76" s="117" t="s">
        <v>115</v>
      </c>
      <c r="F76" s="126" t="s">
        <v>116</v>
      </c>
      <c r="G76" s="681" t="s">
        <v>117</v>
      </c>
      <c r="H76" s="682"/>
      <c r="I76" s="683"/>
    </row>
    <row r="77" spans="1:10">
      <c r="A77" s="175">
        <v>43237</v>
      </c>
      <c r="B77" s="124" t="s">
        <v>79</v>
      </c>
      <c r="C77" s="112" t="s">
        <v>56</v>
      </c>
      <c r="D77" s="128">
        <v>100000</v>
      </c>
      <c r="E77" s="120"/>
      <c r="F77" s="133">
        <f>D77</f>
        <v>100000</v>
      </c>
      <c r="G77" s="684" t="s">
        <v>131</v>
      </c>
      <c r="H77" s="685"/>
      <c r="I77" s="686"/>
      <c r="J77" t="s">
        <v>182</v>
      </c>
    </row>
    <row r="78" spans="1:10">
      <c r="A78" s="175">
        <v>43244</v>
      </c>
      <c r="B78" s="124" t="s">
        <v>137</v>
      </c>
      <c r="C78" s="112" t="s">
        <v>56</v>
      </c>
      <c r="D78" s="128"/>
      <c r="E78" s="120">
        <v>-100000</v>
      </c>
      <c r="F78" s="133">
        <f>F77+E78</f>
        <v>0</v>
      </c>
      <c r="G78" s="684" t="s">
        <v>138</v>
      </c>
      <c r="H78" s="685"/>
      <c r="I78" s="686"/>
      <c r="J78" t="s">
        <v>191</v>
      </c>
    </row>
    <row r="79" spans="1:10">
      <c r="A79" s="22"/>
      <c r="B79" s="124"/>
      <c r="C79" s="112"/>
      <c r="D79" s="128"/>
      <c r="E79" s="120"/>
      <c r="F79" s="128"/>
      <c r="G79" s="684"/>
      <c r="H79" s="685"/>
      <c r="I79" s="686"/>
    </row>
    <row r="80" spans="1:10">
      <c r="A80" s="22"/>
      <c r="B80" s="124"/>
      <c r="C80" s="112"/>
      <c r="D80" s="128"/>
      <c r="E80" s="120"/>
      <c r="F80" s="124"/>
      <c r="G80" s="123"/>
      <c r="H80" s="124"/>
      <c r="I80" s="125"/>
    </row>
    <row r="81" spans="1:10">
      <c r="A81" s="22"/>
      <c r="B81" s="124"/>
      <c r="C81" s="112"/>
      <c r="D81" s="124"/>
      <c r="E81" s="119"/>
      <c r="F81" s="124"/>
      <c r="G81" s="123"/>
      <c r="H81" s="124"/>
      <c r="I81" s="125"/>
    </row>
    <row r="82" spans="1:10" ht="15.75" thickBot="1">
      <c r="A82" s="25"/>
      <c r="B82" s="26"/>
      <c r="C82" s="113"/>
      <c r="D82" s="26"/>
      <c r="E82" s="113"/>
      <c r="F82" s="26"/>
      <c r="G82" s="116"/>
      <c r="H82" s="26"/>
      <c r="I82" s="27"/>
    </row>
    <row r="83" spans="1:10" ht="15.75" thickTop="1">
      <c r="B83" s="124"/>
      <c r="C83" s="124"/>
      <c r="D83" s="124"/>
      <c r="E83" s="124"/>
      <c r="F83" s="124"/>
      <c r="G83" s="124"/>
      <c r="H83" s="124"/>
      <c r="I83" s="124"/>
    </row>
    <row r="84" spans="1:10" ht="15.75" thickBot="1"/>
    <row r="85" spans="1:10" ht="20.25" thickTop="1" thickBot="1">
      <c r="A85" s="687" t="s">
        <v>148</v>
      </c>
      <c r="B85" s="688"/>
      <c r="C85" s="688"/>
      <c r="D85" s="688"/>
      <c r="E85" s="178" t="s">
        <v>143</v>
      </c>
      <c r="F85" s="179">
        <v>43237</v>
      </c>
      <c r="G85" s="110"/>
      <c r="H85" s="178" t="s">
        <v>144</v>
      </c>
      <c r="I85" s="111" t="s">
        <v>57</v>
      </c>
    </row>
    <row r="86" spans="1:10" ht="15.75" thickTop="1">
      <c r="A86" s="180" t="s">
        <v>65</v>
      </c>
      <c r="B86" s="184" t="s">
        <v>118</v>
      </c>
      <c r="C86" s="117" t="s">
        <v>121</v>
      </c>
      <c r="D86" s="126" t="s">
        <v>114</v>
      </c>
      <c r="E86" s="117" t="s">
        <v>115</v>
      </c>
      <c r="F86" s="126" t="s">
        <v>116</v>
      </c>
      <c r="G86" s="681" t="s">
        <v>117</v>
      </c>
      <c r="H86" s="682"/>
      <c r="I86" s="683"/>
    </row>
    <row r="87" spans="1:10">
      <c r="A87" s="175">
        <v>43237</v>
      </c>
      <c r="B87" s="71" t="s">
        <v>79</v>
      </c>
      <c r="C87" s="112" t="s">
        <v>57</v>
      </c>
      <c r="D87" s="128"/>
      <c r="E87" s="120">
        <v>-74074.070000000007</v>
      </c>
      <c r="F87" s="133">
        <f>E87</f>
        <v>-74074.070000000007</v>
      </c>
      <c r="G87" s="684" t="s">
        <v>132</v>
      </c>
      <c r="H87" s="685"/>
      <c r="I87" s="686"/>
      <c r="J87" t="s">
        <v>183</v>
      </c>
    </row>
    <row r="88" spans="1:10">
      <c r="A88" s="175">
        <v>43244</v>
      </c>
      <c r="B88" s="71" t="s">
        <v>137</v>
      </c>
      <c r="C88" s="112" t="s">
        <v>57</v>
      </c>
      <c r="D88" s="128">
        <v>74626.87</v>
      </c>
      <c r="E88" s="120"/>
      <c r="F88" s="133">
        <f>F87+D88</f>
        <v>552.79999999998836</v>
      </c>
      <c r="G88" s="684" t="s">
        <v>140</v>
      </c>
      <c r="H88" s="685"/>
      <c r="I88" s="686"/>
      <c r="J88" t="s">
        <v>190</v>
      </c>
    </row>
    <row r="89" spans="1:10">
      <c r="A89" s="22"/>
      <c r="B89" s="71"/>
      <c r="C89" s="112"/>
      <c r="D89" s="128"/>
      <c r="E89" s="120"/>
      <c r="F89" s="128"/>
      <c r="G89" s="684"/>
      <c r="H89" s="685"/>
      <c r="I89" s="686"/>
    </row>
    <row r="90" spans="1:10">
      <c r="A90" s="22"/>
      <c r="B90" s="71"/>
      <c r="C90" s="112"/>
      <c r="D90" s="128"/>
      <c r="E90" s="120"/>
      <c r="F90" s="124"/>
      <c r="G90" s="123"/>
      <c r="H90" s="124"/>
      <c r="I90" s="125"/>
    </row>
    <row r="91" spans="1:10">
      <c r="A91" s="22"/>
      <c r="B91" s="71"/>
      <c r="C91" s="112"/>
      <c r="D91" s="124"/>
      <c r="E91" s="119"/>
      <c r="F91" s="124"/>
      <c r="G91" s="123"/>
      <c r="H91" s="124"/>
      <c r="I91" s="125"/>
    </row>
    <row r="92" spans="1:10" ht="15.75" thickBot="1">
      <c r="A92" s="25"/>
      <c r="B92" s="185"/>
      <c r="C92" s="113"/>
      <c r="D92" s="26"/>
      <c r="E92" s="113"/>
      <c r="F92" s="26"/>
      <c r="G92" s="116"/>
      <c r="H92" s="26"/>
      <c r="I92" s="27"/>
    </row>
    <row r="93" spans="1:10" ht="15.75" thickTop="1">
      <c r="B93" s="124"/>
      <c r="C93" s="124"/>
      <c r="D93" s="124"/>
      <c r="E93" s="124"/>
      <c r="F93" s="124"/>
      <c r="G93" s="124"/>
      <c r="H93" s="124"/>
      <c r="I93" s="124"/>
    </row>
  </sheetData>
  <mergeCells count="48">
    <mergeCell ref="A52:D52"/>
    <mergeCell ref="A63:D63"/>
    <mergeCell ref="A75:D75"/>
    <mergeCell ref="A85:D85"/>
    <mergeCell ref="G54:I54"/>
    <mergeCell ref="G55:I55"/>
    <mergeCell ref="G68:I68"/>
    <mergeCell ref="G69:I69"/>
    <mergeCell ref="G76:I76"/>
    <mergeCell ref="G78:I78"/>
    <mergeCell ref="G79:I79"/>
    <mergeCell ref="G56:I56"/>
    <mergeCell ref="G64:I64"/>
    <mergeCell ref="G67:I67"/>
    <mergeCell ref="G86:I86"/>
    <mergeCell ref="G88:I88"/>
    <mergeCell ref="G89:I89"/>
    <mergeCell ref="G70:I70"/>
    <mergeCell ref="G87:I87"/>
    <mergeCell ref="G77:I77"/>
    <mergeCell ref="L32:O32"/>
    <mergeCell ref="C35:E35"/>
    <mergeCell ref="G37:I37"/>
    <mergeCell ref="C43:E43"/>
    <mergeCell ref="G45:I45"/>
    <mergeCell ref="G46:H46"/>
    <mergeCell ref="K53:M53"/>
    <mergeCell ref="K54:R54"/>
    <mergeCell ref="G65:I65"/>
    <mergeCell ref="G66:I66"/>
    <mergeCell ref="G53:I53"/>
    <mergeCell ref="G57:I57"/>
    <mergeCell ref="G58:I58"/>
    <mergeCell ref="R2:T2"/>
    <mergeCell ref="L31:O31"/>
    <mergeCell ref="F7:G7"/>
    <mergeCell ref="L25:O25"/>
    <mergeCell ref="L26:O26"/>
    <mergeCell ref="L27:O27"/>
    <mergeCell ref="L28:O28"/>
    <mergeCell ref="L29:O29"/>
    <mergeCell ref="L30:O30"/>
    <mergeCell ref="J20:R20"/>
    <mergeCell ref="J21:K21"/>
    <mergeCell ref="N21:O21"/>
    <mergeCell ref="F22:G22"/>
    <mergeCell ref="J12:K12"/>
    <mergeCell ref="J13:K13"/>
  </mergeCells>
  <pageMargins left="0.70866141732283472" right="0.70866141732283472" top="0.74803149606299213" bottom="0.74803149606299213" header="0.31496062992125984" footer="0.31496062992125984"/>
  <pageSetup paperSize="8" scale="65" orientation="landscape"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3"/>
  <sheetViews>
    <sheetView workbookViewId="0">
      <selection activeCell="A2" sqref="A2:J32"/>
    </sheetView>
  </sheetViews>
  <sheetFormatPr defaultColWidth="8.85546875" defaultRowHeight="15"/>
  <cols>
    <col min="1" max="1" width="10.140625" bestFit="1" customWidth="1"/>
    <col min="2" max="2" width="18.140625" bestFit="1" customWidth="1"/>
    <col min="3" max="3" width="4.28515625" bestFit="1" customWidth="1"/>
    <col min="4" max="4" width="12.28515625" customWidth="1"/>
    <col min="5" max="5" width="16" customWidth="1"/>
    <col min="6" max="6" width="14.42578125" customWidth="1"/>
    <col min="7" max="7" width="9.85546875" bestFit="1" customWidth="1"/>
    <col min="8" max="8" width="12.42578125" bestFit="1" customWidth="1"/>
    <col min="9" max="9" width="10.7109375" customWidth="1"/>
    <col min="10" max="10" width="10.7109375" bestFit="1" customWidth="1"/>
    <col min="11" max="11" width="14" customWidth="1"/>
    <col min="13" max="13" width="10.42578125" bestFit="1" customWidth="1"/>
    <col min="14" max="14" width="1.42578125" customWidth="1"/>
    <col min="15" max="15" width="10.42578125" customWidth="1"/>
    <col min="16" max="16" width="2.28515625" bestFit="1" customWidth="1"/>
    <col min="18" max="18" width="14.7109375" bestFit="1" customWidth="1"/>
    <col min="19" max="19" width="1.28515625" customWidth="1"/>
    <col min="20" max="20" width="1.85546875" customWidth="1"/>
  </cols>
  <sheetData>
    <row r="1" spans="1:20" ht="15.75" thickBot="1"/>
    <row r="2" spans="1:20" ht="16.5" thickTop="1" thickBot="1">
      <c r="E2" s="73" t="s">
        <v>67</v>
      </c>
      <c r="F2" s="20"/>
      <c r="G2" s="20"/>
      <c r="H2" s="20"/>
      <c r="I2" s="20"/>
      <c r="J2" s="20"/>
      <c r="K2" s="20"/>
      <c r="L2" s="20"/>
      <c r="M2" s="20"/>
      <c r="N2" s="20"/>
      <c r="O2" s="20"/>
      <c r="P2" s="20"/>
      <c r="Q2" s="20"/>
      <c r="R2" s="719" t="s">
        <v>345</v>
      </c>
      <c r="S2" s="719"/>
      <c r="T2" s="764"/>
    </row>
    <row r="3" spans="1:20" ht="16.5" thickTop="1" thickBot="1">
      <c r="E3" s="74" t="s">
        <v>78</v>
      </c>
      <c r="F3" s="146"/>
      <c r="G3" s="146"/>
      <c r="H3" s="146"/>
      <c r="I3" s="146"/>
      <c r="J3" s="146"/>
      <c r="K3" s="146"/>
      <c r="L3" s="146"/>
      <c r="M3" s="146"/>
      <c r="N3" s="146"/>
      <c r="O3" s="146"/>
      <c r="P3" s="146"/>
      <c r="Q3" s="146"/>
      <c r="R3" s="59" t="s">
        <v>71</v>
      </c>
      <c r="S3" s="59"/>
      <c r="T3" s="147"/>
    </row>
    <row r="4" spans="1:20" ht="18.75" customHeight="1" thickBot="1">
      <c r="A4" s="717" t="s">
        <v>346</v>
      </c>
      <c r="B4" s="717"/>
      <c r="C4" s="717"/>
      <c r="E4" s="22" t="s">
        <v>168</v>
      </c>
      <c r="F4" s="146"/>
      <c r="G4" s="146"/>
      <c r="H4" s="146"/>
      <c r="I4" s="146"/>
      <c r="J4" s="146"/>
      <c r="K4" s="146"/>
      <c r="L4" s="146"/>
      <c r="M4" s="146"/>
      <c r="N4" s="146"/>
      <c r="O4" s="146"/>
      <c r="P4" s="146"/>
      <c r="Q4" s="146"/>
      <c r="R4" s="356">
        <v>43237</v>
      </c>
      <c r="S4" s="58"/>
      <c r="T4" s="147"/>
    </row>
    <row r="5" spans="1:20" ht="3.95" customHeight="1">
      <c r="A5" s="717"/>
      <c r="B5" s="717"/>
      <c r="C5" s="717"/>
      <c r="E5" s="22"/>
      <c r="F5" s="146"/>
      <c r="G5" s="146"/>
      <c r="H5" s="146"/>
      <c r="I5" s="146"/>
      <c r="J5" s="146"/>
      <c r="K5" s="146"/>
      <c r="L5" s="146"/>
      <c r="M5" s="146"/>
      <c r="N5" s="146"/>
      <c r="O5" s="146"/>
      <c r="P5" s="146"/>
      <c r="Q5" s="146"/>
      <c r="R5" s="58"/>
      <c r="S5" s="58"/>
      <c r="T5" s="147"/>
    </row>
    <row r="6" spans="1:20" ht="15.75" thickBot="1">
      <c r="A6" s="717"/>
      <c r="B6" s="717"/>
      <c r="C6" s="717"/>
      <c r="E6" s="22"/>
      <c r="F6" s="146"/>
      <c r="G6" s="146"/>
      <c r="H6" s="146"/>
      <c r="I6" s="146"/>
      <c r="J6" s="60"/>
      <c r="K6" s="61"/>
      <c r="L6" s="95" t="s">
        <v>45</v>
      </c>
      <c r="M6" s="61"/>
      <c r="N6" s="61"/>
      <c r="O6" s="95" t="s">
        <v>347</v>
      </c>
      <c r="P6" s="61"/>
      <c r="Q6" s="96" t="s">
        <v>58</v>
      </c>
      <c r="R6" s="61"/>
      <c r="S6" s="63"/>
      <c r="T6" s="147"/>
    </row>
    <row r="7" spans="1:20" ht="15.75" thickBot="1">
      <c r="A7" s="717"/>
      <c r="B7" s="717"/>
      <c r="C7" s="717"/>
      <c r="E7" s="52" t="s">
        <v>44</v>
      </c>
      <c r="F7" s="694" t="s">
        <v>164</v>
      </c>
      <c r="G7" s="694"/>
      <c r="H7" s="146"/>
      <c r="I7" s="146"/>
      <c r="J7" s="72" t="s">
        <v>44</v>
      </c>
      <c r="K7" s="146" t="s">
        <v>343</v>
      </c>
      <c r="L7" s="92" t="s">
        <v>56</v>
      </c>
      <c r="M7" s="50">
        <v>100000</v>
      </c>
      <c r="N7" s="146"/>
      <c r="O7" s="48">
        <v>1.35</v>
      </c>
      <c r="P7" s="146"/>
      <c r="Q7" s="97" t="s">
        <v>57</v>
      </c>
      <c r="R7" s="141">
        <f>M7/O7</f>
        <v>74074.074074074073</v>
      </c>
      <c r="S7" s="65"/>
      <c r="T7" s="147"/>
    </row>
    <row r="8" spans="1:20" ht="5.25" customHeight="1" thickBot="1">
      <c r="A8" s="717"/>
      <c r="B8" s="717"/>
      <c r="C8" s="717"/>
      <c r="E8" s="52"/>
      <c r="F8" s="146"/>
      <c r="G8" s="146"/>
      <c r="H8" s="146"/>
      <c r="I8" s="146"/>
      <c r="J8" s="145"/>
      <c r="K8" s="146"/>
      <c r="L8" s="92"/>
      <c r="M8" s="141"/>
      <c r="N8" s="146"/>
      <c r="O8" s="48"/>
      <c r="P8" s="146"/>
      <c r="Q8" s="97"/>
      <c r="R8" s="141"/>
      <c r="S8" s="65"/>
      <c r="T8" s="147"/>
    </row>
    <row r="9" spans="1:20" ht="15.75" thickBot="1">
      <c r="A9" s="717"/>
      <c r="B9" s="717"/>
      <c r="C9" s="717"/>
      <c r="E9" s="52" t="s">
        <v>62</v>
      </c>
      <c r="F9" s="146" t="s">
        <v>60</v>
      </c>
      <c r="G9" s="146"/>
      <c r="H9" s="146"/>
      <c r="I9" s="146"/>
      <c r="J9" s="72" t="s">
        <v>83</v>
      </c>
      <c r="K9" s="384" t="s">
        <v>343</v>
      </c>
      <c r="L9" s="92" t="s">
        <v>56</v>
      </c>
      <c r="M9" s="50">
        <v>100000</v>
      </c>
      <c r="N9" s="146"/>
      <c r="O9" s="48">
        <v>1.35</v>
      </c>
      <c r="P9" s="146"/>
      <c r="Q9" s="92" t="s">
        <v>57</v>
      </c>
      <c r="R9" s="141">
        <f>M9/O9</f>
        <v>74074.074074074073</v>
      </c>
      <c r="S9" s="65"/>
      <c r="T9" s="147"/>
    </row>
    <row r="10" spans="1:20">
      <c r="A10" s="717"/>
      <c r="B10" s="717"/>
      <c r="C10" s="717"/>
      <c r="E10" s="52" t="s">
        <v>306</v>
      </c>
      <c r="F10" s="146" t="s">
        <v>61</v>
      </c>
      <c r="G10" s="146"/>
      <c r="H10" s="146"/>
      <c r="I10" s="146"/>
      <c r="J10" s="66"/>
      <c r="K10" s="67"/>
      <c r="L10" s="67"/>
      <c r="M10" s="67"/>
      <c r="N10" s="67"/>
      <c r="O10" s="67"/>
      <c r="P10" s="67"/>
      <c r="Q10" s="93"/>
      <c r="R10" s="67"/>
      <c r="S10" s="68"/>
      <c r="T10" s="147"/>
    </row>
    <row r="11" spans="1:20" ht="3.75" customHeight="1" thickBot="1">
      <c r="A11" s="717"/>
      <c r="B11" s="717"/>
      <c r="C11" s="717"/>
      <c r="E11" s="52"/>
      <c r="F11" s="146"/>
      <c r="G11" s="146"/>
      <c r="H11" s="146"/>
      <c r="I11" s="146"/>
      <c r="J11" s="146"/>
      <c r="K11" s="146"/>
      <c r="L11" s="146"/>
      <c r="M11" s="146"/>
      <c r="N11" s="146"/>
      <c r="O11" s="146"/>
      <c r="P11" s="146"/>
      <c r="Q11" s="92"/>
      <c r="R11" s="146"/>
      <c r="S11" s="146"/>
      <c r="T11" s="147"/>
    </row>
    <row r="12" spans="1:20" ht="15.75" thickBot="1">
      <c r="A12" s="717"/>
      <c r="B12" s="717"/>
      <c r="C12" s="717"/>
      <c r="E12" s="52" t="s">
        <v>63</v>
      </c>
      <c r="F12" s="384" t="s">
        <v>64</v>
      </c>
      <c r="G12" s="146"/>
      <c r="H12" s="146"/>
      <c r="I12" s="146"/>
      <c r="J12" s="679" t="s">
        <v>90</v>
      </c>
      <c r="K12" s="680"/>
      <c r="L12" s="780"/>
      <c r="M12" s="146"/>
      <c r="N12" s="146"/>
      <c r="O12" s="48"/>
      <c r="P12" s="146"/>
      <c r="Q12" s="97" t="s">
        <v>57</v>
      </c>
      <c r="R12" s="129">
        <f>R9-R7</f>
        <v>0</v>
      </c>
      <c r="S12" s="141"/>
      <c r="T12" s="147"/>
    </row>
    <row r="13" spans="1:20">
      <c r="A13" s="717"/>
      <c r="B13" s="717"/>
      <c r="C13" s="717"/>
      <c r="E13" s="52" t="s">
        <v>65</v>
      </c>
      <c r="F13" s="404">
        <v>43237</v>
      </c>
      <c r="G13" s="146"/>
      <c r="H13" s="146"/>
      <c r="I13" s="146"/>
      <c r="J13" s="679" t="s">
        <v>89</v>
      </c>
      <c r="K13" s="680"/>
      <c r="L13" s="780"/>
      <c r="M13" s="146"/>
      <c r="N13" s="146"/>
      <c r="O13" s="146"/>
      <c r="P13" s="146"/>
      <c r="Q13" s="146"/>
      <c r="R13" s="146"/>
      <c r="S13" s="146"/>
      <c r="T13" s="147"/>
    </row>
    <row r="14" spans="1:20">
      <c r="A14" s="717"/>
      <c r="B14" s="717"/>
      <c r="C14" s="717"/>
      <c r="E14" s="52" t="s">
        <v>83</v>
      </c>
      <c r="F14" s="106" t="s">
        <v>122</v>
      </c>
      <c r="G14" s="146"/>
      <c r="H14" s="146"/>
      <c r="I14" s="146"/>
      <c r="J14" s="146"/>
      <c r="K14" s="146"/>
      <c r="L14" s="146"/>
      <c r="M14" s="146"/>
      <c r="N14" s="146"/>
      <c r="O14" s="146"/>
      <c r="P14" s="146"/>
      <c r="Q14" s="146"/>
      <c r="R14" s="146"/>
      <c r="S14" s="146"/>
      <c r="T14" s="147"/>
    </row>
    <row r="15" spans="1:20">
      <c r="A15" s="717"/>
      <c r="B15" s="717"/>
      <c r="C15" s="717"/>
      <c r="E15" s="52"/>
      <c r="F15" s="54"/>
      <c r="G15" s="146"/>
      <c r="H15" s="146"/>
      <c r="I15" s="146"/>
      <c r="J15" s="146"/>
      <c r="K15" s="146"/>
      <c r="L15" s="146"/>
      <c r="M15" s="146"/>
      <c r="N15" s="146"/>
      <c r="O15" s="146"/>
      <c r="P15" s="146"/>
      <c r="Q15" s="146"/>
      <c r="R15" s="146"/>
      <c r="S15" s="146"/>
      <c r="T15" s="147"/>
    </row>
    <row r="16" spans="1:20">
      <c r="A16" s="717"/>
      <c r="B16" s="717"/>
      <c r="C16" s="717"/>
      <c r="E16" s="52" t="s">
        <v>307</v>
      </c>
      <c r="F16" s="405">
        <v>43235</v>
      </c>
      <c r="G16" s="338">
        <v>0.50555555555555554</v>
      </c>
      <c r="H16" s="146"/>
      <c r="I16" s="146"/>
      <c r="J16" s="146"/>
      <c r="K16" s="146"/>
      <c r="L16" s="146"/>
      <c r="M16" s="146"/>
      <c r="N16" s="146"/>
      <c r="O16" s="146"/>
      <c r="P16" s="146"/>
      <c r="Q16" s="146"/>
      <c r="R16" s="146"/>
      <c r="S16" s="146"/>
      <c r="T16" s="147"/>
    </row>
    <row r="17" spans="1:20" s="388" customFormat="1">
      <c r="A17" s="717"/>
      <c r="B17" s="717"/>
      <c r="C17" s="717"/>
      <c r="E17" s="52" t="s">
        <v>308</v>
      </c>
      <c r="F17" s="384" t="s">
        <v>157</v>
      </c>
      <c r="G17" s="384"/>
      <c r="H17" s="384"/>
      <c r="I17" s="384"/>
      <c r="J17" s="384"/>
      <c r="K17" s="384"/>
      <c r="L17" s="384"/>
      <c r="M17" s="384"/>
      <c r="N17" s="384"/>
      <c r="O17" s="384"/>
      <c r="P17" s="384"/>
      <c r="Q17" s="384"/>
      <c r="R17" s="384"/>
      <c r="S17" s="384"/>
      <c r="T17" s="385"/>
    </row>
    <row r="18" spans="1:20" s="388" customFormat="1">
      <c r="A18" s="717"/>
      <c r="B18" s="717"/>
      <c r="C18" s="717"/>
      <c r="E18" s="52"/>
      <c r="F18" s="384"/>
      <c r="G18" s="384"/>
      <c r="H18" s="384"/>
      <c r="I18" s="384"/>
      <c r="J18" s="384"/>
      <c r="K18" s="384"/>
      <c r="L18" s="384"/>
      <c r="M18" s="384"/>
      <c r="N18" s="384"/>
      <c r="O18" s="384"/>
      <c r="P18" s="384"/>
      <c r="Q18" s="384"/>
      <c r="R18" s="384"/>
      <c r="S18" s="384"/>
      <c r="T18" s="385"/>
    </row>
    <row r="19" spans="1:20">
      <c r="A19" s="717"/>
      <c r="B19" s="717"/>
      <c r="C19" s="717"/>
      <c r="E19" s="55" t="s">
        <v>309</v>
      </c>
      <c r="F19" s="57" t="s">
        <v>70</v>
      </c>
      <c r="G19" s="384"/>
      <c r="H19" s="146"/>
      <c r="I19" s="146"/>
      <c r="J19" s="60" t="s">
        <v>72</v>
      </c>
      <c r="K19" s="61"/>
      <c r="L19" s="61"/>
      <c r="M19" s="61"/>
      <c r="N19" s="61"/>
      <c r="O19" s="61"/>
      <c r="P19" s="61"/>
      <c r="Q19" s="61"/>
      <c r="R19" s="63"/>
      <c r="S19" s="384"/>
      <c r="T19" s="147"/>
    </row>
    <row r="20" spans="1:20">
      <c r="A20" s="717"/>
      <c r="B20" s="717"/>
      <c r="C20" s="717"/>
      <c r="E20" s="56" t="s">
        <v>326</v>
      </c>
      <c r="F20" s="57" t="s">
        <v>70</v>
      </c>
      <c r="G20" s="384"/>
      <c r="H20" s="146"/>
      <c r="I20" s="146"/>
      <c r="J20" s="709" t="s">
        <v>324</v>
      </c>
      <c r="K20" s="710"/>
      <c r="L20" s="710"/>
      <c r="M20" s="710"/>
      <c r="N20" s="710"/>
      <c r="O20" s="710"/>
      <c r="P20" s="710"/>
      <c r="Q20" s="710"/>
      <c r="R20" s="711"/>
      <c r="S20" s="384"/>
      <c r="T20" s="147"/>
    </row>
    <row r="21" spans="1:20">
      <c r="A21" s="717"/>
      <c r="B21" s="717"/>
      <c r="C21" s="717"/>
      <c r="E21" s="56" t="s">
        <v>69</v>
      </c>
      <c r="F21" s="57" t="s">
        <v>70</v>
      </c>
      <c r="G21" s="384"/>
      <c r="H21" s="146"/>
      <c r="I21" s="146"/>
      <c r="J21" s="391"/>
      <c r="K21" s="392"/>
      <c r="L21" s="384"/>
      <c r="M21" s="384"/>
      <c r="N21" s="97"/>
      <c r="O21" s="97"/>
      <c r="P21" s="384"/>
      <c r="Q21" s="384"/>
      <c r="R21" s="71"/>
      <c r="S21" s="384"/>
      <c r="T21" s="147"/>
    </row>
    <row r="22" spans="1:20">
      <c r="A22" s="717"/>
      <c r="B22" s="717"/>
      <c r="C22" s="717"/>
      <c r="E22" s="389" t="s">
        <v>75</v>
      </c>
      <c r="F22" s="731" t="s">
        <v>76</v>
      </c>
      <c r="G22" s="731"/>
      <c r="H22" s="146"/>
      <c r="I22" s="146"/>
      <c r="J22" s="66"/>
      <c r="K22" s="67"/>
      <c r="L22" s="67"/>
      <c r="M22" s="67"/>
      <c r="N22" s="67"/>
      <c r="O22" s="67"/>
      <c r="P22" s="67"/>
      <c r="Q22" s="67"/>
      <c r="R22" s="68"/>
      <c r="S22" s="146"/>
      <c r="T22" s="147"/>
    </row>
    <row r="23" spans="1:20" ht="17.25" customHeight="1" thickBot="1">
      <c r="E23" s="25"/>
      <c r="F23" s="26"/>
      <c r="G23" s="26"/>
      <c r="H23" s="26"/>
      <c r="I23" s="26"/>
      <c r="J23" s="26"/>
      <c r="K23" s="26"/>
      <c r="L23" s="26"/>
      <c r="M23" s="26"/>
      <c r="N23" s="26"/>
      <c r="O23" s="26"/>
      <c r="P23" s="26"/>
      <c r="Q23" s="26"/>
      <c r="R23" s="26"/>
      <c r="S23" s="26"/>
      <c r="T23" s="27"/>
    </row>
    <row r="24" spans="1:20" ht="11.1" customHeight="1" thickTop="1" thickBot="1"/>
    <row r="25" spans="1:20" ht="15.75" thickTop="1">
      <c r="E25" s="258" t="s">
        <v>168</v>
      </c>
      <c r="F25" s="259">
        <v>43237</v>
      </c>
      <c r="G25" s="260" t="s">
        <v>111</v>
      </c>
      <c r="H25" s="261" t="s">
        <v>110</v>
      </c>
      <c r="I25" s="261">
        <f>M7</f>
        <v>100000</v>
      </c>
      <c r="J25" s="261"/>
      <c r="K25" s="261" t="s">
        <v>164</v>
      </c>
      <c r="L25" s="777" t="s">
        <v>135</v>
      </c>
      <c r="M25" s="778"/>
      <c r="N25" s="778"/>
      <c r="O25" s="779"/>
      <c r="P25" s="1" t="s">
        <v>177</v>
      </c>
      <c r="R25" s="130"/>
    </row>
    <row r="26" spans="1:20">
      <c r="E26" s="262" t="s">
        <v>168</v>
      </c>
      <c r="F26" s="263">
        <v>43237</v>
      </c>
      <c r="G26" s="140" t="s">
        <v>112</v>
      </c>
      <c r="H26" s="254" t="s">
        <v>56</v>
      </c>
      <c r="I26" s="254"/>
      <c r="J26" s="264">
        <v>-100000</v>
      </c>
      <c r="K26" s="254" t="s">
        <v>113</v>
      </c>
      <c r="L26" s="768" t="s">
        <v>136</v>
      </c>
      <c r="M26" s="769"/>
      <c r="N26" s="769"/>
      <c r="O26" s="770"/>
      <c r="P26" s="1" t="s">
        <v>178</v>
      </c>
    </row>
    <row r="27" spans="1:20">
      <c r="E27" s="262" t="s">
        <v>168</v>
      </c>
      <c r="F27" s="263">
        <v>43237</v>
      </c>
      <c r="G27" s="140" t="s">
        <v>112</v>
      </c>
      <c r="H27" s="254" t="s">
        <v>57</v>
      </c>
      <c r="I27" s="254"/>
      <c r="J27" s="254">
        <v>-74074.070000000007</v>
      </c>
      <c r="K27" s="254" t="s">
        <v>164</v>
      </c>
      <c r="L27" s="768" t="s">
        <v>135</v>
      </c>
      <c r="M27" s="769"/>
      <c r="N27" s="769"/>
      <c r="O27" s="770"/>
      <c r="P27" s="1" t="s">
        <v>179</v>
      </c>
    </row>
    <row r="28" spans="1:20" ht="15.75" thickBot="1">
      <c r="E28" s="262" t="s">
        <v>168</v>
      </c>
      <c r="F28" s="265">
        <v>43237</v>
      </c>
      <c r="G28" s="140" t="s">
        <v>111</v>
      </c>
      <c r="H28" s="254" t="s">
        <v>57</v>
      </c>
      <c r="I28" s="254">
        <v>74074.070000000007</v>
      </c>
      <c r="J28" s="254"/>
      <c r="K28" s="254" t="s">
        <v>113</v>
      </c>
      <c r="L28" s="768" t="s">
        <v>136</v>
      </c>
      <c r="M28" s="769"/>
      <c r="N28" s="769"/>
      <c r="O28" s="770"/>
      <c r="P28" s="1" t="s">
        <v>176</v>
      </c>
    </row>
    <row r="29" spans="1:20">
      <c r="E29" s="267" t="s">
        <v>168</v>
      </c>
      <c r="F29" s="235">
        <v>43237</v>
      </c>
      <c r="G29" s="268" t="s">
        <v>111</v>
      </c>
      <c r="H29" s="269" t="s">
        <v>110</v>
      </c>
      <c r="I29" s="269">
        <v>100000</v>
      </c>
      <c r="J29" s="269"/>
      <c r="K29" s="269" t="s">
        <v>113</v>
      </c>
      <c r="L29" s="771" t="s">
        <v>136</v>
      </c>
      <c r="M29" s="772"/>
      <c r="N29" s="772"/>
      <c r="O29" s="773"/>
      <c r="P29" s="1" t="s">
        <v>180</v>
      </c>
    </row>
    <row r="30" spans="1:20">
      <c r="E30" s="210" t="s">
        <v>168</v>
      </c>
      <c r="F30" s="235">
        <v>43237</v>
      </c>
      <c r="G30" s="213" t="s">
        <v>112</v>
      </c>
      <c r="H30" s="237" t="s">
        <v>57</v>
      </c>
      <c r="I30" s="237"/>
      <c r="J30" s="270">
        <v>-74074.070000000007</v>
      </c>
      <c r="K30" s="237" t="s">
        <v>113</v>
      </c>
      <c r="L30" s="746" t="s">
        <v>136</v>
      </c>
      <c r="M30" s="747"/>
      <c r="N30" s="747"/>
      <c r="O30" s="748"/>
      <c r="P30" s="1" t="s">
        <v>181</v>
      </c>
    </row>
    <row r="31" spans="1:20">
      <c r="E31" s="262" t="s">
        <v>168</v>
      </c>
      <c r="F31" s="263">
        <v>43237</v>
      </c>
      <c r="G31" s="140" t="s">
        <v>112</v>
      </c>
      <c r="H31" s="254" t="s">
        <v>110</v>
      </c>
      <c r="I31" s="254"/>
      <c r="J31" s="254">
        <v>-100000</v>
      </c>
      <c r="K31" s="280" t="s">
        <v>165</v>
      </c>
      <c r="L31" s="768" t="s">
        <v>167</v>
      </c>
      <c r="M31" s="769"/>
      <c r="N31" s="769"/>
      <c r="O31" s="770"/>
      <c r="P31" s="1" t="s">
        <v>182</v>
      </c>
    </row>
    <row r="32" spans="1:20" ht="15.75" thickBot="1">
      <c r="E32" s="273" t="s">
        <v>168</v>
      </c>
      <c r="F32" s="281">
        <v>43237</v>
      </c>
      <c r="G32" s="104" t="s">
        <v>111</v>
      </c>
      <c r="H32" s="282" t="s">
        <v>57</v>
      </c>
      <c r="I32" s="282">
        <v>74074.070000000007</v>
      </c>
      <c r="J32" s="283"/>
      <c r="K32" s="284" t="s">
        <v>165</v>
      </c>
      <c r="L32" s="774" t="s">
        <v>167</v>
      </c>
      <c r="M32" s="775"/>
      <c r="N32" s="775"/>
      <c r="O32" s="776"/>
      <c r="P32" s="1" t="s">
        <v>183</v>
      </c>
    </row>
    <row r="33" spans="1:13" ht="12.95" customHeight="1" thickTop="1" thickBot="1"/>
    <row r="34" spans="1:13" ht="8.1" hidden="1" customHeight="1"/>
    <row r="35" spans="1:13" ht="20.25" thickTop="1" thickBot="1">
      <c r="A35" s="177" t="s">
        <v>166</v>
      </c>
      <c r="B35" s="176"/>
      <c r="C35" s="176"/>
      <c r="D35" s="176"/>
      <c r="E35" s="178" t="s">
        <v>143</v>
      </c>
      <c r="F35" s="179">
        <v>43237</v>
      </c>
      <c r="G35" s="176"/>
      <c r="H35" s="178" t="s">
        <v>144</v>
      </c>
      <c r="I35" s="111" t="s">
        <v>56</v>
      </c>
    </row>
    <row r="36" spans="1:13" ht="15.75" thickTop="1">
      <c r="A36" s="52" t="s">
        <v>65</v>
      </c>
      <c r="B36" s="106" t="s">
        <v>118</v>
      </c>
      <c r="C36" s="117" t="s">
        <v>121</v>
      </c>
      <c r="D36" s="59" t="s">
        <v>114</v>
      </c>
      <c r="E36" s="117" t="s">
        <v>115</v>
      </c>
      <c r="F36" s="59" t="s">
        <v>116</v>
      </c>
      <c r="G36" s="114" t="s">
        <v>117</v>
      </c>
      <c r="H36" s="20"/>
      <c r="I36" s="21"/>
      <c r="K36" s="744"/>
      <c r="L36" s="744"/>
      <c r="M36" s="744"/>
    </row>
    <row r="37" spans="1:13">
      <c r="A37" s="175">
        <v>43237</v>
      </c>
      <c r="B37" s="146" t="str">
        <f>E4</f>
        <v>TR18051500008</v>
      </c>
      <c r="C37" s="112" t="str">
        <f>L7</f>
        <v>USD</v>
      </c>
      <c r="D37" s="141">
        <v>100000</v>
      </c>
      <c r="E37" s="112"/>
      <c r="F37" s="141">
        <f>D37</f>
        <v>100000</v>
      </c>
      <c r="G37" s="689" t="s">
        <v>131</v>
      </c>
      <c r="H37" s="690"/>
      <c r="I37" s="691"/>
      <c r="J37" t="s">
        <v>177</v>
      </c>
    </row>
    <row r="38" spans="1:13">
      <c r="A38" s="175"/>
      <c r="B38" s="146"/>
      <c r="C38" s="112"/>
      <c r="D38" s="146"/>
      <c r="E38" s="120"/>
      <c r="F38" s="118"/>
      <c r="G38" s="689"/>
      <c r="H38" s="690"/>
      <c r="I38" s="691"/>
    </row>
    <row r="39" spans="1:13">
      <c r="A39" s="175"/>
      <c r="B39" s="146"/>
      <c r="C39" s="112"/>
      <c r="D39" s="146"/>
      <c r="E39" s="112"/>
      <c r="F39" s="146"/>
      <c r="G39" s="145"/>
      <c r="H39" s="146"/>
      <c r="I39" s="147"/>
      <c r="K39" s="146"/>
    </row>
    <row r="40" spans="1:13">
      <c r="A40" s="175"/>
      <c r="B40" s="146"/>
      <c r="C40" s="112"/>
      <c r="D40" s="146"/>
      <c r="E40" s="112"/>
      <c r="F40" s="146"/>
      <c r="G40" s="145"/>
      <c r="H40" s="146"/>
      <c r="I40" s="147"/>
      <c r="K40" s="744" t="s">
        <v>193</v>
      </c>
      <c r="L40" s="744"/>
    </row>
    <row r="41" spans="1:13" ht="15.75" thickBot="1">
      <c r="A41" s="25"/>
      <c r="B41" s="26"/>
      <c r="C41" s="113"/>
      <c r="D41" s="26"/>
      <c r="E41" s="113"/>
      <c r="F41" s="26"/>
      <c r="G41" s="116"/>
      <c r="H41" s="26"/>
      <c r="I41" s="27"/>
      <c r="K41" s="744" t="s">
        <v>194</v>
      </c>
      <c r="L41" s="744"/>
      <c r="M41" s="744"/>
    </row>
    <row r="42" spans="1:13" ht="16.5" thickTop="1" thickBot="1">
      <c r="B42" s="146"/>
      <c r="C42" s="146"/>
      <c r="D42" s="146"/>
      <c r="E42" s="146"/>
      <c r="F42" s="146"/>
      <c r="G42" s="146"/>
      <c r="H42" s="146"/>
      <c r="I42" s="146"/>
      <c r="K42" t="s">
        <v>195</v>
      </c>
    </row>
    <row r="43" spans="1:13" ht="20.25" thickTop="1" thickBot="1">
      <c r="A43" s="687" t="s">
        <v>166</v>
      </c>
      <c r="B43" s="688"/>
      <c r="C43" s="688"/>
      <c r="D43" s="688"/>
      <c r="E43" s="178" t="s">
        <v>143</v>
      </c>
      <c r="F43" s="179">
        <v>43237</v>
      </c>
      <c r="G43" s="176"/>
      <c r="H43" s="178" t="s">
        <v>144</v>
      </c>
      <c r="I43" s="111" t="s">
        <v>57</v>
      </c>
    </row>
    <row r="44" spans="1:13" ht="16.5" thickTop="1">
      <c r="A44" s="180" t="s">
        <v>65</v>
      </c>
      <c r="B44" s="106" t="s">
        <v>118</v>
      </c>
      <c r="C44" s="117" t="s">
        <v>121</v>
      </c>
      <c r="D44" s="59" t="s">
        <v>114</v>
      </c>
      <c r="E44" s="117" t="s">
        <v>115</v>
      </c>
      <c r="F44" s="59" t="s">
        <v>116</v>
      </c>
      <c r="G44" s="114" t="s">
        <v>117</v>
      </c>
      <c r="H44" s="20"/>
      <c r="I44" s="21"/>
      <c r="K44" s="139"/>
    </row>
    <row r="45" spans="1:13">
      <c r="A45" s="175">
        <v>43237</v>
      </c>
      <c r="B45" s="146" t="s">
        <v>168</v>
      </c>
      <c r="C45" s="112" t="s">
        <v>57</v>
      </c>
      <c r="D45" s="141">
        <v>0</v>
      </c>
      <c r="E45" s="120">
        <v>-74074.070000000007</v>
      </c>
      <c r="F45" s="141">
        <f>E45</f>
        <v>-74074.070000000007</v>
      </c>
      <c r="G45" s="689" t="s">
        <v>132</v>
      </c>
      <c r="H45" s="690"/>
      <c r="I45" s="691"/>
      <c r="J45" t="s">
        <v>179</v>
      </c>
    </row>
    <row r="46" spans="1:13">
      <c r="A46" s="175"/>
      <c r="B46" s="146"/>
      <c r="C46" s="112"/>
      <c r="D46" s="131"/>
      <c r="E46" s="132"/>
      <c r="F46" s="118"/>
      <c r="G46" s="684"/>
      <c r="H46" s="685"/>
      <c r="I46" s="147"/>
    </row>
    <row r="47" spans="1:13">
      <c r="A47" s="22"/>
      <c r="B47" s="146"/>
      <c r="C47" s="112"/>
      <c r="D47" s="131"/>
      <c r="E47" s="132"/>
      <c r="F47" s="146"/>
      <c r="G47" s="145"/>
      <c r="H47" s="146"/>
      <c r="I47" s="147"/>
    </row>
    <row r="48" spans="1:13">
      <c r="A48" s="22"/>
      <c r="B48" s="146"/>
      <c r="C48" s="112"/>
      <c r="D48" s="131"/>
      <c r="E48" s="132"/>
      <c r="F48" s="146"/>
      <c r="G48" s="145"/>
      <c r="H48" s="146"/>
      <c r="I48" s="147"/>
    </row>
    <row r="49" spans="1:10" ht="15.75" thickBot="1">
      <c r="A49" s="25"/>
      <c r="B49" s="26"/>
      <c r="C49" s="113"/>
      <c r="D49" s="26"/>
      <c r="E49" s="113"/>
      <c r="F49" s="26"/>
      <c r="G49" s="116"/>
      <c r="H49" s="26"/>
      <c r="I49" s="27"/>
    </row>
    <row r="50" spans="1:10" ht="15.75" thickTop="1">
      <c r="A50" s="146"/>
      <c r="B50" s="146"/>
      <c r="C50" s="146"/>
      <c r="D50" s="146"/>
      <c r="E50" s="146"/>
      <c r="F50" s="146"/>
      <c r="G50" s="146"/>
      <c r="H50" s="146"/>
      <c r="I50" s="20"/>
    </row>
    <row r="51" spans="1:10" ht="15.75" thickBot="1">
      <c r="A51" s="146"/>
      <c r="B51" s="26"/>
      <c r="C51" s="26"/>
      <c r="D51" s="26"/>
      <c r="E51" s="26"/>
      <c r="F51" s="26"/>
      <c r="G51" s="127"/>
      <c r="H51" s="26"/>
      <c r="I51" s="146"/>
    </row>
    <row r="52" spans="1:10" ht="20.25" thickTop="1" thickBot="1">
      <c r="A52" s="751" t="s">
        <v>146</v>
      </c>
      <c r="B52" s="752"/>
      <c r="C52" s="752"/>
      <c r="D52" s="752"/>
      <c r="E52" s="178" t="s">
        <v>143</v>
      </c>
      <c r="F52" s="179">
        <v>43237</v>
      </c>
      <c r="G52" s="176"/>
      <c r="H52" s="176" t="s">
        <v>120</v>
      </c>
      <c r="I52" s="111" t="s">
        <v>56</v>
      </c>
    </row>
    <row r="53" spans="1:10" ht="15.75" thickTop="1">
      <c r="A53" s="180" t="s">
        <v>65</v>
      </c>
      <c r="B53" s="106" t="s">
        <v>118</v>
      </c>
      <c r="C53" s="117" t="s">
        <v>121</v>
      </c>
      <c r="D53" s="59" t="s">
        <v>114</v>
      </c>
      <c r="E53" s="117" t="s">
        <v>115</v>
      </c>
      <c r="F53" s="59" t="s">
        <v>116</v>
      </c>
      <c r="G53" s="681" t="s">
        <v>117</v>
      </c>
      <c r="H53" s="682"/>
      <c r="I53" s="683"/>
    </row>
    <row r="54" spans="1:10">
      <c r="A54" s="252">
        <v>43237</v>
      </c>
      <c r="B54" s="140" t="s">
        <v>168</v>
      </c>
      <c r="C54" s="253" t="s">
        <v>56</v>
      </c>
      <c r="D54" s="140"/>
      <c r="E54" s="255">
        <v>-100000</v>
      </c>
      <c r="F54" s="256">
        <f>E54</f>
        <v>-100000</v>
      </c>
      <c r="G54" s="765" t="s">
        <v>141</v>
      </c>
      <c r="H54" s="766"/>
      <c r="I54" s="767"/>
      <c r="J54" t="s">
        <v>178</v>
      </c>
    </row>
    <row r="55" spans="1:10">
      <c r="A55" s="230">
        <v>43237</v>
      </c>
      <c r="B55" s="213" t="s">
        <v>168</v>
      </c>
      <c r="C55" s="211" t="s">
        <v>56</v>
      </c>
      <c r="D55" s="231">
        <v>100000</v>
      </c>
      <c r="E55" s="274"/>
      <c r="F55" s="215">
        <f>F54+D55</f>
        <v>0</v>
      </c>
      <c r="G55" s="735" t="s">
        <v>131</v>
      </c>
      <c r="H55" s="736"/>
      <c r="I55" s="737"/>
      <c r="J55" t="s">
        <v>180</v>
      </c>
    </row>
    <row r="56" spans="1:10">
      <c r="A56" s="230">
        <v>43237</v>
      </c>
      <c r="B56" s="213" t="s">
        <v>168</v>
      </c>
      <c r="C56" s="211" t="s">
        <v>56</v>
      </c>
      <c r="D56" s="231"/>
      <c r="E56" s="214">
        <v>-100000</v>
      </c>
      <c r="F56" s="215">
        <f>F55+E56</f>
        <v>-100000</v>
      </c>
      <c r="G56" s="735" t="s">
        <v>141</v>
      </c>
      <c r="H56" s="736"/>
      <c r="I56" s="737"/>
      <c r="J56" t="s">
        <v>182</v>
      </c>
    </row>
    <row r="57" spans="1:10" ht="15.75" thickBot="1">
      <c r="A57" s="181"/>
      <c r="B57" s="26"/>
      <c r="C57" s="113"/>
      <c r="D57" s="127"/>
      <c r="E57" s="113"/>
      <c r="F57" s="26"/>
      <c r="G57" s="116"/>
      <c r="H57" s="26"/>
      <c r="I57" s="27"/>
    </row>
    <row r="58" spans="1:10" ht="16.5" thickTop="1" thickBot="1"/>
    <row r="59" spans="1:10" ht="20.25" thickTop="1" thickBot="1">
      <c r="A59" s="687" t="s">
        <v>146</v>
      </c>
      <c r="B59" s="688"/>
      <c r="C59" s="688"/>
      <c r="D59" s="688"/>
      <c r="E59" s="178" t="s">
        <v>143</v>
      </c>
      <c r="F59" s="179">
        <v>43237</v>
      </c>
      <c r="G59" s="176"/>
      <c r="H59" s="176" t="s">
        <v>120</v>
      </c>
      <c r="I59" s="111" t="s">
        <v>57</v>
      </c>
    </row>
    <row r="60" spans="1:10" ht="15.75" thickTop="1">
      <c r="A60" s="180" t="s">
        <v>65</v>
      </c>
      <c r="B60" s="106" t="s">
        <v>118</v>
      </c>
      <c r="C60" s="117" t="s">
        <v>121</v>
      </c>
      <c r="D60" s="59" t="s">
        <v>114</v>
      </c>
      <c r="E60" s="117" t="s">
        <v>115</v>
      </c>
      <c r="F60" s="59" t="s">
        <v>116</v>
      </c>
      <c r="G60" s="681" t="s">
        <v>117</v>
      </c>
      <c r="H60" s="682"/>
      <c r="I60" s="683"/>
    </row>
    <row r="61" spans="1:10">
      <c r="A61" s="252">
        <v>43237</v>
      </c>
      <c r="B61" s="140" t="s">
        <v>168</v>
      </c>
      <c r="C61" s="253" t="s">
        <v>57</v>
      </c>
      <c r="D61" s="257">
        <v>74074.070000000007</v>
      </c>
      <c r="E61" s="255"/>
      <c r="F61" s="257">
        <f>D61</f>
        <v>74074.070000000007</v>
      </c>
      <c r="G61" s="765" t="s">
        <v>139</v>
      </c>
      <c r="H61" s="766"/>
      <c r="I61" s="767"/>
      <c r="J61" t="s">
        <v>176</v>
      </c>
    </row>
    <row r="62" spans="1:10">
      <c r="A62" s="230">
        <v>43237</v>
      </c>
      <c r="B62" s="213" t="s">
        <v>168</v>
      </c>
      <c r="C62" s="211" t="s">
        <v>57</v>
      </c>
      <c r="D62" s="231"/>
      <c r="E62" s="214">
        <v>-74074.070000000007</v>
      </c>
      <c r="F62" s="270">
        <f>F61+E62</f>
        <v>0</v>
      </c>
      <c r="G62" s="735" t="s">
        <v>132</v>
      </c>
      <c r="H62" s="736"/>
      <c r="I62" s="737"/>
      <c r="J62" t="s">
        <v>181</v>
      </c>
    </row>
    <row r="63" spans="1:10">
      <c r="A63" s="230">
        <v>43237</v>
      </c>
      <c r="B63" s="275" t="s">
        <v>168</v>
      </c>
      <c r="C63" s="211" t="s">
        <v>57</v>
      </c>
      <c r="D63" s="231">
        <v>74074.070000000007</v>
      </c>
      <c r="E63" s="214"/>
      <c r="F63" s="237">
        <f>F62+D63</f>
        <v>74074.070000000007</v>
      </c>
      <c r="G63" s="735" t="s">
        <v>139</v>
      </c>
      <c r="H63" s="736"/>
      <c r="I63" s="737"/>
      <c r="J63" t="s">
        <v>183</v>
      </c>
    </row>
    <row r="64" spans="1:10" ht="15.75" thickBot="1">
      <c r="A64" s="25"/>
      <c r="B64" s="26"/>
      <c r="C64" s="113"/>
      <c r="D64" s="26"/>
      <c r="E64" s="113"/>
      <c r="F64" s="26"/>
      <c r="G64" s="116"/>
      <c r="H64" s="26"/>
      <c r="I64" s="27"/>
    </row>
    <row r="65" spans="1:10" ht="15.75" thickTop="1"/>
    <row r="66" spans="1:10" ht="15.75" thickBot="1"/>
    <row r="67" spans="1:10" ht="20.25" thickTop="1" thickBot="1">
      <c r="A67" s="749" t="s">
        <v>169</v>
      </c>
      <c r="B67" s="750"/>
      <c r="C67" s="750"/>
      <c r="D67" s="750"/>
      <c r="E67" s="178" t="s">
        <v>143</v>
      </c>
      <c r="F67" s="179">
        <v>43237</v>
      </c>
      <c r="G67" s="176"/>
      <c r="H67" s="176" t="s">
        <v>120</v>
      </c>
      <c r="I67" s="111" t="s">
        <v>56</v>
      </c>
    </row>
    <row r="68" spans="1:10" ht="15.75" thickTop="1">
      <c r="A68" s="180" t="s">
        <v>65</v>
      </c>
      <c r="B68" s="106" t="s">
        <v>118</v>
      </c>
      <c r="C68" s="117" t="s">
        <v>121</v>
      </c>
      <c r="D68" s="59" t="s">
        <v>114</v>
      </c>
      <c r="E68" s="117" t="s">
        <v>115</v>
      </c>
      <c r="F68" s="59" t="s">
        <v>116</v>
      </c>
      <c r="G68" s="681" t="s">
        <v>117</v>
      </c>
      <c r="H68" s="682"/>
      <c r="I68" s="683"/>
    </row>
    <row r="69" spans="1:10">
      <c r="A69" s="175">
        <v>43237</v>
      </c>
      <c r="B69" s="146" t="s">
        <v>168</v>
      </c>
      <c r="C69" s="112" t="s">
        <v>56</v>
      </c>
      <c r="D69" s="128"/>
      <c r="E69" s="120">
        <v>-100000</v>
      </c>
      <c r="F69" s="141">
        <f>E69</f>
        <v>-100000</v>
      </c>
      <c r="G69" s="684" t="s">
        <v>130</v>
      </c>
      <c r="H69" s="685"/>
      <c r="I69" s="686"/>
      <c r="J69" t="s">
        <v>182</v>
      </c>
    </row>
    <row r="70" spans="1:10">
      <c r="A70" s="22"/>
      <c r="B70" s="146"/>
      <c r="C70" s="112"/>
      <c r="D70" s="128"/>
      <c r="E70" s="120"/>
      <c r="F70" s="128"/>
      <c r="G70" s="684"/>
      <c r="H70" s="685"/>
      <c r="I70" s="686"/>
    </row>
    <row r="71" spans="1:10">
      <c r="A71" s="22"/>
      <c r="B71" s="146"/>
      <c r="C71" s="112"/>
      <c r="D71" s="128"/>
      <c r="E71" s="120"/>
      <c r="F71" s="146"/>
      <c r="G71" s="145"/>
      <c r="H71" s="146"/>
      <c r="I71" s="147"/>
    </row>
    <row r="72" spans="1:10">
      <c r="A72" s="22"/>
      <c r="B72" s="146"/>
      <c r="C72" s="112"/>
      <c r="D72" s="146"/>
      <c r="E72" s="119"/>
      <c r="F72" s="146"/>
      <c r="G72" s="145"/>
      <c r="H72" s="146"/>
      <c r="I72" s="147"/>
    </row>
    <row r="73" spans="1:10" ht="15.75" thickBot="1">
      <c r="A73" s="25"/>
      <c r="B73" s="26"/>
      <c r="C73" s="113"/>
      <c r="D73" s="26"/>
      <c r="E73" s="113"/>
      <c r="F73" s="26"/>
      <c r="G73" s="116"/>
      <c r="H73" s="26"/>
      <c r="I73" s="27"/>
    </row>
    <row r="74" spans="1:10" ht="15.75" thickTop="1">
      <c r="B74" s="146"/>
      <c r="C74" s="146"/>
      <c r="D74" s="146"/>
      <c r="E74" s="146"/>
      <c r="F74" s="146"/>
      <c r="G74" s="146"/>
      <c r="H74" s="146"/>
      <c r="I74" s="146"/>
    </row>
    <row r="75" spans="1:10" ht="15.75" thickBot="1"/>
    <row r="76" spans="1:10" ht="20.25" thickTop="1" thickBot="1">
      <c r="A76" s="687" t="s">
        <v>170</v>
      </c>
      <c r="B76" s="688"/>
      <c r="C76" s="688"/>
      <c r="D76" s="688"/>
      <c r="E76" s="178" t="s">
        <v>143</v>
      </c>
      <c r="F76" s="179">
        <v>43237</v>
      </c>
      <c r="G76" s="176"/>
      <c r="H76" s="176" t="s">
        <v>120</v>
      </c>
      <c r="I76" s="111" t="s">
        <v>57</v>
      </c>
    </row>
    <row r="77" spans="1:10" ht="15.75" thickTop="1">
      <c r="A77" s="180" t="s">
        <v>65</v>
      </c>
      <c r="B77" s="184" t="s">
        <v>118</v>
      </c>
      <c r="C77" s="117" t="s">
        <v>121</v>
      </c>
      <c r="D77" s="59" t="s">
        <v>114</v>
      </c>
      <c r="E77" s="117" t="s">
        <v>115</v>
      </c>
      <c r="F77" s="59" t="s">
        <v>116</v>
      </c>
      <c r="G77" s="681" t="s">
        <v>117</v>
      </c>
      <c r="H77" s="682"/>
      <c r="I77" s="683"/>
    </row>
    <row r="78" spans="1:10">
      <c r="A78" s="175">
        <v>43237</v>
      </c>
      <c r="B78" s="71" t="s">
        <v>168</v>
      </c>
      <c r="C78" s="112" t="s">
        <v>57</v>
      </c>
      <c r="D78" s="128">
        <v>74074.070000000007</v>
      </c>
      <c r="E78" s="120"/>
      <c r="F78" s="141">
        <f>D78</f>
        <v>74074.070000000007</v>
      </c>
      <c r="G78" s="684" t="s">
        <v>139</v>
      </c>
      <c r="H78" s="685"/>
      <c r="I78" s="686"/>
      <c r="J78" t="s">
        <v>183</v>
      </c>
    </row>
    <row r="79" spans="1:10">
      <c r="A79" s="22"/>
      <c r="B79" s="71"/>
      <c r="C79" s="112"/>
      <c r="D79" s="128"/>
      <c r="E79" s="120"/>
      <c r="F79" s="128"/>
      <c r="G79" s="684"/>
      <c r="H79" s="685"/>
      <c r="I79" s="686"/>
    </row>
    <row r="80" spans="1:10">
      <c r="A80" s="22"/>
      <c r="B80" s="71"/>
      <c r="C80" s="112"/>
      <c r="D80" s="128"/>
      <c r="E80" s="120"/>
      <c r="F80" s="146"/>
      <c r="G80" s="145"/>
      <c r="H80" s="146"/>
      <c r="I80" s="147"/>
    </row>
    <row r="81" spans="1:9">
      <c r="A81" s="22"/>
      <c r="B81" s="71"/>
      <c r="C81" s="112"/>
      <c r="D81" s="146"/>
      <c r="E81" s="119"/>
      <c r="F81" s="146"/>
      <c r="G81" s="145"/>
      <c r="H81" s="146"/>
      <c r="I81" s="147"/>
    </row>
    <row r="82" spans="1:9" ht="15.75" thickBot="1">
      <c r="A82" s="25"/>
      <c r="B82" s="185"/>
      <c r="C82" s="113"/>
      <c r="D82" s="26"/>
      <c r="E82" s="113"/>
      <c r="F82" s="26"/>
      <c r="G82" s="116"/>
      <c r="H82" s="26"/>
      <c r="I82" s="27"/>
    </row>
    <row r="83" spans="1:9" ht="15.75" thickTop="1">
      <c r="B83" s="146"/>
      <c r="C83" s="146"/>
      <c r="D83" s="146"/>
      <c r="E83" s="146"/>
      <c r="F83" s="146"/>
      <c r="G83" s="146"/>
      <c r="H83" s="146"/>
      <c r="I83" s="146"/>
    </row>
  </sheetData>
  <mergeCells count="41">
    <mergeCell ref="L25:O25"/>
    <mergeCell ref="F7:G7"/>
    <mergeCell ref="J12:L12"/>
    <mergeCell ref="J13:L13"/>
    <mergeCell ref="F22:G22"/>
    <mergeCell ref="J20:R20"/>
    <mergeCell ref="G38:I38"/>
    <mergeCell ref="A43:D43"/>
    <mergeCell ref="L26:O26"/>
    <mergeCell ref="L27:O27"/>
    <mergeCell ref="L28:O28"/>
    <mergeCell ref="L29:O29"/>
    <mergeCell ref="L30:O30"/>
    <mergeCell ref="L31:O31"/>
    <mergeCell ref="K36:M36"/>
    <mergeCell ref="K40:L40"/>
    <mergeCell ref="K41:M41"/>
    <mergeCell ref="L32:O32"/>
    <mergeCell ref="G37:I37"/>
    <mergeCell ref="G53:I53"/>
    <mergeCell ref="G54:I54"/>
    <mergeCell ref="G55:I55"/>
    <mergeCell ref="A59:D59"/>
    <mergeCell ref="G45:I45"/>
    <mergeCell ref="G46:H46"/>
    <mergeCell ref="R2:T2"/>
    <mergeCell ref="A4:C22"/>
    <mergeCell ref="G79:I79"/>
    <mergeCell ref="G60:I60"/>
    <mergeCell ref="G61:I61"/>
    <mergeCell ref="G62:I62"/>
    <mergeCell ref="A67:D67"/>
    <mergeCell ref="G68:I68"/>
    <mergeCell ref="G69:I69"/>
    <mergeCell ref="G70:I70"/>
    <mergeCell ref="A76:D76"/>
    <mergeCell ref="G77:I77"/>
    <mergeCell ref="G78:I78"/>
    <mergeCell ref="G56:I56"/>
    <mergeCell ref="G63:I63"/>
    <mergeCell ref="A52:D52"/>
  </mergeCells>
  <pageMargins left="0.70866141732283472" right="0.70866141732283472" top="0.74803149606299213" bottom="0.74803149606299213" header="0.31496062992125984" footer="0.31496062992125984"/>
  <pageSetup paperSize="8" scale="61" orientation="landscape"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Company Structure</vt:lpstr>
      <vt:lpstr>FX Trade Ticket</vt:lpstr>
      <vt:lpstr>Tabs</vt:lpstr>
      <vt:lpstr>Swap(Roll)</vt:lpstr>
      <vt:lpstr>Swap(Draw)</vt:lpstr>
      <vt:lpstr>Flow Chart</vt:lpstr>
      <vt:lpstr>Hse Ticket Leg1</vt:lpstr>
      <vt:lpstr>Hse Ticket Leg2</vt:lpstr>
      <vt:lpstr>Hse Broker leg1</vt:lpstr>
      <vt:lpstr>Hse Broker leg2</vt:lpstr>
      <vt:lpstr>Payment Types</vt:lpstr>
      <vt:lpstr>Trades Coming to Value</vt:lpstr>
      <vt:lpstr>Broker Statement</vt:lpstr>
      <vt:lpstr>Bank Statements</vt:lpstr>
      <vt:lpstr>Broker Liquidity Mgmt</vt:lpstr>
      <vt:lpstr>Client Balances</vt:lpstr>
      <vt:lpstr>Ccy Table</vt:lpstr>
      <vt:lpstr>Bank-Broker Table</vt:lpstr>
      <vt:lpstr>Bank-Broker Accounts</vt:lpstr>
      <vt:lpstr>Trades</vt:lpstr>
      <vt:lpstr>Daily Report</vt:lpstr>
      <vt:lpstr>Broker Trade Verification</vt:lpstr>
      <vt:lpstr>Contract Note</vt:lpstr>
      <vt:lpstr>Client Equity</vt:lpstr>
      <vt:lpstr>Board Profits</vt:lpstr>
      <vt:lpstr>Dealer Profits</vt:lpstr>
      <vt:lpstr>Sales Profits</vt:lpstr>
      <vt:lpstr>CRM Card</vt:lpstr>
      <vt:lpstr>Scribble</vt:lpstr>
      <vt:lpstr>CRM Card Improve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Hussein</dc:creator>
  <cp:lastModifiedBy>Matt Townsend</cp:lastModifiedBy>
  <cp:lastPrinted>2018-06-18T09:33:23Z</cp:lastPrinted>
  <dcterms:created xsi:type="dcterms:W3CDTF">2018-05-14T12:41:22Z</dcterms:created>
  <dcterms:modified xsi:type="dcterms:W3CDTF">2018-06-18T11:32:46Z</dcterms:modified>
</cp:coreProperties>
</file>