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Banking\Sales\Partners &amp; Channels\Azzana\Homesend\Demo 2\XML Deal Generator\BASE\"/>
    </mc:Choice>
  </mc:AlternateContent>
  <xr:revisionPtr revIDLastSave="0" documentId="13_ncr:1_{43B40535-EADF-44EB-92F2-E7E456B440E1}" xr6:coauthVersionLast="41" xr6:coauthVersionMax="41" xr10:uidLastSave="{00000000-0000-0000-0000-000000000000}"/>
  <bookViews>
    <workbookView xWindow="-120" yWindow="-120" windowWidth="29040" windowHeight="1599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0" i="5" l="1"/>
  <c r="AK24" i="5"/>
  <c r="AP50" i="5"/>
  <c r="AN50" i="5"/>
  <c r="AP24" i="5"/>
  <c r="AL50" i="5"/>
  <c r="AF50" i="5"/>
  <c r="AN24" i="5"/>
  <c r="AL24" i="5"/>
  <c r="AF24" i="5"/>
  <c r="I50" i="5"/>
  <c r="AC50" i="5" s="1"/>
  <c r="I2" i="5" l="1"/>
  <c r="W2" i="5" s="1"/>
  <c r="J2" i="5"/>
  <c r="M2" i="5"/>
  <c r="T2" i="5" s="1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P2" i="5"/>
  <c r="Q2" i="5"/>
  <c r="R2" i="5"/>
  <c r="I3" i="5"/>
  <c r="K3" i="5" s="1"/>
  <c r="J3" i="5"/>
  <c r="U3" i="5" s="1"/>
  <c r="M3" i="5"/>
  <c r="N3" i="5"/>
  <c r="P3" i="5"/>
  <c r="Q3" i="5"/>
  <c r="R3" i="5"/>
  <c r="V3" i="5"/>
  <c r="I4" i="5"/>
  <c r="K4" i="5" s="1"/>
  <c r="J4" i="5"/>
  <c r="U4" i="5" s="1"/>
  <c r="M4" i="5"/>
  <c r="N4" i="5"/>
  <c r="P4" i="5"/>
  <c r="Q4" i="5"/>
  <c r="R4" i="5"/>
  <c r="V4" i="5"/>
  <c r="I5" i="5"/>
  <c r="K5" i="5" s="1"/>
  <c r="J5" i="5"/>
  <c r="U5" i="5" s="1"/>
  <c r="M5" i="5"/>
  <c r="N5" i="5"/>
  <c r="P5" i="5"/>
  <c r="Q5" i="5"/>
  <c r="R5" i="5"/>
  <c r="V5" i="5"/>
  <c r="I6" i="5"/>
  <c r="K6" i="5" s="1"/>
  <c r="J6" i="5"/>
  <c r="U6" i="5" s="1"/>
  <c r="M6" i="5"/>
  <c r="N6" i="5"/>
  <c r="P6" i="5"/>
  <c r="Q6" i="5"/>
  <c r="R6" i="5"/>
  <c r="V6" i="5"/>
  <c r="I7" i="5"/>
  <c r="K7" i="5" s="1"/>
  <c r="J7" i="5"/>
  <c r="U7" i="5" s="1"/>
  <c r="M7" i="5"/>
  <c r="N7" i="5"/>
  <c r="P7" i="5"/>
  <c r="Q7" i="5"/>
  <c r="R7" i="5"/>
  <c r="V7" i="5"/>
  <c r="I8" i="5"/>
  <c r="K8" i="5" s="1"/>
  <c r="J8" i="5"/>
  <c r="U8" i="5" s="1"/>
  <c r="M8" i="5"/>
  <c r="N8" i="5"/>
  <c r="P8" i="5"/>
  <c r="Q8" i="5"/>
  <c r="R8" i="5"/>
  <c r="V8" i="5"/>
  <c r="I9" i="5"/>
  <c r="K9" i="5" s="1"/>
  <c r="J9" i="5"/>
  <c r="U9" i="5" s="1"/>
  <c r="M9" i="5"/>
  <c r="N9" i="5"/>
  <c r="P9" i="5"/>
  <c r="Q9" i="5"/>
  <c r="R9" i="5"/>
  <c r="V9" i="5"/>
  <c r="I10" i="5"/>
  <c r="K10" i="5" s="1"/>
  <c r="J10" i="5"/>
  <c r="U10" i="5" s="1"/>
  <c r="M10" i="5"/>
  <c r="N10" i="5"/>
  <c r="P10" i="5"/>
  <c r="Q10" i="5"/>
  <c r="R10" i="5"/>
  <c r="V10" i="5"/>
  <c r="I11" i="5"/>
  <c r="K11" i="5" s="1"/>
  <c r="J11" i="5"/>
  <c r="U11" i="5" s="1"/>
  <c r="M11" i="5"/>
  <c r="N11" i="5"/>
  <c r="P11" i="5"/>
  <c r="Q11" i="5"/>
  <c r="R11" i="5"/>
  <c r="V11" i="5"/>
  <c r="I12" i="5"/>
  <c r="K12" i="5" s="1"/>
  <c r="J12" i="5"/>
  <c r="U12" i="5" s="1"/>
  <c r="M12" i="5"/>
  <c r="N12" i="5"/>
  <c r="P12" i="5"/>
  <c r="Q12" i="5"/>
  <c r="R12" i="5"/>
  <c r="V12" i="5"/>
  <c r="I13" i="5"/>
  <c r="K13" i="5" s="1"/>
  <c r="J13" i="5"/>
  <c r="U13" i="5" s="1"/>
  <c r="M13" i="5"/>
  <c r="N13" i="5"/>
  <c r="P13" i="5"/>
  <c r="Q13" i="5"/>
  <c r="R13" i="5"/>
  <c r="V13" i="5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I14" i="5"/>
  <c r="K14" i="5" s="1"/>
  <c r="J14" i="5"/>
  <c r="U14" i="5" s="1"/>
  <c r="M14" i="5"/>
  <c r="N14" i="5"/>
  <c r="P14" i="5"/>
  <c r="Q14" i="5"/>
  <c r="R14" i="5"/>
  <c r="I15" i="5"/>
  <c r="K15" i="5" s="1"/>
  <c r="J15" i="5"/>
  <c r="U15" i="5" s="1"/>
  <c r="M15" i="5"/>
  <c r="N15" i="5"/>
  <c r="P15" i="5"/>
  <c r="Q15" i="5"/>
  <c r="R15" i="5"/>
  <c r="I16" i="5"/>
  <c r="K16" i="5" s="1"/>
  <c r="J16" i="5"/>
  <c r="U16" i="5" s="1"/>
  <c r="M16" i="5"/>
  <c r="N16" i="5"/>
  <c r="P16" i="5"/>
  <c r="Q16" i="5"/>
  <c r="R16" i="5"/>
  <c r="I17" i="5"/>
  <c r="K17" i="5" s="1"/>
  <c r="J17" i="5"/>
  <c r="U17" i="5" s="1"/>
  <c r="M17" i="5"/>
  <c r="N17" i="5"/>
  <c r="P17" i="5"/>
  <c r="Q17" i="5"/>
  <c r="R17" i="5"/>
  <c r="I18" i="5"/>
  <c r="K18" i="5" s="1"/>
  <c r="J18" i="5"/>
  <c r="U18" i="5" s="1"/>
  <c r="M18" i="5"/>
  <c r="N18" i="5"/>
  <c r="P18" i="5"/>
  <c r="Q18" i="5"/>
  <c r="R18" i="5"/>
  <c r="I19" i="5"/>
  <c r="K19" i="5" s="1"/>
  <c r="J19" i="5"/>
  <c r="U19" i="5" s="1"/>
  <c r="M19" i="5"/>
  <c r="N19" i="5"/>
  <c r="P19" i="5"/>
  <c r="Q19" i="5"/>
  <c r="R19" i="5"/>
  <c r="I20" i="5"/>
  <c r="K20" i="5" s="1"/>
  <c r="J20" i="5"/>
  <c r="U20" i="5" s="1"/>
  <c r="M20" i="5"/>
  <c r="N20" i="5"/>
  <c r="P20" i="5"/>
  <c r="Q20" i="5"/>
  <c r="R20" i="5"/>
  <c r="I21" i="5"/>
  <c r="K21" i="5" s="1"/>
  <c r="J21" i="5"/>
  <c r="U21" i="5" s="1"/>
  <c r="M21" i="5"/>
  <c r="N21" i="5"/>
  <c r="P21" i="5"/>
  <c r="Q21" i="5"/>
  <c r="R21" i="5"/>
  <c r="I22" i="5"/>
  <c r="K22" i="5" s="1"/>
  <c r="J22" i="5"/>
  <c r="U22" i="5" s="1"/>
  <c r="M22" i="5"/>
  <c r="N22" i="5"/>
  <c r="P22" i="5"/>
  <c r="Q22" i="5"/>
  <c r="R22" i="5"/>
  <c r="I23" i="5"/>
  <c r="K23" i="5" s="1"/>
  <c r="J23" i="5"/>
  <c r="U23" i="5" s="1"/>
  <c r="M23" i="5"/>
  <c r="N23" i="5"/>
  <c r="P23" i="5"/>
  <c r="Q23" i="5"/>
  <c r="R23" i="5"/>
  <c r="W50" i="5"/>
  <c r="AT50" i="5" s="1"/>
  <c r="K2" i="5" l="1"/>
  <c r="W23" i="5"/>
  <c r="W21" i="5"/>
  <c r="W19" i="5"/>
  <c r="W18" i="5"/>
  <c r="W14" i="5"/>
  <c r="W12" i="5"/>
  <c r="W11" i="5"/>
  <c r="W3" i="5"/>
  <c r="W22" i="5"/>
  <c r="W20" i="5"/>
  <c r="W17" i="5"/>
  <c r="W16" i="5"/>
  <c r="W15" i="5"/>
  <c r="W13" i="5"/>
  <c r="W10" i="5"/>
  <c r="W9" i="5"/>
  <c r="W8" i="5"/>
  <c r="W7" i="5"/>
  <c r="W6" i="5"/>
  <c r="W5" i="5"/>
  <c r="W4" i="5"/>
  <c r="R50" i="5" l="1"/>
  <c r="Q50" i="5"/>
  <c r="AM50" i="5" s="1"/>
  <c r="P50" i="5"/>
  <c r="N50" i="5"/>
  <c r="AH50" i="5" s="1"/>
  <c r="M50" i="5"/>
  <c r="AG50" i="5" s="1"/>
  <c r="K50" i="5"/>
  <c r="AE50" i="5" s="1"/>
  <c r="J50" i="5"/>
  <c r="U50" i="5" s="1"/>
  <c r="AR50" i="5" s="1"/>
  <c r="R49" i="5"/>
  <c r="Q49" i="5"/>
  <c r="P49" i="5"/>
  <c r="N49" i="5"/>
  <c r="M49" i="5"/>
  <c r="J49" i="5"/>
  <c r="U49" i="5" s="1"/>
  <c r="I49" i="5"/>
  <c r="R48" i="5"/>
  <c r="Q48" i="5"/>
  <c r="P48" i="5"/>
  <c r="N48" i="5"/>
  <c r="M48" i="5"/>
  <c r="J48" i="5"/>
  <c r="U48" i="5" s="1"/>
  <c r="I48" i="5"/>
  <c r="R47" i="5"/>
  <c r="Q47" i="5"/>
  <c r="P47" i="5"/>
  <c r="N47" i="5"/>
  <c r="M47" i="5"/>
  <c r="J47" i="5"/>
  <c r="U47" i="5" s="1"/>
  <c r="I47" i="5"/>
  <c r="R46" i="5"/>
  <c r="Q46" i="5"/>
  <c r="P46" i="5"/>
  <c r="N46" i="5"/>
  <c r="M46" i="5"/>
  <c r="J46" i="5"/>
  <c r="U46" i="5" s="1"/>
  <c r="I46" i="5"/>
  <c r="R45" i="5"/>
  <c r="Q45" i="5"/>
  <c r="P45" i="5"/>
  <c r="N45" i="5"/>
  <c r="M45" i="5"/>
  <c r="J45" i="5"/>
  <c r="U45" i="5" s="1"/>
  <c r="I45" i="5"/>
  <c r="R44" i="5"/>
  <c r="Q44" i="5"/>
  <c r="P44" i="5"/>
  <c r="N44" i="5"/>
  <c r="M44" i="5"/>
  <c r="J44" i="5"/>
  <c r="U44" i="5" s="1"/>
  <c r="I44" i="5"/>
  <c r="R43" i="5"/>
  <c r="Q43" i="5"/>
  <c r="P43" i="5"/>
  <c r="N43" i="5"/>
  <c r="M43" i="5"/>
  <c r="J43" i="5"/>
  <c r="U43" i="5" s="1"/>
  <c r="I43" i="5"/>
  <c r="R42" i="5"/>
  <c r="Q42" i="5"/>
  <c r="P42" i="5"/>
  <c r="N42" i="5"/>
  <c r="M42" i="5"/>
  <c r="J42" i="5"/>
  <c r="U42" i="5" s="1"/>
  <c r="I42" i="5"/>
  <c r="R41" i="5"/>
  <c r="Q41" i="5"/>
  <c r="P41" i="5"/>
  <c r="N41" i="5"/>
  <c r="M41" i="5"/>
  <c r="J41" i="5"/>
  <c r="U41" i="5" s="1"/>
  <c r="I41" i="5"/>
  <c r="R40" i="5"/>
  <c r="Q40" i="5"/>
  <c r="P40" i="5"/>
  <c r="N40" i="5"/>
  <c r="M40" i="5"/>
  <c r="J40" i="5"/>
  <c r="U40" i="5" s="1"/>
  <c r="I40" i="5"/>
  <c r="R39" i="5"/>
  <c r="Q39" i="5"/>
  <c r="P39" i="5"/>
  <c r="N39" i="5"/>
  <c r="M39" i="5"/>
  <c r="J39" i="5"/>
  <c r="U39" i="5" s="1"/>
  <c r="I39" i="5"/>
  <c r="R38" i="5"/>
  <c r="Q38" i="5"/>
  <c r="P38" i="5"/>
  <c r="N38" i="5"/>
  <c r="M38" i="5"/>
  <c r="J38" i="5"/>
  <c r="U38" i="5" s="1"/>
  <c r="I38" i="5"/>
  <c r="R37" i="5"/>
  <c r="Q37" i="5"/>
  <c r="P37" i="5"/>
  <c r="N37" i="5"/>
  <c r="M37" i="5"/>
  <c r="J37" i="5"/>
  <c r="U37" i="5" s="1"/>
  <c r="I37" i="5"/>
  <c r="R36" i="5"/>
  <c r="Q36" i="5"/>
  <c r="P36" i="5"/>
  <c r="N36" i="5"/>
  <c r="M36" i="5"/>
  <c r="J36" i="5"/>
  <c r="U36" i="5" s="1"/>
  <c r="I36" i="5"/>
  <c r="R35" i="5"/>
  <c r="Q35" i="5"/>
  <c r="P35" i="5"/>
  <c r="N35" i="5"/>
  <c r="M35" i="5"/>
  <c r="J35" i="5"/>
  <c r="U35" i="5" s="1"/>
  <c r="I35" i="5"/>
  <c r="R34" i="5"/>
  <c r="Q34" i="5"/>
  <c r="P34" i="5"/>
  <c r="N34" i="5"/>
  <c r="M34" i="5"/>
  <c r="J34" i="5"/>
  <c r="U34" i="5" s="1"/>
  <c r="I34" i="5"/>
  <c r="R33" i="5"/>
  <c r="Q33" i="5"/>
  <c r="P33" i="5"/>
  <c r="N33" i="5"/>
  <c r="M33" i="5"/>
  <c r="J33" i="5"/>
  <c r="U33" i="5" s="1"/>
  <c r="I33" i="5"/>
  <c r="R32" i="5"/>
  <c r="Q32" i="5"/>
  <c r="P32" i="5"/>
  <c r="N32" i="5"/>
  <c r="M32" i="5"/>
  <c r="J32" i="5"/>
  <c r="U32" i="5" s="1"/>
  <c r="I32" i="5"/>
  <c r="R31" i="5"/>
  <c r="Q31" i="5"/>
  <c r="P31" i="5"/>
  <c r="N31" i="5"/>
  <c r="M31" i="5"/>
  <c r="J31" i="5"/>
  <c r="U31" i="5" s="1"/>
  <c r="I31" i="5"/>
  <c r="R30" i="5"/>
  <c r="Q30" i="5"/>
  <c r="P30" i="5"/>
  <c r="N30" i="5"/>
  <c r="M30" i="5"/>
  <c r="J30" i="5"/>
  <c r="U30" i="5" s="1"/>
  <c r="I30" i="5"/>
  <c r="R29" i="5"/>
  <c r="Q29" i="5"/>
  <c r="P29" i="5"/>
  <c r="N29" i="5"/>
  <c r="M29" i="5"/>
  <c r="J29" i="5"/>
  <c r="U29" i="5" s="1"/>
  <c r="I29" i="5"/>
  <c r="R28" i="5"/>
  <c r="Q28" i="5"/>
  <c r="P28" i="5"/>
  <c r="N28" i="5"/>
  <c r="M28" i="5"/>
  <c r="J28" i="5"/>
  <c r="U28" i="5" s="1"/>
  <c r="I28" i="5"/>
  <c r="R27" i="5"/>
  <c r="Q27" i="5"/>
  <c r="P27" i="5"/>
  <c r="N27" i="5"/>
  <c r="M27" i="5"/>
  <c r="J27" i="5"/>
  <c r="U27" i="5" s="1"/>
  <c r="I27" i="5"/>
  <c r="R26" i="5"/>
  <c r="Q26" i="5"/>
  <c r="P26" i="5"/>
  <c r="N26" i="5"/>
  <c r="M26" i="5"/>
  <c r="J26" i="5"/>
  <c r="U26" i="5" s="1"/>
  <c r="I26" i="5"/>
  <c r="R25" i="5"/>
  <c r="Q25" i="5"/>
  <c r="P25" i="5"/>
  <c r="N25" i="5"/>
  <c r="M25" i="5"/>
  <c r="J25" i="5"/>
  <c r="U25" i="5" s="1"/>
  <c r="I25" i="5"/>
  <c r="R24" i="5"/>
  <c r="Q24" i="5"/>
  <c r="AM24" i="5" s="1"/>
  <c r="P24" i="5"/>
  <c r="N24" i="5"/>
  <c r="AH24" i="5" s="1"/>
  <c r="M24" i="5"/>
  <c r="AG24" i="5" s="1"/>
  <c r="J24" i="5"/>
  <c r="U24" i="5" s="1"/>
  <c r="AR24" i="5" s="1"/>
  <c r="I24" i="5"/>
  <c r="AC24" i="5" s="1"/>
  <c r="V24" i="5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T24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N2" i="5" l="1"/>
  <c r="U2" i="5"/>
  <c r="K43" i="5"/>
  <c r="W43" i="5"/>
  <c r="K46" i="5"/>
  <c r="W46" i="5"/>
  <c r="K48" i="5"/>
  <c r="W48" i="5"/>
  <c r="K49" i="5"/>
  <c r="W49" i="5"/>
  <c r="K24" i="5"/>
  <c r="AE24" i="5" s="1"/>
  <c r="W24" i="5"/>
  <c r="AT24" i="5" s="1"/>
  <c r="K26" i="5"/>
  <c r="W26" i="5"/>
  <c r="K28" i="5"/>
  <c r="W28" i="5"/>
  <c r="K30" i="5"/>
  <c r="W30" i="5"/>
  <c r="K32" i="5"/>
  <c r="W32" i="5"/>
  <c r="K34" i="5"/>
  <c r="W34" i="5"/>
  <c r="K36" i="5"/>
  <c r="W36" i="5"/>
  <c r="K38" i="5"/>
  <c r="W38" i="5"/>
  <c r="K40" i="5"/>
  <c r="W40" i="5"/>
  <c r="K42" i="5"/>
  <c r="W42" i="5"/>
  <c r="K45" i="5"/>
  <c r="W45" i="5"/>
  <c r="K47" i="5"/>
  <c r="W47" i="5"/>
  <c r="K25" i="5"/>
  <c r="W25" i="5"/>
  <c r="K27" i="5"/>
  <c r="W27" i="5"/>
  <c r="K29" i="5"/>
  <c r="W29" i="5"/>
  <c r="K31" i="5"/>
  <c r="W31" i="5"/>
  <c r="K33" i="5"/>
  <c r="W33" i="5"/>
  <c r="K35" i="5"/>
  <c r="W35" i="5"/>
  <c r="K37" i="5"/>
  <c r="W37" i="5"/>
  <c r="K39" i="5"/>
  <c r="W39" i="5"/>
  <c r="K41" i="5"/>
  <c r="W41" i="5"/>
  <c r="K44" i="5"/>
  <c r="W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L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F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<sst xmlns="http://schemas.openxmlformats.org/spreadsheetml/2006/main" count="511" uniqueCount="84">
  <si>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</si>
  <si>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</si>
  <si>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</si>
  <si>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</si>
  <si>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</si>
  <si>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</si>
  <si>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</si>
  <si>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</si>
  <si>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</si>
  <si>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</si>
  <si>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</si>
  <si>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</si>
  <si>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</si>
  <si>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</si>
  <si>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</si>
  <si>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</si>
  <si>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</si>
  <si>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</si>
  <si>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</si>
  <si>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</si>
  <si>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</si>
  <si>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</si>
  <si>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</si>
  <si>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</si>
  <si>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</si>
  <si>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</si>
  <si>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</si>
  <si>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</si>
  <si>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</si>
  <si>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</si>
  <si>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</si>
  <si>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</si>
  <si>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</si>
  <si>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</si>
  <si>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</si>
  <si>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</si>
  <si>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</si>
  <si>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</si>
  <si>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</si>
  <si>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</si>
  <si>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</si>
  <si>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</si>
  <si>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</si>
  <si>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</si>
  <si>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</si>
  <si>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</si>
  <si>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</si>
  <si>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</si>
  <si>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</si>
  <si>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</si>
  <si>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</si>
  <si>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</si>
  <si>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</si>
  <si>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</si>
  <si>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</si>
  <si>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</si>
  <si>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</si>
  <si>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</si>
  <si>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</si>
  <si>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</si>
  <si>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</si>
  <si>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</si>
  <si>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HSBEL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</si>
  <si>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</si>
  <si>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</si>
  <si>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</si>
  <si>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</si>
  <si>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</si>
  <si>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</si>
  <si>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</si>
  <si>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</si>
  <si>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FX Deal</t>
  </si>
  <si>
    <t>HOMESEND BELGIUM</t>
  </si>
  <si>
    <t>LEI</t>
  </si>
  <si>
    <t xml:space="preserve"> </t>
  </si>
  <si>
    <t>AgainstCurrency</t>
  </si>
  <si>
    <t>AgainstAmount</t>
  </si>
  <si>
    <t>BUY</t>
  </si>
  <si>
    <t>TELIA</t>
  </si>
  <si>
    <t>vs</t>
  </si>
  <si>
    <t>Dorothy W. Arner</t>
  </si>
  <si>
    <t>FX Trade</t>
  </si>
  <si>
    <t>ACTUAL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</si>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</sst>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0" fontId="0" fillId="0" borderId="0" xfId="0" applyNumberFormat="1"/>
    <xf numFmtId="166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11" fillId="15" borderId="15" xfId="6" applyNumberFormat="1" applyFont="1" applyFill="1" applyBorder="1" applyAlignment="1">
      <alignment horizontal="center"/>
    </xf>
    <xf numFmtId="0" fontId="11" fillId="15" borderId="16" xfId="6" applyNumberFormat="1" applyFont="1" applyFill="1" applyBorder="1" applyAlignment="1">
      <alignment horizontal="center"/>
    </xf>
    <xf numFmtId="0" fontId="0" fillId="0" borderId="0" xfId="0" applyNumberFormat="1" applyFill="1" applyBorder="1"/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dimension ref="A1:B12"/>
  <sheetViews>
    <sheetView zoomScale="130" zoomScaleNormal="130" workbookViewId="0">
      <selection activeCell="B13" sqref="B13"/>
    </sheetView>
  </sheetViews>
  <sheetFormatPr defaultRowHeight="15" x14ac:dyDescent="0.25"/>
  <cols>
    <col min="1" max="1" width="28.5703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dimension ref="A1:S46"/>
  <sheetViews>
    <sheetView zoomScale="98" workbookViewId="0">
      <selection activeCell="J23" sqref="J23"/>
    </sheetView>
  </sheetViews>
  <sheetFormatPr defaultRowHeight="15" x14ac:dyDescent="0.25"/>
  <cols>
    <col min="1" max="1" width="27.42578125" style="1" customWidth="1"/>
    <col min="2" max="2" width="22.5703125" customWidth="1"/>
    <col min="3" max="3" width="19.42578125" customWidth="1"/>
    <col min="4" max="7" width="20.85546875" customWidth="1"/>
    <col min="8" max="8" width="18.5703125" customWidth="1"/>
    <col min="9" max="9" width="22.28515625" customWidth="1"/>
    <col min="10" max="10" width="20" customWidth="1"/>
    <col min="11" max="11" width="18.5703125" customWidth="1"/>
    <col min="12" max="12" width="22.28515625" customWidth="1"/>
    <col min="13" max="13" width="20" customWidth="1"/>
    <col min="14" max="14" width="18.85546875" customWidth="1"/>
    <col min="15" max="15" width="17.5703125" customWidth="1"/>
    <col min="18" max="18" width="11.5703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27" t="s">
        <v>0</v>
      </c>
      <c r="C1" s="128"/>
      <c r="D1" s="128"/>
      <c r="E1" s="129"/>
      <c r="F1" s="125" t="s">
        <v>2</v>
      </c>
      <c r="G1" s="126"/>
      <c r="H1" s="127" t="s">
        <v>3</v>
      </c>
      <c r="I1" s="128"/>
      <c r="J1" s="129"/>
      <c r="K1" s="130" t="s">
        <v>4</v>
      </c>
      <c r="L1" s="125"/>
      <c r="M1" s="126"/>
      <c r="N1" s="130" t="s">
        <v>5</v>
      </c>
      <c r="O1" s="126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dimension ref="A1:G120"/>
  <sheetViews>
    <sheetView zoomScale="85" workbookViewId="0">
      <pane ySplit="1" topLeftCell="A95" activePane="bottomLeft" state="frozen"/>
      <selection pane="bottomLeft" activeCell="F118" sqref="F118"/>
    </sheetView>
  </sheetViews>
  <sheetFormatPr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31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32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32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32"/>
      <c r="B5" s="75" t="s">
        <v>13</v>
      </c>
      <c r="C5" s="80"/>
      <c r="D5" s="80"/>
      <c r="E5" s="43"/>
      <c r="F5" s="6"/>
      <c r="G5" s="7"/>
    </row>
    <row r="6" spans="1:7" x14ac:dyDescent="0.25">
      <c r="A6" s="132"/>
      <c r="B6" s="74" t="s">
        <v>12</v>
      </c>
      <c r="C6" s="3"/>
      <c r="D6" s="3"/>
      <c r="E6" s="43"/>
      <c r="F6" s="6"/>
      <c r="G6" s="7"/>
    </row>
    <row r="7" spans="1:7" x14ac:dyDescent="0.25">
      <c r="A7" s="132"/>
      <c r="B7" s="75" t="s">
        <v>11</v>
      </c>
      <c r="C7" s="3"/>
      <c r="D7" s="3"/>
      <c r="E7" s="43"/>
      <c r="F7" s="6"/>
      <c r="G7" s="7"/>
    </row>
    <row r="8" spans="1:7" x14ac:dyDescent="0.25">
      <c r="A8" s="132"/>
      <c r="B8" s="75" t="s">
        <v>13</v>
      </c>
      <c r="C8" s="3"/>
      <c r="D8" s="3"/>
      <c r="E8" s="43"/>
      <c r="F8" s="6"/>
      <c r="G8" s="7"/>
    </row>
    <row r="9" spans="1:7" x14ac:dyDescent="0.25">
      <c r="A9" s="132"/>
      <c r="B9" s="74" t="s">
        <v>3</v>
      </c>
      <c r="C9" s="3"/>
      <c r="D9" s="3"/>
      <c r="E9" s="43"/>
      <c r="F9" s="6"/>
      <c r="G9" s="7"/>
    </row>
    <row r="10" spans="1:7" x14ac:dyDescent="0.25">
      <c r="A10" s="132"/>
      <c r="B10" s="75" t="s">
        <v>11</v>
      </c>
      <c r="C10" s="3"/>
      <c r="D10" s="3"/>
      <c r="E10" s="43"/>
      <c r="F10" s="6"/>
      <c r="G10" s="7"/>
    </row>
    <row r="11" spans="1:7" x14ac:dyDescent="0.25">
      <c r="A11" s="132"/>
      <c r="B11" s="75" t="s">
        <v>13</v>
      </c>
      <c r="C11" s="3"/>
      <c r="D11" s="3"/>
      <c r="E11" s="43"/>
      <c r="F11" s="6"/>
      <c r="G11" s="7"/>
    </row>
    <row r="12" spans="1:7" x14ac:dyDescent="0.25">
      <c r="A12" s="132"/>
      <c r="B12" s="74" t="s">
        <v>14</v>
      </c>
      <c r="C12" s="3"/>
      <c r="D12" s="3"/>
      <c r="E12" s="43"/>
      <c r="F12" s="6"/>
      <c r="G12" s="7"/>
    </row>
    <row r="13" spans="1:7" x14ac:dyDescent="0.25">
      <c r="A13" s="132"/>
      <c r="B13" s="75" t="s">
        <v>11</v>
      </c>
      <c r="C13" s="3"/>
      <c r="D13" s="3"/>
      <c r="E13" s="43"/>
      <c r="F13" s="6"/>
      <c r="G13" s="7"/>
    </row>
    <row r="14" spans="1:7" x14ac:dyDescent="0.25">
      <c r="A14" s="132"/>
      <c r="B14" s="75" t="s">
        <v>13</v>
      </c>
      <c r="C14" s="3"/>
      <c r="D14" s="3"/>
      <c r="E14" s="43"/>
      <c r="F14" s="6"/>
      <c r="G14" s="7"/>
    </row>
    <row r="15" spans="1:7" x14ac:dyDescent="0.25">
      <c r="A15" s="132"/>
      <c r="B15" s="74" t="s">
        <v>4</v>
      </c>
      <c r="C15" s="3"/>
      <c r="D15" s="3"/>
      <c r="E15" s="43"/>
      <c r="F15" s="6"/>
      <c r="G15" s="7"/>
    </row>
    <row r="16" spans="1:7" x14ac:dyDescent="0.25">
      <c r="A16" s="132"/>
      <c r="B16" s="75" t="s">
        <v>11</v>
      </c>
      <c r="C16" s="3"/>
      <c r="D16" s="3"/>
      <c r="E16" s="43"/>
      <c r="F16" s="6"/>
      <c r="G16" s="7"/>
    </row>
    <row r="17" spans="1:7" x14ac:dyDescent="0.25">
      <c r="A17" s="132"/>
      <c r="B17" s="75" t="s">
        <v>13</v>
      </c>
      <c r="C17" s="3"/>
      <c r="D17" s="3"/>
      <c r="E17" s="43"/>
      <c r="F17" s="6"/>
      <c r="G17" s="7"/>
    </row>
    <row r="18" spans="1:7" x14ac:dyDescent="0.25">
      <c r="A18" s="132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32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33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31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32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32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32"/>
      <c r="B24" s="75" t="s">
        <v>13</v>
      </c>
      <c r="C24" s="80"/>
      <c r="D24" s="80"/>
      <c r="E24" s="43"/>
      <c r="F24" s="6"/>
      <c r="G24" s="7"/>
    </row>
    <row r="25" spans="1:7" x14ac:dyDescent="0.25">
      <c r="A25" s="132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32"/>
      <c r="B26" s="75" t="s">
        <v>11</v>
      </c>
      <c r="C26" s="3"/>
      <c r="D26" s="6"/>
      <c r="E26" s="43"/>
      <c r="F26" s="6"/>
      <c r="G26" s="7"/>
    </row>
    <row r="27" spans="1:7" x14ac:dyDescent="0.25">
      <c r="A27" s="132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32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32"/>
      <c r="B29" s="74" t="s">
        <v>3</v>
      </c>
      <c r="C29" s="3"/>
      <c r="D29" s="6"/>
      <c r="E29" s="43"/>
      <c r="F29" s="6"/>
      <c r="G29" s="7"/>
    </row>
    <row r="30" spans="1:7" x14ac:dyDescent="0.25">
      <c r="A30" s="132"/>
      <c r="B30" s="75" t="s">
        <v>11</v>
      </c>
      <c r="C30" s="3"/>
      <c r="D30" s="6"/>
      <c r="E30" s="43"/>
      <c r="F30" s="6"/>
      <c r="G30" s="7"/>
    </row>
    <row r="31" spans="1:7" x14ac:dyDescent="0.25">
      <c r="A31" s="132"/>
      <c r="B31" s="75" t="s">
        <v>13</v>
      </c>
      <c r="C31" s="3"/>
      <c r="D31" s="6"/>
      <c r="E31" s="43"/>
      <c r="F31" s="6"/>
      <c r="G31" s="7"/>
    </row>
    <row r="32" spans="1:7" x14ac:dyDescent="0.25">
      <c r="A32" s="132"/>
      <c r="B32" s="74" t="s">
        <v>14</v>
      </c>
      <c r="C32" s="3"/>
      <c r="D32" s="6"/>
      <c r="E32" s="43"/>
      <c r="F32" s="6"/>
      <c r="G32" s="7"/>
    </row>
    <row r="33" spans="1:7" x14ac:dyDescent="0.25">
      <c r="A33" s="132"/>
      <c r="B33" s="75" t="s">
        <v>11</v>
      </c>
      <c r="C33" s="3"/>
      <c r="D33" s="6"/>
      <c r="E33" s="43"/>
      <c r="F33" s="6"/>
      <c r="G33" s="7"/>
    </row>
    <row r="34" spans="1:7" x14ac:dyDescent="0.25">
      <c r="A34" s="132"/>
      <c r="B34" s="75" t="s">
        <v>13</v>
      </c>
      <c r="C34" s="3"/>
      <c r="D34" s="6"/>
      <c r="E34" s="43"/>
      <c r="F34" s="6"/>
      <c r="G34" s="7"/>
    </row>
    <row r="35" spans="1:7" x14ac:dyDescent="0.25">
      <c r="A35" s="132"/>
      <c r="B35" s="74" t="s">
        <v>4</v>
      </c>
      <c r="C35" s="3"/>
      <c r="D35" s="6"/>
      <c r="E35" s="43"/>
      <c r="F35" s="6"/>
      <c r="G35" s="7"/>
    </row>
    <row r="36" spans="1:7" x14ac:dyDescent="0.25">
      <c r="A36" s="132"/>
      <c r="B36" s="75" t="s">
        <v>11</v>
      </c>
      <c r="C36" s="3"/>
      <c r="D36" s="6"/>
      <c r="E36" s="43"/>
      <c r="F36" s="6"/>
      <c r="G36" s="7"/>
    </row>
    <row r="37" spans="1:7" x14ac:dyDescent="0.25">
      <c r="A37" s="132"/>
      <c r="B37" s="75" t="s">
        <v>13</v>
      </c>
      <c r="C37" s="3"/>
      <c r="D37" s="6"/>
      <c r="E37" s="43"/>
      <c r="F37" s="6"/>
      <c r="G37" s="7"/>
    </row>
    <row r="38" spans="1:7" x14ac:dyDescent="0.25">
      <c r="A38" s="132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32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33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31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32"/>
      <c r="B42" s="74" t="s">
        <v>74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32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32"/>
      <c r="B44" s="75" t="s">
        <v>13</v>
      </c>
      <c r="C44" s="59"/>
      <c r="D44" s="59"/>
      <c r="E44" s="43"/>
      <c r="F44" s="6"/>
      <c r="G44" s="7"/>
    </row>
    <row r="45" spans="1:7" x14ac:dyDescent="0.25">
      <c r="A45" s="132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32"/>
      <c r="B46" s="75" t="s">
        <v>11</v>
      </c>
      <c r="C46" s="3"/>
      <c r="D46" s="3"/>
      <c r="E46" s="43"/>
      <c r="F46" s="6"/>
      <c r="G46" s="7"/>
    </row>
    <row r="47" spans="1:7" x14ac:dyDescent="0.25">
      <c r="A47" s="132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32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32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32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32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32"/>
      <c r="B52" s="74" t="s">
        <v>14</v>
      </c>
      <c r="C52" s="3"/>
      <c r="D52" s="3"/>
      <c r="E52" s="43"/>
      <c r="F52" s="6"/>
      <c r="G52" s="7"/>
    </row>
    <row r="53" spans="1:7" x14ac:dyDescent="0.25">
      <c r="A53" s="132"/>
      <c r="B53" s="75" t="s">
        <v>11</v>
      </c>
      <c r="C53" s="3"/>
      <c r="D53" s="3"/>
      <c r="E53" s="43"/>
      <c r="F53" s="6"/>
      <c r="G53" s="7"/>
    </row>
    <row r="54" spans="1:7" x14ac:dyDescent="0.25">
      <c r="A54" s="132"/>
      <c r="B54" s="75" t="s">
        <v>13</v>
      </c>
      <c r="C54" s="3"/>
      <c r="D54" s="3"/>
      <c r="E54" s="43"/>
      <c r="F54" s="6"/>
      <c r="G54" s="7"/>
    </row>
    <row r="55" spans="1:7" x14ac:dyDescent="0.25">
      <c r="A55" s="132"/>
      <c r="B55" s="74" t="s">
        <v>4</v>
      </c>
      <c r="C55" s="3"/>
      <c r="D55" s="3"/>
      <c r="E55" s="43"/>
      <c r="F55" s="6"/>
      <c r="G55" s="7"/>
    </row>
    <row r="56" spans="1:7" x14ac:dyDescent="0.25">
      <c r="A56" s="132"/>
      <c r="B56" s="75" t="s">
        <v>11</v>
      </c>
      <c r="C56" s="3"/>
      <c r="D56" s="3"/>
      <c r="E56" s="43"/>
      <c r="F56" s="6"/>
      <c r="G56" s="7"/>
    </row>
    <row r="57" spans="1:7" x14ac:dyDescent="0.25">
      <c r="A57" s="132"/>
      <c r="B57" s="75" t="s">
        <v>13</v>
      </c>
      <c r="C57" s="3"/>
      <c r="D57" s="3"/>
      <c r="E57" s="43"/>
      <c r="F57" s="6"/>
      <c r="G57" s="7"/>
    </row>
    <row r="58" spans="1:7" x14ac:dyDescent="0.25">
      <c r="A58" s="132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32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33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31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32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32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32"/>
      <c r="B64" s="75" t="s">
        <v>13</v>
      </c>
      <c r="C64" s="59"/>
      <c r="D64" s="59"/>
      <c r="E64" s="43"/>
      <c r="F64" s="6"/>
      <c r="G64" s="7"/>
    </row>
    <row r="65" spans="1:7" x14ac:dyDescent="0.25">
      <c r="A65" s="132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32"/>
      <c r="B66" s="75" t="s">
        <v>11</v>
      </c>
      <c r="C66" s="3"/>
      <c r="D66" s="3"/>
      <c r="E66" s="43"/>
    </row>
    <row r="67" spans="1:7" x14ac:dyDescent="0.25">
      <c r="A67" s="132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32"/>
      <c r="B68" s="79" t="s">
        <v>18</v>
      </c>
      <c r="C68" s="3"/>
      <c r="D68" s="3"/>
      <c r="E68" s="43"/>
      <c r="F68" s="62"/>
      <c r="G68" s="7"/>
    </row>
    <row r="69" spans="1:7" x14ac:dyDescent="0.25">
      <c r="A69" s="132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32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32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32"/>
      <c r="B72" s="74" t="s">
        <v>14</v>
      </c>
      <c r="C72" s="3"/>
      <c r="D72" s="3"/>
      <c r="E72" s="43"/>
      <c r="F72" s="6"/>
      <c r="G72" s="7"/>
    </row>
    <row r="73" spans="1:7" x14ac:dyDescent="0.25">
      <c r="A73" s="132"/>
      <c r="B73" s="75" t="s">
        <v>11</v>
      </c>
      <c r="C73" s="3"/>
      <c r="D73" s="3"/>
      <c r="E73" s="43"/>
      <c r="F73" s="6"/>
      <c r="G73" s="7"/>
    </row>
    <row r="74" spans="1:7" x14ac:dyDescent="0.25">
      <c r="A74" s="132"/>
      <c r="B74" s="75" t="s">
        <v>13</v>
      </c>
      <c r="C74" s="3"/>
      <c r="D74" s="3"/>
      <c r="E74" s="43"/>
      <c r="F74" s="6"/>
      <c r="G74" s="7"/>
    </row>
    <row r="75" spans="1:7" x14ac:dyDescent="0.25">
      <c r="A75" s="132"/>
      <c r="B75" s="74" t="s">
        <v>4</v>
      </c>
      <c r="C75" s="3"/>
      <c r="D75" s="3"/>
      <c r="E75" s="43"/>
      <c r="F75" s="6"/>
      <c r="G75" s="7"/>
    </row>
    <row r="76" spans="1:7" x14ac:dyDescent="0.25">
      <c r="A76" s="132"/>
      <c r="B76" s="75" t="s">
        <v>11</v>
      </c>
      <c r="C76" s="3"/>
      <c r="D76" s="3"/>
      <c r="E76" s="43"/>
      <c r="F76" s="6"/>
      <c r="G76" s="7"/>
    </row>
    <row r="77" spans="1:7" x14ac:dyDescent="0.25">
      <c r="A77" s="132"/>
      <c r="B77" s="75" t="s">
        <v>13</v>
      </c>
      <c r="C77" s="3"/>
      <c r="D77" s="3"/>
      <c r="E77" s="43"/>
      <c r="F77" s="6"/>
      <c r="G77" s="7"/>
    </row>
    <row r="78" spans="1:7" x14ac:dyDescent="0.25">
      <c r="A78" s="132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32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33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31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32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32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32"/>
      <c r="B84" s="75" t="s">
        <v>13</v>
      </c>
      <c r="C84" s="59"/>
      <c r="D84" s="59"/>
      <c r="E84" s="43"/>
      <c r="F84" s="6"/>
      <c r="G84" s="7"/>
    </row>
    <row r="85" spans="1:7" x14ac:dyDescent="0.25">
      <c r="A85" s="132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32"/>
      <c r="B86" s="75" t="s">
        <v>11</v>
      </c>
      <c r="C86" s="3"/>
      <c r="D86" s="3"/>
      <c r="E86" s="43"/>
      <c r="F86" s="6"/>
      <c r="G86" s="7"/>
    </row>
    <row r="87" spans="1:7" x14ac:dyDescent="0.25">
      <c r="A87" s="132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32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32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32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32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32"/>
      <c r="B92" s="74" t="s">
        <v>14</v>
      </c>
      <c r="C92" s="3"/>
      <c r="D92" s="3"/>
      <c r="E92" s="43"/>
      <c r="F92" s="6"/>
      <c r="G92" s="7"/>
    </row>
    <row r="93" spans="1:7" x14ac:dyDescent="0.25">
      <c r="A93" s="132"/>
      <c r="B93" s="75" t="s">
        <v>11</v>
      </c>
      <c r="C93" s="3"/>
      <c r="D93" s="3"/>
      <c r="E93" s="43"/>
      <c r="F93" s="6"/>
      <c r="G93" s="7"/>
    </row>
    <row r="94" spans="1:7" x14ac:dyDescent="0.25">
      <c r="A94" s="132"/>
      <c r="B94" s="75" t="s">
        <v>13</v>
      </c>
      <c r="C94" s="3"/>
      <c r="D94" s="3"/>
      <c r="E94" s="43"/>
      <c r="F94" s="6"/>
      <c r="G94" s="7"/>
    </row>
    <row r="95" spans="1:7" x14ac:dyDescent="0.25">
      <c r="A95" s="132"/>
      <c r="B95" s="74" t="s">
        <v>4</v>
      </c>
      <c r="C95" s="3"/>
      <c r="D95" s="3"/>
      <c r="E95" s="43"/>
      <c r="F95" s="6"/>
      <c r="G95" s="7"/>
    </row>
    <row r="96" spans="1:7" x14ac:dyDescent="0.25">
      <c r="A96" s="132"/>
      <c r="B96" s="75" t="s">
        <v>11</v>
      </c>
      <c r="C96" s="3"/>
      <c r="D96" s="3"/>
      <c r="E96" s="43"/>
      <c r="F96" s="6"/>
      <c r="G96" s="7"/>
    </row>
    <row r="97" spans="1:7" x14ac:dyDescent="0.25">
      <c r="A97" s="132"/>
      <c r="B97" s="75" t="s">
        <v>13</v>
      </c>
      <c r="C97" s="3"/>
      <c r="D97" s="3"/>
      <c r="E97" s="43"/>
      <c r="F97" s="6"/>
      <c r="G97" s="7"/>
    </row>
    <row r="98" spans="1:7" x14ac:dyDescent="0.25">
      <c r="A98" s="132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32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33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31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32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32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32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32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32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32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32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32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32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32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32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32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32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32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32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32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32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32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33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dimension ref="A1:AT50"/>
  <sheetViews>
    <sheetView tabSelected="1" topLeftCell="X22" workbookViewId="0">
      <selection activeCell="AN50" sqref="AN50"/>
    </sheetView>
  </sheetViews>
  <sheetFormatPr defaultRowHeight="15" x14ac:dyDescent="0.25"/>
  <cols>
    <col min="2" max="2" width="28.42578125" bestFit="1" customWidth="1"/>
    <col min="3" max="3" width="10.28515625" style="1" bestFit="1" customWidth="1"/>
    <col min="4" max="4" width="10.5703125" bestFit="1" customWidth="1"/>
    <col min="9" max="9" width="21.85546875" bestFit="1" customWidth="1"/>
    <col min="10" max="10" width="28.42578125" bestFit="1" customWidth="1"/>
    <col min="11" max="11" width="19.7109375" bestFit="1" customWidth="1"/>
    <col min="12" max="12" width="9.28515625" bestFit="1" customWidth="1"/>
    <col min="13" max="13" width="10.42578125" bestFit="1" customWidth="1"/>
    <col min="14" max="14" width="19.85546875" style="116" bestFit="1" customWidth="1"/>
    <col min="18" max="18" width="10.5703125" bestFit="1" customWidth="1"/>
    <col min="20" max="20" width="10.42578125" bestFit="1" customWidth="1"/>
    <col min="21" max="21" width="58.85546875" bestFit="1" customWidth="1"/>
    <col min="22" max="22" width="19.7109375" bestFit="1" customWidth="1"/>
    <col min="23" max="23" width="23.7109375" bestFit="1" customWidth="1"/>
    <col min="33" max="33" width="10.42578125" bestFit="1" customWidth="1"/>
    <col min="40" max="40" width="11.5703125" bestFit="1" customWidth="1"/>
    <col min="41" max="41" width="10.5703125" bestFit="1" customWidth="1"/>
    <col min="44" max="44" width="37.7109375" bestFit="1" customWidth="1"/>
  </cols>
  <sheetData>
    <row r="1" spans="1:46" s="116" customFormat="1" ht="15.75" thickBot="1" x14ac:dyDescent="0.3">
      <c r="A1" s="116" t="s">
        <v>65</v>
      </c>
      <c r="B1" s="116" t="s">
        <v>64</v>
      </c>
      <c r="C1" s="120" t="s">
        <v>66</v>
      </c>
      <c r="D1" s="116" t="s">
        <v>67</v>
      </c>
      <c r="E1" s="116" t="s">
        <v>68</v>
      </c>
      <c r="F1" s="116" t="s">
        <v>8</v>
      </c>
      <c r="G1" s="116" t="s">
        <v>79</v>
      </c>
      <c r="I1" s="114" t="s">
        <v>47</v>
      </c>
      <c r="J1" s="114" t="s">
        <v>48</v>
      </c>
      <c r="K1" s="114" t="s">
        <v>49</v>
      </c>
      <c r="L1" s="114" t="s">
        <v>50</v>
      </c>
      <c r="M1" s="114" t="s">
        <v>51</v>
      </c>
      <c r="N1" s="114" t="s">
        <v>52</v>
      </c>
      <c r="O1" s="114" t="s">
        <v>53</v>
      </c>
      <c r="P1" s="114" t="s">
        <v>54</v>
      </c>
      <c r="Q1" s="114" t="s">
        <v>55</v>
      </c>
      <c r="R1" s="114" t="s">
        <v>56</v>
      </c>
      <c r="S1" s="114" t="s">
        <v>57</v>
      </c>
      <c r="T1" s="114" t="s">
        <v>58</v>
      </c>
      <c r="U1" s="114" t="s">
        <v>59</v>
      </c>
      <c r="V1" s="115" t="s">
        <v>60</v>
      </c>
      <c r="W1" s="115" t="s">
        <v>73</v>
      </c>
      <c r="AC1" s="134" t="s">
        <v>47</v>
      </c>
      <c r="AD1" s="134" t="s">
        <v>48</v>
      </c>
      <c r="AE1" s="134" t="s">
        <v>49</v>
      </c>
      <c r="AF1" s="134" t="s">
        <v>50</v>
      </c>
      <c r="AG1" s="134" t="s">
        <v>51</v>
      </c>
      <c r="AH1" s="134" t="s">
        <v>52</v>
      </c>
      <c r="AI1" s="134" t="s">
        <v>53</v>
      </c>
      <c r="AJ1" s="134" t="s">
        <v>54</v>
      </c>
      <c r="AK1" s="134" t="s">
        <v>8</v>
      </c>
      <c r="AL1" s="134" t="s">
        <v>55</v>
      </c>
      <c r="AM1" s="134" t="s">
        <v>75</v>
      </c>
      <c r="AN1" s="134" t="s">
        <v>56</v>
      </c>
      <c r="AO1" s="134" t="s">
        <v>76</v>
      </c>
      <c r="AP1" s="134" t="s">
        <v>57</v>
      </c>
      <c r="AQ1" s="134" t="s">
        <v>58</v>
      </c>
      <c r="AR1" s="134" t="s">
        <v>59</v>
      </c>
      <c r="AS1" s="135" t="s">
        <v>60</v>
      </c>
      <c r="AT1" s="135" t="s">
        <v>73</v>
      </c>
    </row>
    <row r="2" spans="1:46" s="116" customFormat="1" x14ac:dyDescent="0.25">
      <c r="A2" s="119">
        <f>Instructions!A3</f>
        <v>0.33333333333333331</v>
      </c>
      <c r="B2" s="116" t="s">
        <v>69</v>
      </c>
      <c r="C2" s="121" t="s">
        <v>9</v>
      </c>
      <c r="D2" s="108">
        <v>40000</v>
      </c>
      <c r="E2" s="116" t="s">
        <v>70</v>
      </c>
      <c r="I2" s="118" t="str">
        <f ca="1">TEXT(NOW(),"YYYMMDD-HMS")&amp;"-"&amp;TEXT(ROW(),"000")</f>
        <v>20190913-114243-002</v>
      </c>
      <c r="J2" t="str">
        <f>B2</f>
        <v>Cash Transfer</v>
      </c>
      <c r="K2" s="118" t="str">
        <f ca="1">I2</f>
        <v>20190913-114243-002</v>
      </c>
      <c r="L2">
        <v>1</v>
      </c>
      <c r="M2" s="117">
        <f ca="1">TODAY()</f>
        <v>43721</v>
      </c>
      <c r="N2" s="119" t="str">
        <f ca="1">"ext."&amp;TEXT(TODAY(),"YmMD.")&amp;TEXT(A2,"HHMM.")&amp;TEXT(ROW(),"0000")</f>
        <v>ext.190913.0800.0002</v>
      </c>
      <c r="O2" t="s">
        <v>62</v>
      </c>
      <c r="P2" t="str">
        <f>E2</f>
        <v>RECEIVE</v>
      </c>
      <c r="Q2" t="str">
        <f t="shared" ref="Q2:Q14" si="0">C2</f>
        <v>USD</v>
      </c>
      <c r="R2" s="14">
        <f t="shared" ref="R2:R14" si="1">D2</f>
        <v>40000</v>
      </c>
      <c r="S2" t="s">
        <v>82</v>
      </c>
      <c r="T2" s="117">
        <f ca="1">M2</f>
        <v>43721</v>
      </c>
      <c r="U2" t="str">
        <f t="shared" ref="U2:U14" ca="1" si="2">J2&amp;" Imported @ "&amp;TEXT(A2,"HH:MM")&amp;" on "&amp;TEXT(NOW(),"DD MMM YYYY")</f>
        <v>Cash Transfer Imported @ 08:00 on 13 Sep 2019</v>
      </c>
      <c r="V2" s="116" t="s">
        <v>72</v>
      </c>
      <c r="W2" s="118" t="str">
        <f ca="1">O2&amp;SUBSTITUTE(I2,"-","")</f>
        <v>HSBEL20190913114243002</v>
      </c>
    </row>
    <row r="3" spans="1:46" x14ac:dyDescent="0.25">
      <c r="A3" s="84">
        <v>0.375</v>
      </c>
      <c r="B3" s="116" t="s">
        <v>69</v>
      </c>
      <c r="C3" s="24" t="s">
        <v>9</v>
      </c>
      <c r="D3" s="109">
        <v>25000</v>
      </c>
      <c r="E3" s="116" t="s">
        <v>70</v>
      </c>
      <c r="F3" s="116"/>
      <c r="G3" s="116"/>
      <c r="I3" s="118" t="str">
        <f t="shared" ref="I3:I50" ca="1" si="3">TEXT(NOW(),"YYYMMDD-HMS")&amp;"-"&amp;TEXT(ROW(),"000")</f>
        <v>20190913-114243-003</v>
      </c>
      <c r="J3" t="str">
        <f t="shared" ref="J3:J50" si="4">B3</f>
        <v>Cash Transfer</v>
      </c>
      <c r="K3" s="118" t="str">
        <f t="shared" ref="K3:K50" ca="1" si="5">I3</f>
        <v>20190913-114243-003</v>
      </c>
      <c r="L3">
        <v>1</v>
      </c>
      <c r="M3" s="117">
        <f t="shared" ref="M3:M50" ca="1" si="6">TODAY()</f>
        <v>43721</v>
      </c>
      <c r="N3" s="119" t="str">
        <f t="shared" ref="N3:N50" ca="1" si="7">"ext."&amp;TEXT(TODAY(),"YmMD.")&amp;TEXT(A3,"HHMM.")&amp;TEXT(ROW(),"0000")</f>
        <v>ext.190913.0900.0003</v>
      </c>
      <c r="O3" t="s">
        <v>62</v>
      </c>
      <c r="P3" t="str">
        <f t="shared" ref="P3:P14" si="8">E3</f>
        <v>RECEIVE</v>
      </c>
      <c r="Q3" t="str">
        <f t="shared" si="0"/>
        <v>USD</v>
      </c>
      <c r="R3" s="14">
        <f t="shared" si="1"/>
        <v>25000</v>
      </c>
      <c r="S3" t="s">
        <v>82</v>
      </c>
      <c r="T3" s="117">
        <f ca="1">T2</f>
        <v>43721</v>
      </c>
      <c r="U3" t="str">
        <f t="shared" ca="1" si="2"/>
        <v>Cash Transfer Imported @ 09:00 on 13 Sep 2019</v>
      </c>
      <c r="V3" s="116" t="str">
        <f>V2</f>
        <v>HOMESEND BELGIUM</v>
      </c>
      <c r="W3" s="118" t="str">
        <f t="shared" ref="W3:W50" ca="1" si="9">O3&amp;SUBSTITUTE(I3,"-","")</f>
        <v>HSBEL20190913114243003</v>
      </c>
    </row>
    <row r="4" spans="1:46" x14ac:dyDescent="0.25">
      <c r="A4" s="85">
        <v>0.41666666666666669</v>
      </c>
      <c r="B4" s="116" t="s">
        <v>69</v>
      </c>
      <c r="C4" s="122" t="s">
        <v>9</v>
      </c>
      <c r="D4" s="28">
        <v>75000</v>
      </c>
      <c r="E4" s="116" t="s">
        <v>70</v>
      </c>
      <c r="F4" s="116"/>
      <c r="G4" s="116"/>
      <c r="I4" s="118" t="str">
        <f t="shared" ca="1" si="3"/>
        <v>20190913-114243-004</v>
      </c>
      <c r="J4" t="str">
        <f t="shared" si="4"/>
        <v>Cash Transfer</v>
      </c>
      <c r="K4" s="118" t="str">
        <f t="shared" ca="1" si="5"/>
        <v>20190913-114243-004</v>
      </c>
      <c r="L4">
        <v>1</v>
      </c>
      <c r="M4" s="117">
        <f t="shared" ca="1" si="6"/>
        <v>43721</v>
      </c>
      <c r="N4" s="119" t="str">
        <f t="shared" ca="1" si="7"/>
        <v>ext.190913.1000.0004</v>
      </c>
      <c r="O4" t="s">
        <v>62</v>
      </c>
      <c r="P4" t="str">
        <f t="shared" si="8"/>
        <v>RECEIVE</v>
      </c>
      <c r="Q4" t="str">
        <f t="shared" si="0"/>
        <v>USD</v>
      </c>
      <c r="R4" s="14">
        <f t="shared" si="1"/>
        <v>75000</v>
      </c>
      <c r="S4" t="s">
        <v>82</v>
      </c>
      <c r="T4" s="117">
        <f t="shared" ref="T4:T50" ca="1" si="10">T3</f>
        <v>43721</v>
      </c>
      <c r="U4" t="str">
        <f t="shared" ca="1" si="2"/>
        <v>Cash Transfer Imported @ 10:00 on 13 Sep 2019</v>
      </c>
      <c r="V4" s="116" t="str">
        <f t="shared" ref="V4:V50" si="11">V3</f>
        <v>HOMESEND BELGIUM</v>
      </c>
      <c r="W4" s="118" t="str">
        <f t="shared" ca="1" si="9"/>
        <v>HSBEL20190913114243004</v>
      </c>
    </row>
    <row r="5" spans="1:46" x14ac:dyDescent="0.25">
      <c r="A5" s="85">
        <v>0.41666666666666669</v>
      </c>
      <c r="B5" s="116" t="s">
        <v>69</v>
      </c>
      <c r="C5" s="122" t="s">
        <v>9</v>
      </c>
      <c r="D5" s="28">
        <v>40000</v>
      </c>
      <c r="E5" s="116" t="s">
        <v>70</v>
      </c>
      <c r="F5" s="116"/>
      <c r="G5" s="116"/>
      <c r="I5" s="118" t="str">
        <f t="shared" ca="1" si="3"/>
        <v>20190913-114243-005</v>
      </c>
      <c r="J5" t="str">
        <f t="shared" si="4"/>
        <v>Cash Transfer</v>
      </c>
      <c r="K5" s="118" t="str">
        <f t="shared" ca="1" si="5"/>
        <v>20190913-114243-005</v>
      </c>
      <c r="L5">
        <v>1</v>
      </c>
      <c r="M5" s="117">
        <f t="shared" ca="1" si="6"/>
        <v>43721</v>
      </c>
      <c r="N5" s="119" t="str">
        <f t="shared" ca="1" si="7"/>
        <v>ext.190913.1000.0005</v>
      </c>
      <c r="O5" t="s">
        <v>62</v>
      </c>
      <c r="P5" t="str">
        <f t="shared" si="8"/>
        <v>RECEIVE</v>
      </c>
      <c r="Q5" t="str">
        <f t="shared" si="0"/>
        <v>USD</v>
      </c>
      <c r="R5" s="14">
        <f t="shared" si="1"/>
        <v>40000</v>
      </c>
      <c r="S5" t="s">
        <v>82</v>
      </c>
      <c r="T5" s="117">
        <f t="shared" ca="1" si="10"/>
        <v>43721</v>
      </c>
      <c r="U5" t="str">
        <f t="shared" ca="1" si="2"/>
        <v>Cash Transfer Imported @ 10:00 on 13 Sep 2019</v>
      </c>
      <c r="V5" s="116" t="str">
        <f t="shared" si="11"/>
        <v>HOMESEND BELGIUM</v>
      </c>
      <c r="W5" s="118" t="str">
        <f t="shared" ca="1" si="9"/>
        <v>HSBEL20190913114243005</v>
      </c>
    </row>
    <row r="6" spans="1:46" x14ac:dyDescent="0.25">
      <c r="A6" s="85">
        <v>0.41666666666666669</v>
      </c>
      <c r="B6" s="116" t="s">
        <v>69</v>
      </c>
      <c r="C6" s="122" t="s">
        <v>9</v>
      </c>
      <c r="D6" s="28">
        <v>10000</v>
      </c>
      <c r="E6" s="116" t="s">
        <v>70</v>
      </c>
      <c r="F6" s="116"/>
      <c r="G6" s="116"/>
      <c r="I6" s="118" t="str">
        <f t="shared" ca="1" si="3"/>
        <v>20190913-114243-006</v>
      </c>
      <c r="J6" t="str">
        <f t="shared" si="4"/>
        <v>Cash Transfer</v>
      </c>
      <c r="K6" s="118" t="str">
        <f t="shared" ca="1" si="5"/>
        <v>20190913-114243-006</v>
      </c>
      <c r="L6">
        <v>1</v>
      </c>
      <c r="M6" s="117">
        <f t="shared" ca="1" si="6"/>
        <v>43721</v>
      </c>
      <c r="N6" s="119" t="str">
        <f t="shared" ca="1" si="7"/>
        <v>ext.190913.1000.0006</v>
      </c>
      <c r="O6" t="s">
        <v>62</v>
      </c>
      <c r="P6" t="str">
        <f t="shared" si="8"/>
        <v>RECEIVE</v>
      </c>
      <c r="Q6" t="str">
        <f t="shared" si="0"/>
        <v>USD</v>
      </c>
      <c r="R6" s="14">
        <f t="shared" si="1"/>
        <v>10000</v>
      </c>
      <c r="S6" t="s">
        <v>82</v>
      </c>
      <c r="T6" s="117">
        <f t="shared" ca="1" si="10"/>
        <v>43721</v>
      </c>
      <c r="U6" t="str">
        <f t="shared" ca="1" si="2"/>
        <v>Cash Transfer Imported @ 10:00 on 13 Sep 2019</v>
      </c>
      <c r="V6" s="116" t="str">
        <f t="shared" si="11"/>
        <v>HOMESEND BELGIUM</v>
      </c>
      <c r="W6" s="118" t="str">
        <f t="shared" ca="1" si="9"/>
        <v>HSBEL20190913114243006</v>
      </c>
    </row>
    <row r="7" spans="1:46" x14ac:dyDescent="0.25">
      <c r="A7" s="85">
        <v>0.41666666666666669</v>
      </c>
      <c r="B7" s="116" t="s">
        <v>61</v>
      </c>
      <c r="C7" s="27" t="s">
        <v>10</v>
      </c>
      <c r="D7" s="28">
        <v>152</v>
      </c>
      <c r="E7" s="116" t="s">
        <v>63</v>
      </c>
      <c r="F7" s="116"/>
      <c r="G7" s="116"/>
      <c r="I7" s="118" t="str">
        <f t="shared" ca="1" si="3"/>
        <v>20190913-114243-007</v>
      </c>
      <c r="J7" t="str">
        <f t="shared" si="4"/>
        <v>Customer Payment Instruction</v>
      </c>
      <c r="K7" s="118" t="str">
        <f t="shared" ca="1" si="5"/>
        <v>20190913-114243-007</v>
      </c>
      <c r="L7">
        <v>1</v>
      </c>
      <c r="M7" s="117">
        <f t="shared" ca="1" si="6"/>
        <v>43721</v>
      </c>
      <c r="N7" s="119" t="str">
        <f t="shared" ca="1" si="7"/>
        <v>ext.190913.1000.0007</v>
      </c>
      <c r="O7" t="s">
        <v>62</v>
      </c>
      <c r="P7" t="str">
        <f t="shared" si="8"/>
        <v>PAY</v>
      </c>
      <c r="Q7" t="str">
        <f t="shared" si="0"/>
        <v>BRL</v>
      </c>
      <c r="R7" s="14">
        <f t="shared" si="1"/>
        <v>152</v>
      </c>
      <c r="S7" t="s">
        <v>82</v>
      </c>
      <c r="T7" s="117">
        <f t="shared" ca="1" si="10"/>
        <v>43721</v>
      </c>
      <c r="U7" t="str">
        <f t="shared" ca="1" si="2"/>
        <v>Customer Payment Instruction Imported @ 10:00 on 13 Sep 2019</v>
      </c>
      <c r="V7" s="116" t="str">
        <f t="shared" si="11"/>
        <v>HOMESEND BELGIUM</v>
      </c>
      <c r="W7" s="118" t="str">
        <f t="shared" ca="1" si="9"/>
        <v>HSBEL20190913114243007</v>
      </c>
    </row>
    <row r="8" spans="1:46" x14ac:dyDescent="0.25">
      <c r="A8" s="85">
        <v>0.41666666666666669</v>
      </c>
      <c r="B8" s="116" t="s">
        <v>61</v>
      </c>
      <c r="C8" s="27" t="s">
        <v>10</v>
      </c>
      <c r="D8" s="28">
        <v>278</v>
      </c>
      <c r="E8" s="116" t="s">
        <v>63</v>
      </c>
      <c r="F8" s="116"/>
      <c r="G8" s="116"/>
      <c r="I8" s="118" t="str">
        <f t="shared" ca="1" si="3"/>
        <v>20190913-114243-008</v>
      </c>
      <c r="J8" t="str">
        <f t="shared" si="4"/>
        <v>Customer Payment Instruction</v>
      </c>
      <c r="K8" s="118" t="str">
        <f t="shared" ca="1" si="5"/>
        <v>20190913-114243-008</v>
      </c>
      <c r="L8">
        <v>1</v>
      </c>
      <c r="M8" s="117">
        <f t="shared" ca="1" si="6"/>
        <v>43721</v>
      </c>
      <c r="N8" s="119" t="str">
        <f t="shared" ca="1" si="7"/>
        <v>ext.190913.1000.0008</v>
      </c>
      <c r="O8" t="s">
        <v>62</v>
      </c>
      <c r="P8" t="str">
        <f t="shared" si="8"/>
        <v>PAY</v>
      </c>
      <c r="Q8" t="str">
        <f t="shared" si="0"/>
        <v>BRL</v>
      </c>
      <c r="R8" s="14">
        <f t="shared" si="1"/>
        <v>278</v>
      </c>
      <c r="S8" t="s">
        <v>82</v>
      </c>
      <c r="T8" s="117">
        <f t="shared" ca="1" si="10"/>
        <v>43721</v>
      </c>
      <c r="U8" t="str">
        <f t="shared" ca="1" si="2"/>
        <v>Customer Payment Instruction Imported @ 10:00 on 13 Sep 2019</v>
      </c>
      <c r="V8" s="116" t="str">
        <f t="shared" si="11"/>
        <v>HOMESEND BELGIUM</v>
      </c>
      <c r="W8" s="118" t="str">
        <f t="shared" ca="1" si="9"/>
        <v>HSBEL20190913114243008</v>
      </c>
    </row>
    <row r="9" spans="1:46" x14ac:dyDescent="0.25">
      <c r="A9" s="85">
        <v>0.41666666666666669</v>
      </c>
      <c r="B9" s="116" t="s">
        <v>61</v>
      </c>
      <c r="C9" s="27" t="s">
        <v>10</v>
      </c>
      <c r="D9" s="28">
        <v>7996</v>
      </c>
      <c r="E9" s="116" t="s">
        <v>63</v>
      </c>
      <c r="F9" s="116"/>
      <c r="G9" s="116"/>
      <c r="I9" s="118" t="str">
        <f t="shared" ca="1" si="3"/>
        <v>20190913-114243-009</v>
      </c>
      <c r="J9" t="str">
        <f t="shared" si="4"/>
        <v>Customer Payment Instruction</v>
      </c>
      <c r="K9" s="118" t="str">
        <f t="shared" ca="1" si="5"/>
        <v>20190913-114243-009</v>
      </c>
      <c r="L9">
        <v>1</v>
      </c>
      <c r="M9" s="117">
        <f t="shared" ca="1" si="6"/>
        <v>43721</v>
      </c>
      <c r="N9" s="119" t="str">
        <f t="shared" ca="1" si="7"/>
        <v>ext.190913.1000.0009</v>
      </c>
      <c r="O9" t="s">
        <v>62</v>
      </c>
      <c r="P9" t="str">
        <f t="shared" si="8"/>
        <v>PAY</v>
      </c>
      <c r="Q9" t="str">
        <f t="shared" si="0"/>
        <v>BRL</v>
      </c>
      <c r="R9" s="14">
        <f t="shared" si="1"/>
        <v>7996</v>
      </c>
      <c r="S9" t="s">
        <v>82</v>
      </c>
      <c r="T9" s="117">
        <f t="shared" ca="1" si="10"/>
        <v>43721</v>
      </c>
      <c r="U9" t="str">
        <f t="shared" ca="1" si="2"/>
        <v>Customer Payment Instruction Imported @ 10:00 on 13 Sep 2019</v>
      </c>
      <c r="V9" s="116" t="str">
        <f t="shared" si="11"/>
        <v>HOMESEND BELGIUM</v>
      </c>
      <c r="W9" s="118" t="str">
        <f t="shared" ca="1" si="9"/>
        <v>HSBEL20190913114243009</v>
      </c>
    </row>
    <row r="10" spans="1:46" x14ac:dyDescent="0.25">
      <c r="A10" s="86">
        <v>0.4375</v>
      </c>
      <c r="B10" s="116" t="s">
        <v>69</v>
      </c>
      <c r="C10" s="123" t="s">
        <v>9</v>
      </c>
      <c r="D10" s="31">
        <v>15000</v>
      </c>
      <c r="E10" s="116" t="s">
        <v>70</v>
      </c>
      <c r="F10" s="116"/>
      <c r="G10" s="116"/>
      <c r="I10" s="118" t="str">
        <f t="shared" ca="1" si="3"/>
        <v>20190913-114243-010</v>
      </c>
      <c r="J10" t="str">
        <f t="shared" si="4"/>
        <v>Cash Transfer</v>
      </c>
      <c r="K10" s="118" t="str">
        <f t="shared" ca="1" si="5"/>
        <v>20190913-114243-010</v>
      </c>
      <c r="L10">
        <v>1</v>
      </c>
      <c r="M10" s="117">
        <f t="shared" ca="1" si="6"/>
        <v>43721</v>
      </c>
      <c r="N10" s="119" t="str">
        <f t="shared" ca="1" si="7"/>
        <v>ext.190913.1030.0010</v>
      </c>
      <c r="O10" t="s">
        <v>62</v>
      </c>
      <c r="P10" t="str">
        <f t="shared" si="8"/>
        <v>RECEIVE</v>
      </c>
      <c r="Q10" t="str">
        <f t="shared" si="0"/>
        <v>USD</v>
      </c>
      <c r="R10" s="14">
        <f t="shared" si="1"/>
        <v>15000</v>
      </c>
      <c r="S10" t="s">
        <v>82</v>
      </c>
      <c r="T10" s="117">
        <f t="shared" ca="1" si="10"/>
        <v>43721</v>
      </c>
      <c r="U10" t="str">
        <f t="shared" ca="1" si="2"/>
        <v>Cash Transfer Imported @ 10:30 on 13 Sep 2019</v>
      </c>
      <c r="V10" s="116" t="str">
        <f t="shared" si="11"/>
        <v>HOMESEND BELGIUM</v>
      </c>
      <c r="W10" s="118" t="str">
        <f t="shared" ca="1" si="9"/>
        <v>HSBEL20190913114243010</v>
      </c>
    </row>
    <row r="11" spans="1:46" x14ac:dyDescent="0.25">
      <c r="A11" s="86">
        <v>0.4375</v>
      </c>
      <c r="B11" s="116" t="s">
        <v>61</v>
      </c>
      <c r="C11" s="30" t="s">
        <v>10</v>
      </c>
      <c r="D11" s="31">
        <v>2000</v>
      </c>
      <c r="E11" s="116" t="s">
        <v>63</v>
      </c>
      <c r="F11" s="116"/>
      <c r="G11" s="116"/>
      <c r="I11" s="118" t="str">
        <f t="shared" ca="1" si="3"/>
        <v>20190913-114243-011</v>
      </c>
      <c r="J11" t="str">
        <f t="shared" si="4"/>
        <v>Customer Payment Instruction</v>
      </c>
      <c r="K11" s="118" t="str">
        <f t="shared" ca="1" si="5"/>
        <v>20190913-114243-011</v>
      </c>
      <c r="L11">
        <v>1</v>
      </c>
      <c r="M11" s="117">
        <f t="shared" ca="1" si="6"/>
        <v>43721</v>
      </c>
      <c r="N11" s="119" t="str">
        <f t="shared" ca="1" si="7"/>
        <v>ext.190913.1030.0011</v>
      </c>
      <c r="O11" t="s">
        <v>62</v>
      </c>
      <c r="P11" t="str">
        <f t="shared" si="8"/>
        <v>PAY</v>
      </c>
      <c r="Q11" t="str">
        <f t="shared" si="0"/>
        <v>BRL</v>
      </c>
      <c r="R11" s="14">
        <f t="shared" si="1"/>
        <v>2000</v>
      </c>
      <c r="S11" t="s">
        <v>82</v>
      </c>
      <c r="T11" s="117">
        <f t="shared" ca="1" si="10"/>
        <v>43721</v>
      </c>
      <c r="U11" t="str">
        <f t="shared" ca="1" si="2"/>
        <v>Customer Payment Instruction Imported @ 10:30 on 13 Sep 2019</v>
      </c>
      <c r="V11" s="116" t="str">
        <f t="shared" si="11"/>
        <v>HOMESEND BELGIUM</v>
      </c>
      <c r="W11" s="118" t="str">
        <f t="shared" ca="1" si="9"/>
        <v>HSBEL20190913114243011</v>
      </c>
    </row>
    <row r="12" spans="1:46" x14ac:dyDescent="0.25">
      <c r="A12" s="87">
        <v>0.4381944444444445</v>
      </c>
      <c r="B12" s="116" t="s">
        <v>69</v>
      </c>
      <c r="C12" s="124" t="s">
        <v>9</v>
      </c>
      <c r="D12" s="34">
        <v>20000</v>
      </c>
      <c r="E12" s="116" t="s">
        <v>70</v>
      </c>
      <c r="F12" s="116"/>
      <c r="G12" s="116"/>
      <c r="I12" s="118" t="str">
        <f t="shared" ca="1" si="3"/>
        <v>20190913-114243-012</v>
      </c>
      <c r="J12" t="str">
        <f t="shared" si="4"/>
        <v>Cash Transfer</v>
      </c>
      <c r="K12" s="118" t="str">
        <f t="shared" ca="1" si="5"/>
        <v>20190913-114243-012</v>
      </c>
      <c r="L12">
        <v>1</v>
      </c>
      <c r="M12" s="117">
        <f t="shared" ca="1" si="6"/>
        <v>43721</v>
      </c>
      <c r="N12" s="119" t="str">
        <f t="shared" ca="1" si="7"/>
        <v>ext.190913.1031.0012</v>
      </c>
      <c r="O12" t="s">
        <v>62</v>
      </c>
      <c r="P12" t="str">
        <f t="shared" si="8"/>
        <v>RECEIVE</v>
      </c>
      <c r="Q12" t="str">
        <f t="shared" si="0"/>
        <v>USD</v>
      </c>
      <c r="R12" s="14">
        <f t="shared" si="1"/>
        <v>20000</v>
      </c>
      <c r="S12" t="s">
        <v>82</v>
      </c>
      <c r="T12" s="117">
        <f t="shared" ca="1" si="10"/>
        <v>43721</v>
      </c>
      <c r="U12" t="str">
        <f t="shared" ca="1" si="2"/>
        <v>Cash Transfer Imported @ 10:31 on 13 Sep 2019</v>
      </c>
      <c r="V12" s="116" t="str">
        <f t="shared" si="11"/>
        <v>HOMESEND BELGIUM</v>
      </c>
      <c r="W12" s="118" t="str">
        <f t="shared" ca="1" si="9"/>
        <v>HSBEL20190913114243012</v>
      </c>
    </row>
    <row r="13" spans="1:46" x14ac:dyDescent="0.25">
      <c r="A13" s="87">
        <v>0.4381944444444445</v>
      </c>
      <c r="B13" s="116" t="s">
        <v>69</v>
      </c>
      <c r="C13" s="124" t="s">
        <v>9</v>
      </c>
      <c r="D13" s="34">
        <v>15000</v>
      </c>
      <c r="E13" s="116" t="s">
        <v>70</v>
      </c>
      <c r="F13" s="116"/>
      <c r="G13" s="116"/>
      <c r="I13" s="118" t="str">
        <f t="shared" ca="1" si="3"/>
        <v>20190913-114243-013</v>
      </c>
      <c r="J13" t="str">
        <f t="shared" si="4"/>
        <v>Cash Transfer</v>
      </c>
      <c r="K13" s="118" t="str">
        <f t="shared" ca="1" si="5"/>
        <v>20190913-114243-013</v>
      </c>
      <c r="L13">
        <v>1</v>
      </c>
      <c r="M13" s="117">
        <f t="shared" ca="1" si="6"/>
        <v>43721</v>
      </c>
      <c r="N13" s="119" t="str">
        <f t="shared" ca="1" si="7"/>
        <v>ext.190913.1031.0013</v>
      </c>
      <c r="O13" t="s">
        <v>62</v>
      </c>
      <c r="P13" t="str">
        <f t="shared" si="8"/>
        <v>RECEIVE</v>
      </c>
      <c r="Q13" t="str">
        <f t="shared" si="0"/>
        <v>USD</v>
      </c>
      <c r="R13" s="14">
        <f t="shared" si="1"/>
        <v>15000</v>
      </c>
      <c r="S13" t="s">
        <v>82</v>
      </c>
      <c r="T13" s="117">
        <f t="shared" ca="1" si="10"/>
        <v>43721</v>
      </c>
      <c r="U13" t="str">
        <f t="shared" ca="1" si="2"/>
        <v>Cash Transfer Imported @ 10:31 on 13 Sep 2019</v>
      </c>
      <c r="V13" s="116" t="str">
        <f t="shared" si="11"/>
        <v>HOMESEND BELGIUM</v>
      </c>
      <c r="W13" s="118" t="str">
        <f t="shared" ca="1" si="9"/>
        <v>HSBEL20190913114243013</v>
      </c>
    </row>
    <row r="14" spans="1:46" x14ac:dyDescent="0.25">
      <c r="A14" s="87">
        <v>0.4381944444444445</v>
      </c>
      <c r="B14" s="116" t="s">
        <v>61</v>
      </c>
      <c r="C14" s="33" t="s">
        <v>10</v>
      </c>
      <c r="D14" s="34">
        <v>1542</v>
      </c>
      <c r="E14" s="116" t="s">
        <v>63</v>
      </c>
      <c r="F14" s="116"/>
      <c r="G14" s="116"/>
      <c r="I14" s="118" t="str">
        <f t="shared" ca="1" si="3"/>
        <v>20190913-114243-014</v>
      </c>
      <c r="J14" t="str">
        <f t="shared" si="4"/>
        <v>Customer Payment Instruction</v>
      </c>
      <c r="K14" s="118" t="str">
        <f t="shared" ca="1" si="5"/>
        <v>20190913-114243-014</v>
      </c>
      <c r="L14">
        <v>1</v>
      </c>
      <c r="M14" s="117">
        <f t="shared" ca="1" si="6"/>
        <v>43721</v>
      </c>
      <c r="N14" s="119" t="str">
        <f t="shared" ca="1" si="7"/>
        <v>ext.190913.1031.0014</v>
      </c>
      <c r="O14" t="s">
        <v>62</v>
      </c>
      <c r="P14" t="str">
        <f t="shared" si="8"/>
        <v>PAY</v>
      </c>
      <c r="Q14" t="str">
        <f t="shared" si="0"/>
        <v>BRL</v>
      </c>
      <c r="R14" s="14">
        <f t="shared" si="1"/>
        <v>1542</v>
      </c>
      <c r="S14" t="s">
        <v>82</v>
      </c>
      <c r="T14" s="117">
        <f t="shared" ca="1" si="10"/>
        <v>43721</v>
      </c>
      <c r="U14" t="str">
        <f t="shared" ca="1" si="2"/>
        <v>Customer Payment Instruction Imported @ 10:31 on 13 Sep 2019</v>
      </c>
      <c r="V14" s="116" t="str">
        <f t="shared" si="11"/>
        <v>HOMESEND BELGIUM</v>
      </c>
      <c r="W14" s="118" t="str">
        <f t="shared" ca="1" si="9"/>
        <v>HSBEL20190913114243014</v>
      </c>
    </row>
    <row r="15" spans="1:46" x14ac:dyDescent="0.25">
      <c r="A15" s="87">
        <v>0.4381944444444445</v>
      </c>
      <c r="B15" s="116" t="s">
        <v>61</v>
      </c>
      <c r="C15" s="33" t="s">
        <v>10</v>
      </c>
      <c r="D15" s="34">
        <v>3744.2</v>
      </c>
      <c r="E15" s="116" t="s">
        <v>63</v>
      </c>
      <c r="F15" s="116"/>
      <c r="G15" s="116"/>
      <c r="I15" s="118" t="str">
        <f t="shared" ca="1" si="3"/>
        <v>20190913-114243-015</v>
      </c>
      <c r="J15" t="str">
        <f t="shared" si="4"/>
        <v>Customer Payment Instruction</v>
      </c>
      <c r="K15" s="118" t="str">
        <f t="shared" ca="1" si="5"/>
        <v>20190913-114243-015</v>
      </c>
      <c r="L15">
        <v>1</v>
      </c>
      <c r="M15" s="117">
        <f t="shared" ca="1" si="6"/>
        <v>43721</v>
      </c>
      <c r="N15" s="119" t="str">
        <f t="shared" ca="1" si="7"/>
        <v>ext.190913.1031.0015</v>
      </c>
      <c r="O15" t="s">
        <v>62</v>
      </c>
      <c r="P15" t="str">
        <f t="shared" ref="P15:P50" si="12">E15</f>
        <v>PAY</v>
      </c>
      <c r="Q15" t="str">
        <f t="shared" ref="Q15:Q50" si="13">C15</f>
        <v>BRL</v>
      </c>
      <c r="R15" s="14">
        <f t="shared" ref="R15:R50" si="14">D15</f>
        <v>3744.2</v>
      </c>
      <c r="S15" t="s">
        <v>82</v>
      </c>
      <c r="T15" s="117">
        <f t="shared" ca="1" si="10"/>
        <v>43721</v>
      </c>
      <c r="U15" t="str">
        <f t="shared" ref="U15:U50" ca="1" si="15">J15&amp;" Imported @ "&amp;TEXT(A15,"HH:MM")&amp;" on "&amp;TEXT(NOW(),"DD MMM YYYY")</f>
        <v>Customer Payment Instruction Imported @ 10:31 on 13 Sep 2019</v>
      </c>
      <c r="V15" s="116" t="str">
        <f t="shared" si="11"/>
        <v>HOMESEND BELGIUM</v>
      </c>
      <c r="W15" s="118" t="str">
        <f t="shared" ca="1" si="9"/>
        <v>HSBEL20190913114243015</v>
      </c>
    </row>
    <row r="16" spans="1:46" x14ac:dyDescent="0.25">
      <c r="A16" s="87">
        <v>0.4381944444444445</v>
      </c>
      <c r="B16" s="116" t="s">
        <v>61</v>
      </c>
      <c r="C16" s="33" t="s">
        <v>10</v>
      </c>
      <c r="D16" s="34">
        <v>4194.3999999999996</v>
      </c>
      <c r="E16" s="116" t="s">
        <v>63</v>
      </c>
      <c r="F16" s="116"/>
      <c r="G16" s="116"/>
      <c r="I16" s="118" t="str">
        <f t="shared" ca="1" si="3"/>
        <v>20190913-114243-016</v>
      </c>
      <c r="J16" t="str">
        <f t="shared" si="4"/>
        <v>Customer Payment Instruction</v>
      </c>
      <c r="K16" s="118" t="str">
        <f t="shared" ca="1" si="5"/>
        <v>20190913-114243-016</v>
      </c>
      <c r="L16">
        <v>1</v>
      </c>
      <c r="M16" s="117">
        <f t="shared" ca="1" si="6"/>
        <v>43721</v>
      </c>
      <c r="N16" s="119" t="str">
        <f t="shared" ca="1" si="7"/>
        <v>ext.190913.1031.0016</v>
      </c>
      <c r="O16" t="s">
        <v>62</v>
      </c>
      <c r="P16" t="str">
        <f t="shared" si="12"/>
        <v>PAY</v>
      </c>
      <c r="Q16" t="str">
        <f t="shared" si="13"/>
        <v>BRL</v>
      </c>
      <c r="R16" s="14">
        <f t="shared" si="14"/>
        <v>4194.3999999999996</v>
      </c>
      <c r="S16" t="s">
        <v>82</v>
      </c>
      <c r="T16" s="117">
        <f t="shared" ca="1" si="10"/>
        <v>43721</v>
      </c>
      <c r="U16" t="str">
        <f t="shared" ca="1" si="15"/>
        <v>Customer Payment Instruction Imported @ 10:31 on 13 Sep 2019</v>
      </c>
      <c r="V16" s="116" t="str">
        <f t="shared" si="11"/>
        <v>HOMESEND BELGIUM</v>
      </c>
      <c r="W16" s="118" t="str">
        <f t="shared" ca="1" si="9"/>
        <v>HSBEL20190913114243016</v>
      </c>
    </row>
    <row r="17" spans="1:46" x14ac:dyDescent="0.25">
      <c r="A17" s="87">
        <v>0.4381944444444445</v>
      </c>
      <c r="B17" s="116" t="s">
        <v>61</v>
      </c>
      <c r="C17" s="33" t="s">
        <v>10</v>
      </c>
      <c r="D17" s="34">
        <v>4644.6000000000004</v>
      </c>
      <c r="E17" s="116" t="s">
        <v>63</v>
      </c>
      <c r="F17" s="116"/>
      <c r="G17" s="116"/>
      <c r="I17" s="118" t="str">
        <f t="shared" ca="1" si="3"/>
        <v>20190913-114243-017</v>
      </c>
      <c r="J17" t="str">
        <f t="shared" si="4"/>
        <v>Customer Payment Instruction</v>
      </c>
      <c r="K17" s="118" t="str">
        <f t="shared" ca="1" si="5"/>
        <v>20190913-114243-017</v>
      </c>
      <c r="L17">
        <v>1</v>
      </c>
      <c r="M17" s="117">
        <f t="shared" ca="1" si="6"/>
        <v>43721</v>
      </c>
      <c r="N17" s="119" t="str">
        <f t="shared" ca="1" si="7"/>
        <v>ext.190913.1031.0017</v>
      </c>
      <c r="O17" t="s">
        <v>62</v>
      </c>
      <c r="P17" t="str">
        <f t="shared" si="12"/>
        <v>PAY</v>
      </c>
      <c r="Q17" t="str">
        <f t="shared" si="13"/>
        <v>BRL</v>
      </c>
      <c r="R17" s="14">
        <f t="shared" si="14"/>
        <v>4644.6000000000004</v>
      </c>
      <c r="S17" t="s">
        <v>82</v>
      </c>
      <c r="T17" s="117">
        <f t="shared" ca="1" si="10"/>
        <v>43721</v>
      </c>
      <c r="U17" t="str">
        <f t="shared" ca="1" si="15"/>
        <v>Customer Payment Instruction Imported @ 10:31 on 13 Sep 2019</v>
      </c>
      <c r="V17" s="116" t="str">
        <f t="shared" si="11"/>
        <v>HOMESEND BELGIUM</v>
      </c>
      <c r="W17" s="118" t="str">
        <f t="shared" ca="1" si="9"/>
        <v>HSBEL20190913114243017</v>
      </c>
    </row>
    <row r="18" spans="1:46" x14ac:dyDescent="0.25">
      <c r="A18" s="87">
        <v>0.4381944444444445</v>
      </c>
      <c r="B18" s="116" t="s">
        <v>61</v>
      </c>
      <c r="C18" s="33" t="s">
        <v>10</v>
      </c>
      <c r="D18" s="34">
        <v>5094.8</v>
      </c>
      <c r="E18" s="116" t="s">
        <v>63</v>
      </c>
      <c r="F18" s="116"/>
      <c r="G18" s="116"/>
      <c r="I18" s="118" t="str">
        <f t="shared" ca="1" si="3"/>
        <v>20190913-114243-018</v>
      </c>
      <c r="J18" t="str">
        <f t="shared" si="4"/>
        <v>Customer Payment Instruction</v>
      </c>
      <c r="K18" s="118" t="str">
        <f t="shared" ca="1" si="5"/>
        <v>20190913-114243-018</v>
      </c>
      <c r="L18">
        <v>1</v>
      </c>
      <c r="M18" s="117">
        <f t="shared" ca="1" si="6"/>
        <v>43721</v>
      </c>
      <c r="N18" s="119" t="str">
        <f t="shared" ca="1" si="7"/>
        <v>ext.190913.1031.0018</v>
      </c>
      <c r="O18" t="s">
        <v>62</v>
      </c>
      <c r="P18" t="str">
        <f t="shared" si="12"/>
        <v>PAY</v>
      </c>
      <c r="Q18" t="str">
        <f t="shared" si="13"/>
        <v>BRL</v>
      </c>
      <c r="R18" s="14">
        <f t="shared" si="14"/>
        <v>5094.8</v>
      </c>
      <c r="S18" t="s">
        <v>82</v>
      </c>
      <c r="T18" s="117">
        <f t="shared" ca="1" si="10"/>
        <v>43721</v>
      </c>
      <c r="U18" t="str">
        <f t="shared" ca="1" si="15"/>
        <v>Customer Payment Instruction Imported @ 10:31 on 13 Sep 2019</v>
      </c>
      <c r="V18" s="116" t="str">
        <f t="shared" si="11"/>
        <v>HOMESEND BELGIUM</v>
      </c>
      <c r="W18" s="118" t="str">
        <f t="shared" ca="1" si="9"/>
        <v>HSBEL20190913114243018</v>
      </c>
    </row>
    <row r="19" spans="1:46" x14ac:dyDescent="0.25">
      <c r="A19" s="87">
        <v>0.4381944444444445</v>
      </c>
      <c r="B19" s="116" t="s">
        <v>61</v>
      </c>
      <c r="C19" s="33" t="s">
        <v>10</v>
      </c>
      <c r="D19" s="34">
        <v>5545</v>
      </c>
      <c r="E19" s="116" t="s">
        <v>63</v>
      </c>
      <c r="F19" s="116"/>
      <c r="G19" s="116"/>
      <c r="I19" s="118" t="str">
        <f t="shared" ca="1" si="3"/>
        <v>20190913-114243-019</v>
      </c>
      <c r="J19" t="str">
        <f t="shared" si="4"/>
        <v>Customer Payment Instruction</v>
      </c>
      <c r="K19" s="118" t="str">
        <f t="shared" ca="1" si="5"/>
        <v>20190913-114243-019</v>
      </c>
      <c r="L19">
        <v>1</v>
      </c>
      <c r="M19" s="117">
        <f t="shared" ca="1" si="6"/>
        <v>43721</v>
      </c>
      <c r="N19" s="119" t="str">
        <f t="shared" ca="1" si="7"/>
        <v>ext.190913.1031.0019</v>
      </c>
      <c r="O19" t="s">
        <v>62</v>
      </c>
      <c r="P19" t="str">
        <f t="shared" si="12"/>
        <v>PAY</v>
      </c>
      <c r="Q19" t="str">
        <f t="shared" si="13"/>
        <v>BRL</v>
      </c>
      <c r="R19" s="14">
        <f t="shared" si="14"/>
        <v>5545</v>
      </c>
      <c r="S19" t="s">
        <v>82</v>
      </c>
      <c r="T19" s="117">
        <f t="shared" ca="1" si="10"/>
        <v>43721</v>
      </c>
      <c r="U19" t="str">
        <f t="shared" ca="1" si="15"/>
        <v>Customer Payment Instruction Imported @ 10:31 on 13 Sep 2019</v>
      </c>
      <c r="V19" s="116" t="str">
        <f t="shared" si="11"/>
        <v>HOMESEND BELGIUM</v>
      </c>
      <c r="W19" s="118" t="str">
        <f t="shared" ca="1" si="9"/>
        <v>HSBEL20190913114243019</v>
      </c>
    </row>
    <row r="20" spans="1:46" x14ac:dyDescent="0.25">
      <c r="A20" s="87">
        <v>0.4381944444444445</v>
      </c>
      <c r="B20" s="116" t="s">
        <v>61</v>
      </c>
      <c r="C20" s="33" t="s">
        <v>10</v>
      </c>
      <c r="D20" s="34">
        <v>5995.2</v>
      </c>
      <c r="E20" s="116" t="s">
        <v>63</v>
      </c>
      <c r="F20" s="116"/>
      <c r="G20" s="116"/>
      <c r="I20" s="118" t="str">
        <f t="shared" ca="1" si="3"/>
        <v>20190913-114243-020</v>
      </c>
      <c r="J20" t="str">
        <f t="shared" si="4"/>
        <v>Customer Payment Instruction</v>
      </c>
      <c r="K20" s="118" t="str">
        <f t="shared" ca="1" si="5"/>
        <v>20190913-114243-020</v>
      </c>
      <c r="L20">
        <v>1</v>
      </c>
      <c r="M20" s="117">
        <f t="shared" ca="1" si="6"/>
        <v>43721</v>
      </c>
      <c r="N20" s="119" t="str">
        <f t="shared" ca="1" si="7"/>
        <v>ext.190913.1031.0020</v>
      </c>
      <c r="O20" t="s">
        <v>62</v>
      </c>
      <c r="P20" t="str">
        <f t="shared" si="12"/>
        <v>PAY</v>
      </c>
      <c r="Q20" t="str">
        <f t="shared" si="13"/>
        <v>BRL</v>
      </c>
      <c r="R20" s="14">
        <f t="shared" si="14"/>
        <v>5995.2</v>
      </c>
      <c r="S20" t="s">
        <v>82</v>
      </c>
      <c r="T20" s="117">
        <f t="shared" ca="1" si="10"/>
        <v>43721</v>
      </c>
      <c r="U20" t="str">
        <f t="shared" ca="1" si="15"/>
        <v>Customer Payment Instruction Imported @ 10:31 on 13 Sep 2019</v>
      </c>
      <c r="V20" s="116" t="str">
        <f t="shared" si="11"/>
        <v>HOMESEND BELGIUM</v>
      </c>
      <c r="W20" s="118" t="str">
        <f t="shared" ca="1" si="9"/>
        <v>HSBEL20190913114243020</v>
      </c>
    </row>
    <row r="21" spans="1:46" x14ac:dyDescent="0.25">
      <c r="A21" s="87">
        <v>0.4381944444444445</v>
      </c>
      <c r="B21" s="116" t="s">
        <v>61</v>
      </c>
      <c r="C21" s="33" t="s">
        <v>10</v>
      </c>
      <c r="D21" s="34">
        <v>6445.4</v>
      </c>
      <c r="E21" s="116" t="s">
        <v>63</v>
      </c>
      <c r="F21" s="116"/>
      <c r="G21" s="116"/>
      <c r="I21" s="118" t="str">
        <f t="shared" ca="1" si="3"/>
        <v>20190913-114243-021</v>
      </c>
      <c r="J21" t="str">
        <f t="shared" si="4"/>
        <v>Customer Payment Instruction</v>
      </c>
      <c r="K21" s="118" t="str">
        <f t="shared" ca="1" si="5"/>
        <v>20190913-114243-021</v>
      </c>
      <c r="L21">
        <v>1</v>
      </c>
      <c r="M21" s="117">
        <f t="shared" ca="1" si="6"/>
        <v>43721</v>
      </c>
      <c r="N21" s="119" t="str">
        <f t="shared" ca="1" si="7"/>
        <v>ext.190913.1031.0021</v>
      </c>
      <c r="O21" t="s">
        <v>62</v>
      </c>
      <c r="P21" t="str">
        <f t="shared" si="12"/>
        <v>PAY</v>
      </c>
      <c r="Q21" t="str">
        <f t="shared" si="13"/>
        <v>BRL</v>
      </c>
      <c r="R21" s="14">
        <f t="shared" si="14"/>
        <v>6445.4</v>
      </c>
      <c r="S21" t="s">
        <v>82</v>
      </c>
      <c r="T21" s="117">
        <f t="shared" ca="1" si="10"/>
        <v>43721</v>
      </c>
      <c r="U21" t="str">
        <f t="shared" ca="1" si="15"/>
        <v>Customer Payment Instruction Imported @ 10:31 on 13 Sep 2019</v>
      </c>
      <c r="V21" s="116" t="str">
        <f t="shared" si="11"/>
        <v>HOMESEND BELGIUM</v>
      </c>
      <c r="W21" s="118" t="str">
        <f t="shared" ca="1" si="9"/>
        <v>HSBEL20190913114243021</v>
      </c>
    </row>
    <row r="22" spans="1:46" x14ac:dyDescent="0.25">
      <c r="A22" s="87">
        <v>0.4381944444444445</v>
      </c>
      <c r="B22" s="116" t="s">
        <v>61</v>
      </c>
      <c r="C22" s="33" t="s">
        <v>10</v>
      </c>
      <c r="D22" s="34">
        <v>6895.6</v>
      </c>
      <c r="E22" s="116" t="s">
        <v>63</v>
      </c>
      <c r="F22" s="116"/>
      <c r="G22" s="116"/>
      <c r="I22" s="118" t="str">
        <f t="shared" ca="1" si="3"/>
        <v>20190913-114243-022</v>
      </c>
      <c r="J22" t="str">
        <f t="shared" si="4"/>
        <v>Customer Payment Instruction</v>
      </c>
      <c r="K22" s="118" t="str">
        <f t="shared" ca="1" si="5"/>
        <v>20190913-114243-022</v>
      </c>
      <c r="L22">
        <v>1</v>
      </c>
      <c r="M22" s="117">
        <f t="shared" ca="1" si="6"/>
        <v>43721</v>
      </c>
      <c r="N22" s="119" t="str">
        <f t="shared" ca="1" si="7"/>
        <v>ext.190913.1031.0022</v>
      </c>
      <c r="O22" t="s">
        <v>62</v>
      </c>
      <c r="P22" t="str">
        <f t="shared" si="12"/>
        <v>PAY</v>
      </c>
      <c r="Q22" t="str">
        <f t="shared" si="13"/>
        <v>BRL</v>
      </c>
      <c r="R22" s="14">
        <f t="shared" si="14"/>
        <v>6895.6</v>
      </c>
      <c r="S22" t="s">
        <v>82</v>
      </c>
      <c r="T22" s="117">
        <f t="shared" ca="1" si="10"/>
        <v>43721</v>
      </c>
      <c r="U22" t="str">
        <f t="shared" ca="1" si="15"/>
        <v>Customer Payment Instruction Imported @ 10:31 on 13 Sep 2019</v>
      </c>
      <c r="V22" s="116" t="str">
        <f t="shared" si="11"/>
        <v>HOMESEND BELGIUM</v>
      </c>
      <c r="W22" s="118" t="str">
        <f t="shared" ca="1" si="9"/>
        <v>HSBEL20190913114243022</v>
      </c>
    </row>
    <row r="23" spans="1:46" x14ac:dyDescent="0.25">
      <c r="A23" s="87">
        <v>0.4381944444444445</v>
      </c>
      <c r="B23" s="116" t="s">
        <v>61</v>
      </c>
      <c r="C23" s="33" t="s">
        <v>10</v>
      </c>
      <c r="D23" s="34">
        <v>7345.8</v>
      </c>
      <c r="E23" s="116" t="s">
        <v>63</v>
      </c>
      <c r="F23" s="116"/>
      <c r="G23" s="116"/>
      <c r="I23" s="118" t="str">
        <f t="shared" ca="1" si="3"/>
        <v>20190913-114243-023</v>
      </c>
      <c r="J23" t="str">
        <f t="shared" si="4"/>
        <v>Customer Payment Instruction</v>
      </c>
      <c r="K23" s="118" t="str">
        <f t="shared" ca="1" si="5"/>
        <v>20190913-114243-023</v>
      </c>
      <c r="L23">
        <v>1</v>
      </c>
      <c r="M23" s="117">
        <f t="shared" ca="1" si="6"/>
        <v>43721</v>
      </c>
      <c r="N23" s="119" t="str">
        <f t="shared" ca="1" si="7"/>
        <v>ext.190913.1031.0023</v>
      </c>
      <c r="O23" t="s">
        <v>62</v>
      </c>
      <c r="P23" t="str">
        <f t="shared" si="12"/>
        <v>PAY</v>
      </c>
      <c r="Q23" t="str">
        <f t="shared" si="13"/>
        <v>BRL</v>
      </c>
      <c r="R23" s="14">
        <f t="shared" si="14"/>
        <v>7345.8</v>
      </c>
      <c r="S23" t="s">
        <v>82</v>
      </c>
      <c r="T23" s="117">
        <f t="shared" ca="1" si="10"/>
        <v>43721</v>
      </c>
      <c r="U23" t="str">
        <f t="shared" ca="1" si="15"/>
        <v>Customer Payment Instruction Imported @ 10:31 on 13 Sep 2019</v>
      </c>
      <c r="V23" s="116" t="str">
        <f t="shared" si="11"/>
        <v>HOMESEND BELGIUM</v>
      </c>
      <c r="W23" s="118" t="str">
        <f t="shared" ca="1" si="9"/>
        <v>HSBEL20190913114243023</v>
      </c>
    </row>
    <row r="24" spans="1:46" x14ac:dyDescent="0.25">
      <c r="A24" s="87">
        <v>0.4381944444444445</v>
      </c>
      <c r="B24" s="116" t="s">
        <v>71</v>
      </c>
      <c r="C24" s="33" t="s">
        <v>9</v>
      </c>
      <c r="D24" s="34">
        <v>50000</v>
      </c>
      <c r="E24" s="116" t="s">
        <v>77</v>
      </c>
      <c r="F24" s="116">
        <v>4.12</v>
      </c>
      <c r="G24" s="136" t="s">
        <v>10</v>
      </c>
      <c r="I24" s="118" t="str">
        <f t="shared" ca="1" si="3"/>
        <v>20190913-114243-024</v>
      </c>
      <c r="J24" t="str">
        <f t="shared" si="4"/>
        <v>FX Deal</v>
      </c>
      <c r="K24" s="118" t="str">
        <f t="shared" ca="1" si="5"/>
        <v>20190913-114243-024</v>
      </c>
      <c r="L24">
        <v>1</v>
      </c>
      <c r="M24" s="117">
        <f t="shared" ca="1" si="6"/>
        <v>43721</v>
      </c>
      <c r="N24" s="119" t="str">
        <f t="shared" ca="1" si="7"/>
        <v>ext.190913.1031.0024</v>
      </c>
      <c r="O24" t="s">
        <v>62</v>
      </c>
      <c r="P24" t="str">
        <f t="shared" si="12"/>
        <v>BUY</v>
      </c>
      <c r="Q24" t="str">
        <f t="shared" si="13"/>
        <v>USD</v>
      </c>
      <c r="R24" s="14">
        <f t="shared" si="14"/>
        <v>50000</v>
      </c>
      <c r="S24" t="s">
        <v>82</v>
      </c>
      <c r="T24" s="117">
        <f t="shared" ca="1" si="10"/>
        <v>43721</v>
      </c>
      <c r="U24" t="str">
        <f t="shared" ca="1" si="15"/>
        <v>FX Deal Imported @ 10:31 on 13 Sep 2019</v>
      </c>
      <c r="V24" s="116" t="str">
        <f t="shared" si="11"/>
        <v>HOMESEND BELGIUM</v>
      </c>
      <c r="W24" s="118" t="str">
        <f t="shared" ca="1" si="9"/>
        <v>HSBEL20190913114243024</v>
      </c>
      <c r="AC24" s="118" t="str">
        <f ca="1">I24</f>
        <v>20190913-114243-024</v>
      </c>
      <c r="AD24" t="s">
        <v>81</v>
      </c>
      <c r="AE24" s="118" t="str">
        <f ca="1">K24</f>
        <v>20190913-114243-024</v>
      </c>
      <c r="AF24">
        <f>L24</f>
        <v>1</v>
      </c>
      <c r="AG24" s="117">
        <f ca="1">M24</f>
        <v>43721</v>
      </c>
      <c r="AH24" s="119" t="str">
        <f ca="1">N24</f>
        <v>ext.190913.1031.0024</v>
      </c>
      <c r="AI24" t="s">
        <v>78</v>
      </c>
      <c r="AJ24" t="s">
        <v>83</v>
      </c>
      <c r="AK24">
        <f>F24</f>
        <v>4.12</v>
      </c>
      <c r="AL24" t="str">
        <f>G24</f>
        <v>BRL</v>
      </c>
      <c r="AM24" t="str">
        <f>Q24</f>
        <v>USD</v>
      </c>
      <c r="AN24" s="14">
        <f>D24*F24</f>
        <v>206000</v>
      </c>
      <c r="AP24" t="str">
        <f>S24</f>
        <v>ACTUAL</v>
      </c>
      <c r="AR24" t="str">
        <f ca="1">U24</f>
        <v>FX Deal Imported @ 10:31 on 13 Sep 2019</v>
      </c>
      <c r="AS24" t="s">
        <v>80</v>
      </c>
      <c r="AT24" s="118" t="str">
        <f ca="1">W24</f>
        <v>HSBEL20190913114243024</v>
      </c>
    </row>
    <row r="25" spans="1:46" x14ac:dyDescent="0.25">
      <c r="A25" s="89">
        <v>0.54166666666666663</v>
      </c>
      <c r="B25" s="116" t="s">
        <v>61</v>
      </c>
      <c r="C25" s="44" t="s">
        <v>10</v>
      </c>
      <c r="D25" s="45">
        <v>8246.2000000000007</v>
      </c>
      <c r="E25" s="116" t="s">
        <v>63</v>
      </c>
      <c r="F25" s="116"/>
      <c r="G25" s="116"/>
      <c r="I25" s="118" t="str">
        <f t="shared" ca="1" si="3"/>
        <v>20190913-114243-025</v>
      </c>
      <c r="J25" t="str">
        <f t="shared" si="4"/>
        <v>Customer Payment Instruction</v>
      </c>
      <c r="K25" s="118" t="str">
        <f t="shared" ca="1" si="5"/>
        <v>20190913-114243-025</v>
      </c>
      <c r="L25">
        <v>1</v>
      </c>
      <c r="M25" s="117">
        <f t="shared" ca="1" si="6"/>
        <v>43721</v>
      </c>
      <c r="N25" s="119" t="str">
        <f t="shared" ca="1" si="7"/>
        <v>ext.190913.1300.0025</v>
      </c>
      <c r="O25" t="s">
        <v>62</v>
      </c>
      <c r="P25" t="str">
        <f t="shared" si="12"/>
        <v>PAY</v>
      </c>
      <c r="Q25" t="str">
        <f t="shared" si="13"/>
        <v>BRL</v>
      </c>
      <c r="R25" s="14">
        <f t="shared" si="14"/>
        <v>8246.2000000000007</v>
      </c>
      <c r="S25" t="s">
        <v>82</v>
      </c>
      <c r="T25" s="117">
        <f t="shared" ca="1" si="10"/>
        <v>43721</v>
      </c>
      <c r="U25" t="str">
        <f t="shared" ca="1" si="15"/>
        <v>Customer Payment Instruction Imported @ 13:00 on 13 Sep 2019</v>
      </c>
      <c r="V25" s="116" t="str">
        <f t="shared" si="11"/>
        <v>HOMESEND BELGIUM</v>
      </c>
      <c r="W25" s="118" t="str">
        <f t="shared" ca="1" si="9"/>
        <v>HSBEL20190913114243025</v>
      </c>
    </row>
    <row r="26" spans="1:46" x14ac:dyDescent="0.25">
      <c r="A26" s="89">
        <v>0.54166666666666663</v>
      </c>
      <c r="B26" s="116" t="s">
        <v>61</v>
      </c>
      <c r="C26" s="44" t="s">
        <v>10</v>
      </c>
      <c r="D26" s="45">
        <v>8696.4</v>
      </c>
      <c r="E26" s="116" t="s">
        <v>63</v>
      </c>
      <c r="F26" s="116"/>
      <c r="G26" s="116"/>
      <c r="I26" s="118" t="str">
        <f t="shared" ca="1" si="3"/>
        <v>20190913-114243-026</v>
      </c>
      <c r="J26" t="str">
        <f t="shared" si="4"/>
        <v>Customer Payment Instruction</v>
      </c>
      <c r="K26" s="118" t="str">
        <f t="shared" ca="1" si="5"/>
        <v>20190913-114243-026</v>
      </c>
      <c r="L26">
        <v>1</v>
      </c>
      <c r="M26" s="117">
        <f t="shared" ca="1" si="6"/>
        <v>43721</v>
      </c>
      <c r="N26" s="119" t="str">
        <f t="shared" ca="1" si="7"/>
        <v>ext.190913.1300.0026</v>
      </c>
      <c r="O26" t="s">
        <v>62</v>
      </c>
      <c r="P26" t="str">
        <f t="shared" si="12"/>
        <v>PAY</v>
      </c>
      <c r="Q26" t="str">
        <f t="shared" si="13"/>
        <v>BRL</v>
      </c>
      <c r="R26" s="14">
        <f t="shared" si="14"/>
        <v>8696.4</v>
      </c>
      <c r="S26" t="s">
        <v>82</v>
      </c>
      <c r="T26" s="117">
        <f t="shared" ca="1" si="10"/>
        <v>43721</v>
      </c>
      <c r="U26" t="str">
        <f t="shared" ca="1" si="15"/>
        <v>Customer Payment Instruction Imported @ 13:00 on 13 Sep 2019</v>
      </c>
      <c r="V26" s="116" t="str">
        <f t="shared" si="11"/>
        <v>HOMESEND BELGIUM</v>
      </c>
      <c r="W26" s="118" t="str">
        <f t="shared" ca="1" si="9"/>
        <v>HSBEL20190913114243026</v>
      </c>
    </row>
    <row r="27" spans="1:46" x14ac:dyDescent="0.25">
      <c r="A27" s="89">
        <v>0.54166666666666663</v>
      </c>
      <c r="B27" s="116" t="s">
        <v>61</v>
      </c>
      <c r="C27" s="44" t="s">
        <v>10</v>
      </c>
      <c r="D27" s="45">
        <v>946.6</v>
      </c>
      <c r="E27" s="116" t="s">
        <v>63</v>
      </c>
      <c r="F27" s="116"/>
      <c r="G27" s="116"/>
      <c r="I27" s="118" t="str">
        <f t="shared" ca="1" si="3"/>
        <v>20190913-114243-027</v>
      </c>
      <c r="J27" t="str">
        <f t="shared" si="4"/>
        <v>Customer Payment Instruction</v>
      </c>
      <c r="K27" s="118" t="str">
        <f t="shared" ca="1" si="5"/>
        <v>20190913-114243-027</v>
      </c>
      <c r="L27">
        <v>1</v>
      </c>
      <c r="M27" s="117">
        <f t="shared" ca="1" si="6"/>
        <v>43721</v>
      </c>
      <c r="N27" s="119" t="str">
        <f t="shared" ca="1" si="7"/>
        <v>ext.190913.1300.0027</v>
      </c>
      <c r="O27" t="s">
        <v>62</v>
      </c>
      <c r="P27" t="str">
        <f t="shared" si="12"/>
        <v>PAY</v>
      </c>
      <c r="Q27" t="str">
        <f t="shared" si="13"/>
        <v>BRL</v>
      </c>
      <c r="R27" s="14">
        <f t="shared" si="14"/>
        <v>946.6</v>
      </c>
      <c r="S27" t="s">
        <v>82</v>
      </c>
      <c r="T27" s="117">
        <f t="shared" ca="1" si="10"/>
        <v>43721</v>
      </c>
      <c r="U27" t="str">
        <f t="shared" ca="1" si="15"/>
        <v>Customer Payment Instruction Imported @ 13:00 on 13 Sep 2019</v>
      </c>
      <c r="V27" s="116" t="str">
        <f t="shared" si="11"/>
        <v>HOMESEND BELGIUM</v>
      </c>
      <c r="W27" s="118" t="str">
        <f t="shared" ca="1" si="9"/>
        <v>HSBEL20190913114243027</v>
      </c>
    </row>
    <row r="28" spans="1:46" x14ac:dyDescent="0.25">
      <c r="A28" s="89">
        <v>0.54166666666666663</v>
      </c>
      <c r="B28" s="116" t="s">
        <v>61</v>
      </c>
      <c r="C28" s="44" t="s">
        <v>10</v>
      </c>
      <c r="D28" s="45">
        <v>596.79999999999995</v>
      </c>
      <c r="E28" s="116" t="s">
        <v>63</v>
      </c>
      <c r="F28" s="116"/>
      <c r="G28" s="116"/>
      <c r="I28" s="118" t="str">
        <f t="shared" ca="1" si="3"/>
        <v>20190913-114243-028</v>
      </c>
      <c r="J28" t="str">
        <f t="shared" si="4"/>
        <v>Customer Payment Instruction</v>
      </c>
      <c r="K28" s="118" t="str">
        <f t="shared" ca="1" si="5"/>
        <v>20190913-114243-028</v>
      </c>
      <c r="L28">
        <v>1</v>
      </c>
      <c r="M28" s="117">
        <f t="shared" ca="1" si="6"/>
        <v>43721</v>
      </c>
      <c r="N28" s="119" t="str">
        <f t="shared" ca="1" si="7"/>
        <v>ext.190913.1300.0028</v>
      </c>
      <c r="O28" t="s">
        <v>62</v>
      </c>
      <c r="P28" t="str">
        <f t="shared" si="12"/>
        <v>PAY</v>
      </c>
      <c r="Q28" t="str">
        <f t="shared" si="13"/>
        <v>BRL</v>
      </c>
      <c r="R28" s="14">
        <f t="shared" si="14"/>
        <v>596.79999999999995</v>
      </c>
      <c r="S28" t="s">
        <v>82</v>
      </c>
      <c r="T28" s="117">
        <f t="shared" ca="1" si="10"/>
        <v>43721</v>
      </c>
      <c r="U28" t="str">
        <f t="shared" ca="1" si="15"/>
        <v>Customer Payment Instruction Imported @ 13:00 on 13 Sep 2019</v>
      </c>
      <c r="V28" s="116" t="str">
        <f t="shared" si="11"/>
        <v>HOMESEND BELGIUM</v>
      </c>
      <c r="W28" s="118" t="str">
        <f t="shared" ca="1" si="9"/>
        <v>HSBEL20190913114243028</v>
      </c>
    </row>
    <row r="29" spans="1:46" x14ac:dyDescent="0.25">
      <c r="A29" s="89">
        <v>0.54166666666666663</v>
      </c>
      <c r="B29" s="116" t="s">
        <v>61</v>
      </c>
      <c r="C29" s="44" t="s">
        <v>10</v>
      </c>
      <c r="D29" s="45">
        <v>147</v>
      </c>
      <c r="E29" s="116" t="s">
        <v>63</v>
      </c>
      <c r="F29" s="116"/>
      <c r="G29" s="116"/>
      <c r="I29" s="118" t="str">
        <f t="shared" ca="1" si="3"/>
        <v>20190913-114243-029</v>
      </c>
      <c r="J29" t="str">
        <f t="shared" si="4"/>
        <v>Customer Payment Instruction</v>
      </c>
      <c r="K29" s="118" t="str">
        <f t="shared" ca="1" si="5"/>
        <v>20190913-114243-029</v>
      </c>
      <c r="L29">
        <v>1</v>
      </c>
      <c r="M29" s="117">
        <f t="shared" ca="1" si="6"/>
        <v>43721</v>
      </c>
      <c r="N29" s="119" t="str">
        <f t="shared" ca="1" si="7"/>
        <v>ext.190913.1300.0029</v>
      </c>
      <c r="O29" t="s">
        <v>62</v>
      </c>
      <c r="P29" t="str">
        <f t="shared" si="12"/>
        <v>PAY</v>
      </c>
      <c r="Q29" t="str">
        <f t="shared" si="13"/>
        <v>BRL</v>
      </c>
      <c r="R29" s="14">
        <f t="shared" si="14"/>
        <v>147</v>
      </c>
      <c r="S29" t="s">
        <v>82</v>
      </c>
      <c r="T29" s="117">
        <f t="shared" ca="1" si="10"/>
        <v>43721</v>
      </c>
      <c r="U29" t="str">
        <f t="shared" ca="1" si="15"/>
        <v>Customer Payment Instruction Imported @ 13:00 on 13 Sep 2019</v>
      </c>
      <c r="V29" s="116" t="str">
        <f t="shared" si="11"/>
        <v>HOMESEND BELGIUM</v>
      </c>
      <c r="W29" s="118" t="str">
        <f t="shared" ca="1" si="9"/>
        <v>HSBEL20190913114243029</v>
      </c>
    </row>
    <row r="30" spans="1:46" x14ac:dyDescent="0.25">
      <c r="A30" s="89">
        <v>0.54166666666666663</v>
      </c>
      <c r="B30" s="116" t="s">
        <v>61</v>
      </c>
      <c r="C30" s="44" t="s">
        <v>10</v>
      </c>
      <c r="D30" s="45">
        <v>10497.2</v>
      </c>
      <c r="E30" s="116" t="s">
        <v>63</v>
      </c>
      <c r="F30" s="116"/>
      <c r="G30" s="116"/>
      <c r="I30" s="118" t="str">
        <f t="shared" ca="1" si="3"/>
        <v>20190913-114243-030</v>
      </c>
      <c r="J30" t="str">
        <f t="shared" si="4"/>
        <v>Customer Payment Instruction</v>
      </c>
      <c r="K30" s="118" t="str">
        <f t="shared" ca="1" si="5"/>
        <v>20190913-114243-030</v>
      </c>
      <c r="L30">
        <v>1</v>
      </c>
      <c r="M30" s="117">
        <f t="shared" ca="1" si="6"/>
        <v>43721</v>
      </c>
      <c r="N30" s="119" t="str">
        <f t="shared" ca="1" si="7"/>
        <v>ext.190913.1300.0030</v>
      </c>
      <c r="O30" t="s">
        <v>62</v>
      </c>
      <c r="P30" t="str">
        <f t="shared" si="12"/>
        <v>PAY</v>
      </c>
      <c r="Q30" t="str">
        <f t="shared" si="13"/>
        <v>BRL</v>
      </c>
      <c r="R30" s="14">
        <f t="shared" si="14"/>
        <v>10497.2</v>
      </c>
      <c r="S30" t="s">
        <v>82</v>
      </c>
      <c r="T30" s="117">
        <f t="shared" ca="1" si="10"/>
        <v>43721</v>
      </c>
      <c r="U30" t="str">
        <f t="shared" ca="1" si="15"/>
        <v>Customer Payment Instruction Imported @ 13:00 on 13 Sep 2019</v>
      </c>
      <c r="V30" s="116" t="str">
        <f t="shared" si="11"/>
        <v>HOMESEND BELGIUM</v>
      </c>
      <c r="W30" s="118" t="str">
        <f t="shared" ca="1" si="9"/>
        <v>HSBEL20190913114243030</v>
      </c>
    </row>
    <row r="31" spans="1:46" x14ac:dyDescent="0.25">
      <c r="A31" s="89">
        <v>0.54166666666666663</v>
      </c>
      <c r="B31" s="116" t="s">
        <v>61</v>
      </c>
      <c r="C31" s="44" t="s">
        <v>10</v>
      </c>
      <c r="D31" s="45">
        <v>5017.3999999999996</v>
      </c>
      <c r="E31" s="116" t="s">
        <v>63</v>
      </c>
      <c r="F31" s="116"/>
      <c r="G31" s="116"/>
      <c r="I31" s="118" t="str">
        <f t="shared" ca="1" si="3"/>
        <v>20190913-114243-031</v>
      </c>
      <c r="J31" t="str">
        <f t="shared" si="4"/>
        <v>Customer Payment Instruction</v>
      </c>
      <c r="K31" s="118" t="str">
        <f t="shared" ca="1" si="5"/>
        <v>20190913-114243-031</v>
      </c>
      <c r="L31">
        <v>1</v>
      </c>
      <c r="M31" s="117">
        <f t="shared" ca="1" si="6"/>
        <v>43721</v>
      </c>
      <c r="N31" s="119" t="str">
        <f t="shared" ca="1" si="7"/>
        <v>ext.190913.1300.0031</v>
      </c>
      <c r="O31" t="s">
        <v>62</v>
      </c>
      <c r="P31" t="str">
        <f t="shared" si="12"/>
        <v>PAY</v>
      </c>
      <c r="Q31" t="str">
        <f t="shared" si="13"/>
        <v>BRL</v>
      </c>
      <c r="R31" s="14">
        <f t="shared" si="14"/>
        <v>5017.3999999999996</v>
      </c>
      <c r="S31" t="s">
        <v>82</v>
      </c>
      <c r="T31" s="117">
        <f t="shared" ca="1" si="10"/>
        <v>43721</v>
      </c>
      <c r="U31" t="str">
        <f t="shared" ca="1" si="15"/>
        <v>Customer Payment Instruction Imported @ 13:00 on 13 Sep 2019</v>
      </c>
      <c r="V31" s="116" t="str">
        <f t="shared" si="11"/>
        <v>HOMESEND BELGIUM</v>
      </c>
      <c r="W31" s="118" t="str">
        <f t="shared" ca="1" si="9"/>
        <v>HSBEL20190913114243031</v>
      </c>
    </row>
    <row r="32" spans="1:46" x14ac:dyDescent="0.25">
      <c r="A32" s="89">
        <v>0.54166666666666663</v>
      </c>
      <c r="B32" s="116" t="s">
        <v>61</v>
      </c>
      <c r="C32" s="44" t="s">
        <v>10</v>
      </c>
      <c r="D32" s="45">
        <v>5297.6</v>
      </c>
      <c r="E32" s="116" t="s">
        <v>63</v>
      </c>
      <c r="F32" s="116"/>
      <c r="G32" s="116"/>
      <c r="I32" s="118" t="str">
        <f t="shared" ca="1" si="3"/>
        <v>20190913-114243-032</v>
      </c>
      <c r="J32" t="str">
        <f t="shared" si="4"/>
        <v>Customer Payment Instruction</v>
      </c>
      <c r="K32" s="118" t="str">
        <f t="shared" ca="1" si="5"/>
        <v>20190913-114243-032</v>
      </c>
      <c r="L32">
        <v>1</v>
      </c>
      <c r="M32" s="117">
        <f t="shared" ca="1" si="6"/>
        <v>43721</v>
      </c>
      <c r="N32" s="119" t="str">
        <f t="shared" ca="1" si="7"/>
        <v>ext.190913.1300.0032</v>
      </c>
      <c r="O32" t="s">
        <v>62</v>
      </c>
      <c r="P32" t="str">
        <f t="shared" si="12"/>
        <v>PAY</v>
      </c>
      <c r="Q32" t="str">
        <f t="shared" si="13"/>
        <v>BRL</v>
      </c>
      <c r="R32" s="14">
        <f t="shared" si="14"/>
        <v>5297.6</v>
      </c>
      <c r="S32" t="s">
        <v>82</v>
      </c>
      <c r="T32" s="117">
        <f t="shared" ca="1" si="10"/>
        <v>43721</v>
      </c>
      <c r="U32" t="str">
        <f t="shared" ca="1" si="15"/>
        <v>Customer Payment Instruction Imported @ 13:00 on 13 Sep 2019</v>
      </c>
      <c r="V32" s="116" t="str">
        <f t="shared" si="11"/>
        <v>HOMESEND BELGIUM</v>
      </c>
      <c r="W32" s="118" t="str">
        <f t="shared" ca="1" si="9"/>
        <v>HSBEL20190913114243032</v>
      </c>
    </row>
    <row r="33" spans="1:23" x14ac:dyDescent="0.25">
      <c r="A33" s="89">
        <v>0.54166666666666663</v>
      </c>
      <c r="B33" s="116" t="s">
        <v>61</v>
      </c>
      <c r="C33" s="44" t="s">
        <v>10</v>
      </c>
      <c r="D33" s="45">
        <v>5577.8</v>
      </c>
      <c r="E33" s="116" t="s">
        <v>63</v>
      </c>
      <c r="F33" s="116"/>
      <c r="G33" s="116"/>
      <c r="I33" s="118" t="str">
        <f t="shared" ca="1" si="3"/>
        <v>20190913-114243-033</v>
      </c>
      <c r="J33" t="str">
        <f t="shared" si="4"/>
        <v>Customer Payment Instruction</v>
      </c>
      <c r="K33" s="118" t="str">
        <f t="shared" ca="1" si="5"/>
        <v>20190913-114243-033</v>
      </c>
      <c r="L33">
        <v>1</v>
      </c>
      <c r="M33" s="117">
        <f t="shared" ca="1" si="6"/>
        <v>43721</v>
      </c>
      <c r="N33" s="119" t="str">
        <f t="shared" ca="1" si="7"/>
        <v>ext.190913.1300.0033</v>
      </c>
      <c r="O33" t="s">
        <v>62</v>
      </c>
      <c r="P33" t="str">
        <f t="shared" si="12"/>
        <v>PAY</v>
      </c>
      <c r="Q33" t="str">
        <f t="shared" si="13"/>
        <v>BRL</v>
      </c>
      <c r="R33" s="14">
        <f t="shared" si="14"/>
        <v>5577.8</v>
      </c>
      <c r="S33" t="s">
        <v>82</v>
      </c>
      <c r="T33" s="117">
        <f t="shared" ca="1" si="10"/>
        <v>43721</v>
      </c>
      <c r="U33" t="str">
        <f t="shared" ca="1" si="15"/>
        <v>Customer Payment Instruction Imported @ 13:00 on 13 Sep 2019</v>
      </c>
      <c r="V33" s="116" t="str">
        <f t="shared" si="11"/>
        <v>HOMESEND BELGIUM</v>
      </c>
      <c r="W33" s="118" t="str">
        <f t="shared" ca="1" si="9"/>
        <v>HSBEL20190913114243033</v>
      </c>
    </row>
    <row r="34" spans="1:23" x14ac:dyDescent="0.25">
      <c r="A34" s="89">
        <v>0.54166666666666663</v>
      </c>
      <c r="B34" s="116" t="s">
        <v>61</v>
      </c>
      <c r="C34" s="44" t="s">
        <v>10</v>
      </c>
      <c r="D34" s="45">
        <v>5858</v>
      </c>
      <c r="E34" s="116" t="s">
        <v>63</v>
      </c>
      <c r="F34" s="116"/>
      <c r="G34" s="116"/>
      <c r="I34" s="118" t="str">
        <f t="shared" ca="1" si="3"/>
        <v>20190913-114243-034</v>
      </c>
      <c r="J34" t="str">
        <f t="shared" si="4"/>
        <v>Customer Payment Instruction</v>
      </c>
      <c r="K34" s="118" t="str">
        <f t="shared" ca="1" si="5"/>
        <v>20190913-114243-034</v>
      </c>
      <c r="L34">
        <v>1</v>
      </c>
      <c r="M34" s="117">
        <f t="shared" ca="1" si="6"/>
        <v>43721</v>
      </c>
      <c r="N34" s="119" t="str">
        <f t="shared" ca="1" si="7"/>
        <v>ext.190913.1300.0034</v>
      </c>
      <c r="O34" t="s">
        <v>62</v>
      </c>
      <c r="P34" t="str">
        <f t="shared" si="12"/>
        <v>PAY</v>
      </c>
      <c r="Q34" t="str">
        <f t="shared" si="13"/>
        <v>BRL</v>
      </c>
      <c r="R34" s="14">
        <f t="shared" si="14"/>
        <v>5858</v>
      </c>
      <c r="S34" t="s">
        <v>82</v>
      </c>
      <c r="T34" s="117">
        <f t="shared" ca="1" si="10"/>
        <v>43721</v>
      </c>
      <c r="U34" t="str">
        <f t="shared" ca="1" si="15"/>
        <v>Customer Payment Instruction Imported @ 13:00 on 13 Sep 2019</v>
      </c>
      <c r="V34" s="116" t="str">
        <f t="shared" si="11"/>
        <v>HOMESEND BELGIUM</v>
      </c>
      <c r="W34" s="118" t="str">
        <f t="shared" ca="1" si="9"/>
        <v>HSBEL20190913114243034</v>
      </c>
    </row>
    <row r="35" spans="1:23" x14ac:dyDescent="0.25">
      <c r="A35" s="89">
        <v>0.54166666666666663</v>
      </c>
      <c r="B35" s="116" t="s">
        <v>61</v>
      </c>
      <c r="C35" s="44" t="s">
        <v>10</v>
      </c>
      <c r="D35" s="45">
        <v>6138.2</v>
      </c>
      <c r="E35" s="116" t="s">
        <v>63</v>
      </c>
      <c r="F35" s="116"/>
      <c r="G35" s="116"/>
      <c r="I35" s="118" t="str">
        <f t="shared" ca="1" si="3"/>
        <v>20190913-114243-035</v>
      </c>
      <c r="J35" t="str">
        <f t="shared" si="4"/>
        <v>Customer Payment Instruction</v>
      </c>
      <c r="K35" s="118" t="str">
        <f t="shared" ca="1" si="5"/>
        <v>20190913-114243-035</v>
      </c>
      <c r="L35">
        <v>1</v>
      </c>
      <c r="M35" s="117">
        <f t="shared" ca="1" si="6"/>
        <v>43721</v>
      </c>
      <c r="N35" s="119" t="str">
        <f t="shared" ca="1" si="7"/>
        <v>ext.190913.1300.0035</v>
      </c>
      <c r="O35" t="s">
        <v>62</v>
      </c>
      <c r="P35" t="str">
        <f t="shared" si="12"/>
        <v>PAY</v>
      </c>
      <c r="Q35" t="str">
        <f t="shared" si="13"/>
        <v>BRL</v>
      </c>
      <c r="R35" s="14">
        <f t="shared" si="14"/>
        <v>6138.2</v>
      </c>
      <c r="S35" t="s">
        <v>82</v>
      </c>
      <c r="T35" s="117">
        <f t="shared" ca="1" si="10"/>
        <v>43721</v>
      </c>
      <c r="U35" t="str">
        <f t="shared" ca="1" si="15"/>
        <v>Customer Payment Instruction Imported @ 13:00 on 13 Sep 2019</v>
      </c>
      <c r="V35" s="116" t="str">
        <f t="shared" si="11"/>
        <v>HOMESEND BELGIUM</v>
      </c>
      <c r="W35" s="118" t="str">
        <f t="shared" ca="1" si="9"/>
        <v>HSBEL20190913114243035</v>
      </c>
    </row>
    <row r="36" spans="1:23" x14ac:dyDescent="0.25">
      <c r="A36" s="89">
        <v>0.54166666666666663</v>
      </c>
      <c r="B36" s="116" t="s">
        <v>61</v>
      </c>
      <c r="C36" s="44" t="s">
        <v>10</v>
      </c>
      <c r="D36" s="45">
        <v>6418.4</v>
      </c>
      <c r="E36" s="116" t="s">
        <v>63</v>
      </c>
      <c r="F36" s="116"/>
      <c r="G36" s="116"/>
      <c r="I36" s="118" t="str">
        <f t="shared" ca="1" si="3"/>
        <v>20190913-114243-036</v>
      </c>
      <c r="J36" t="str">
        <f t="shared" si="4"/>
        <v>Customer Payment Instruction</v>
      </c>
      <c r="K36" s="118" t="str">
        <f t="shared" ca="1" si="5"/>
        <v>20190913-114243-036</v>
      </c>
      <c r="L36">
        <v>1</v>
      </c>
      <c r="M36" s="117">
        <f t="shared" ca="1" si="6"/>
        <v>43721</v>
      </c>
      <c r="N36" s="119" t="str">
        <f t="shared" ca="1" si="7"/>
        <v>ext.190913.1300.0036</v>
      </c>
      <c r="O36" t="s">
        <v>62</v>
      </c>
      <c r="P36" t="str">
        <f t="shared" si="12"/>
        <v>PAY</v>
      </c>
      <c r="Q36" t="str">
        <f t="shared" si="13"/>
        <v>BRL</v>
      </c>
      <c r="R36" s="14">
        <f t="shared" si="14"/>
        <v>6418.4</v>
      </c>
      <c r="S36" t="s">
        <v>82</v>
      </c>
      <c r="T36" s="117">
        <f t="shared" ca="1" si="10"/>
        <v>43721</v>
      </c>
      <c r="U36" t="str">
        <f t="shared" ca="1" si="15"/>
        <v>Customer Payment Instruction Imported @ 13:00 on 13 Sep 2019</v>
      </c>
      <c r="V36" s="116" t="str">
        <f t="shared" si="11"/>
        <v>HOMESEND BELGIUM</v>
      </c>
      <c r="W36" s="118" t="str">
        <f t="shared" ca="1" si="9"/>
        <v>HSBEL20190913114243036</v>
      </c>
    </row>
    <row r="37" spans="1:23" x14ac:dyDescent="0.25">
      <c r="A37" s="89">
        <v>0.54166666666666663</v>
      </c>
      <c r="B37" s="116" t="s">
        <v>61</v>
      </c>
      <c r="C37" s="44" t="s">
        <v>10</v>
      </c>
      <c r="D37" s="45">
        <v>6698.6</v>
      </c>
      <c r="E37" s="116" t="s">
        <v>63</v>
      </c>
      <c r="F37" s="116"/>
      <c r="G37" s="116"/>
      <c r="I37" s="118" t="str">
        <f t="shared" ca="1" si="3"/>
        <v>20190913-114243-037</v>
      </c>
      <c r="J37" t="str">
        <f t="shared" si="4"/>
        <v>Customer Payment Instruction</v>
      </c>
      <c r="K37" s="118" t="str">
        <f t="shared" ca="1" si="5"/>
        <v>20190913-114243-037</v>
      </c>
      <c r="L37">
        <v>1</v>
      </c>
      <c r="M37" s="117">
        <f t="shared" ca="1" si="6"/>
        <v>43721</v>
      </c>
      <c r="N37" s="119" t="str">
        <f t="shared" ca="1" si="7"/>
        <v>ext.190913.1300.0037</v>
      </c>
      <c r="O37" t="s">
        <v>62</v>
      </c>
      <c r="P37" t="str">
        <f t="shared" si="12"/>
        <v>PAY</v>
      </c>
      <c r="Q37" t="str">
        <f t="shared" si="13"/>
        <v>BRL</v>
      </c>
      <c r="R37" s="14">
        <f t="shared" si="14"/>
        <v>6698.6</v>
      </c>
      <c r="S37" t="s">
        <v>82</v>
      </c>
      <c r="T37" s="117">
        <f t="shared" ca="1" si="10"/>
        <v>43721</v>
      </c>
      <c r="U37" t="str">
        <f t="shared" ca="1" si="15"/>
        <v>Customer Payment Instruction Imported @ 13:00 on 13 Sep 2019</v>
      </c>
      <c r="V37" s="116" t="str">
        <f t="shared" si="11"/>
        <v>HOMESEND BELGIUM</v>
      </c>
      <c r="W37" s="118" t="str">
        <f t="shared" ca="1" si="9"/>
        <v>HSBEL20190913114243037</v>
      </c>
    </row>
    <row r="38" spans="1:23" x14ac:dyDescent="0.25">
      <c r="A38" s="89">
        <v>0.54166666666666663</v>
      </c>
      <c r="B38" s="116" t="s">
        <v>61</v>
      </c>
      <c r="C38" s="44" t="s">
        <v>10</v>
      </c>
      <c r="D38" s="45">
        <v>6978.8</v>
      </c>
      <c r="E38" s="116" t="s">
        <v>63</v>
      </c>
      <c r="F38" s="116"/>
      <c r="G38" s="116"/>
      <c r="I38" s="118" t="str">
        <f t="shared" ca="1" si="3"/>
        <v>20190913-114243-038</v>
      </c>
      <c r="J38" t="str">
        <f t="shared" si="4"/>
        <v>Customer Payment Instruction</v>
      </c>
      <c r="K38" s="118" t="str">
        <f t="shared" ca="1" si="5"/>
        <v>20190913-114243-038</v>
      </c>
      <c r="L38">
        <v>1</v>
      </c>
      <c r="M38" s="117">
        <f t="shared" ca="1" si="6"/>
        <v>43721</v>
      </c>
      <c r="N38" s="119" t="str">
        <f t="shared" ca="1" si="7"/>
        <v>ext.190913.1300.0038</v>
      </c>
      <c r="O38" t="s">
        <v>62</v>
      </c>
      <c r="P38" t="str">
        <f t="shared" si="12"/>
        <v>PAY</v>
      </c>
      <c r="Q38" t="str">
        <f t="shared" si="13"/>
        <v>BRL</v>
      </c>
      <c r="R38" s="14">
        <f t="shared" si="14"/>
        <v>6978.8</v>
      </c>
      <c r="S38" t="s">
        <v>82</v>
      </c>
      <c r="T38" s="117">
        <f t="shared" ca="1" si="10"/>
        <v>43721</v>
      </c>
      <c r="U38" t="str">
        <f t="shared" ca="1" si="15"/>
        <v>Customer Payment Instruction Imported @ 13:00 on 13 Sep 2019</v>
      </c>
      <c r="V38" s="116" t="str">
        <f t="shared" si="11"/>
        <v>HOMESEND BELGIUM</v>
      </c>
      <c r="W38" s="118" t="str">
        <f t="shared" ca="1" si="9"/>
        <v>HSBEL20190913114243038</v>
      </c>
    </row>
    <row r="39" spans="1:23" x14ac:dyDescent="0.25">
      <c r="A39" s="89">
        <v>0.54166666666666663</v>
      </c>
      <c r="B39" s="116" t="s">
        <v>61</v>
      </c>
      <c r="C39" s="44" t="s">
        <v>10</v>
      </c>
      <c r="D39" s="45">
        <v>7259</v>
      </c>
      <c r="E39" s="116" t="s">
        <v>63</v>
      </c>
      <c r="F39" s="116"/>
      <c r="G39" s="116"/>
      <c r="I39" s="118" t="str">
        <f t="shared" ca="1" si="3"/>
        <v>20190913-114243-039</v>
      </c>
      <c r="J39" t="str">
        <f t="shared" si="4"/>
        <v>Customer Payment Instruction</v>
      </c>
      <c r="K39" s="118" t="str">
        <f t="shared" ca="1" si="5"/>
        <v>20190913-114243-039</v>
      </c>
      <c r="L39">
        <v>1</v>
      </c>
      <c r="M39" s="117">
        <f t="shared" ca="1" si="6"/>
        <v>43721</v>
      </c>
      <c r="N39" s="119" t="str">
        <f t="shared" ca="1" si="7"/>
        <v>ext.190913.1300.0039</v>
      </c>
      <c r="O39" t="s">
        <v>62</v>
      </c>
      <c r="P39" t="str">
        <f t="shared" si="12"/>
        <v>PAY</v>
      </c>
      <c r="Q39" t="str">
        <f t="shared" si="13"/>
        <v>BRL</v>
      </c>
      <c r="R39" s="14">
        <f t="shared" si="14"/>
        <v>7259</v>
      </c>
      <c r="S39" t="s">
        <v>82</v>
      </c>
      <c r="T39" s="117">
        <f t="shared" ca="1" si="10"/>
        <v>43721</v>
      </c>
      <c r="U39" t="str">
        <f t="shared" ca="1" si="15"/>
        <v>Customer Payment Instruction Imported @ 13:00 on 13 Sep 2019</v>
      </c>
      <c r="V39" s="116" t="str">
        <f t="shared" si="11"/>
        <v>HOMESEND BELGIUM</v>
      </c>
      <c r="W39" s="118" t="str">
        <f t="shared" ca="1" si="9"/>
        <v>HSBEL20190913114243039</v>
      </c>
    </row>
    <row r="40" spans="1:23" x14ac:dyDescent="0.25">
      <c r="A40" s="89">
        <v>0.54166666666666663</v>
      </c>
      <c r="B40" s="116" t="s">
        <v>61</v>
      </c>
      <c r="C40" s="44" t="s">
        <v>10</v>
      </c>
      <c r="D40" s="45">
        <v>7539.2</v>
      </c>
      <c r="E40" s="116" t="s">
        <v>63</v>
      </c>
      <c r="F40" s="116"/>
      <c r="G40" s="116"/>
      <c r="I40" s="118" t="str">
        <f t="shared" ca="1" si="3"/>
        <v>20190913-114243-040</v>
      </c>
      <c r="J40" t="str">
        <f t="shared" si="4"/>
        <v>Customer Payment Instruction</v>
      </c>
      <c r="K40" s="118" t="str">
        <f t="shared" ca="1" si="5"/>
        <v>20190913-114243-040</v>
      </c>
      <c r="L40">
        <v>1</v>
      </c>
      <c r="M40" s="117">
        <f t="shared" ca="1" si="6"/>
        <v>43721</v>
      </c>
      <c r="N40" s="119" t="str">
        <f t="shared" ca="1" si="7"/>
        <v>ext.190913.1300.0040</v>
      </c>
      <c r="O40" t="s">
        <v>62</v>
      </c>
      <c r="P40" t="str">
        <f t="shared" si="12"/>
        <v>PAY</v>
      </c>
      <c r="Q40" t="str">
        <f t="shared" si="13"/>
        <v>BRL</v>
      </c>
      <c r="R40" s="14">
        <f t="shared" si="14"/>
        <v>7539.2</v>
      </c>
      <c r="S40" t="s">
        <v>82</v>
      </c>
      <c r="T40" s="117">
        <f t="shared" ca="1" si="10"/>
        <v>43721</v>
      </c>
      <c r="U40" t="str">
        <f t="shared" ca="1" si="15"/>
        <v>Customer Payment Instruction Imported @ 13:00 on 13 Sep 2019</v>
      </c>
      <c r="V40" s="116" t="str">
        <f t="shared" si="11"/>
        <v>HOMESEND BELGIUM</v>
      </c>
      <c r="W40" s="118" t="str">
        <f t="shared" ca="1" si="9"/>
        <v>HSBEL20190913114243040</v>
      </c>
    </row>
    <row r="41" spans="1:23" x14ac:dyDescent="0.25">
      <c r="A41" s="89">
        <v>0.54166666666666663</v>
      </c>
      <c r="B41" s="116" t="s">
        <v>61</v>
      </c>
      <c r="C41" s="44" t="s">
        <v>10</v>
      </c>
      <c r="D41" s="45">
        <v>7819.4</v>
      </c>
      <c r="E41" s="116" t="s">
        <v>63</v>
      </c>
      <c r="F41" s="116"/>
      <c r="G41" s="116"/>
      <c r="I41" s="118" t="str">
        <f t="shared" ca="1" si="3"/>
        <v>20190913-114243-041</v>
      </c>
      <c r="J41" t="str">
        <f t="shared" si="4"/>
        <v>Customer Payment Instruction</v>
      </c>
      <c r="K41" s="118" t="str">
        <f t="shared" ca="1" si="5"/>
        <v>20190913-114243-041</v>
      </c>
      <c r="L41">
        <v>1</v>
      </c>
      <c r="M41" s="117">
        <f t="shared" ca="1" si="6"/>
        <v>43721</v>
      </c>
      <c r="N41" s="119" t="str">
        <f t="shared" ca="1" si="7"/>
        <v>ext.190913.1300.0041</v>
      </c>
      <c r="O41" t="s">
        <v>62</v>
      </c>
      <c r="P41" t="str">
        <f t="shared" si="12"/>
        <v>PAY</v>
      </c>
      <c r="Q41" t="str">
        <f t="shared" si="13"/>
        <v>BRL</v>
      </c>
      <c r="R41" s="14">
        <f t="shared" si="14"/>
        <v>7819.4</v>
      </c>
      <c r="S41" t="s">
        <v>82</v>
      </c>
      <c r="T41" s="117">
        <f t="shared" ca="1" si="10"/>
        <v>43721</v>
      </c>
      <c r="U41" t="str">
        <f t="shared" ca="1" si="15"/>
        <v>Customer Payment Instruction Imported @ 13:00 on 13 Sep 2019</v>
      </c>
      <c r="V41" s="116" t="str">
        <f t="shared" si="11"/>
        <v>HOMESEND BELGIUM</v>
      </c>
      <c r="W41" s="118" t="str">
        <f t="shared" ca="1" si="9"/>
        <v>HSBEL20190913114243041</v>
      </c>
    </row>
    <row r="42" spans="1:23" x14ac:dyDescent="0.25">
      <c r="A42" s="89">
        <v>0.54166666666666663</v>
      </c>
      <c r="B42" s="116" t="s">
        <v>61</v>
      </c>
      <c r="C42" s="44" t="s">
        <v>10</v>
      </c>
      <c r="D42" s="45">
        <v>8099.6</v>
      </c>
      <c r="E42" s="116" t="s">
        <v>63</v>
      </c>
      <c r="F42" s="116"/>
      <c r="G42" s="116"/>
      <c r="I42" s="118" t="str">
        <f t="shared" ca="1" si="3"/>
        <v>20190913-114243-042</v>
      </c>
      <c r="J42" t="str">
        <f t="shared" si="4"/>
        <v>Customer Payment Instruction</v>
      </c>
      <c r="K42" s="118" t="str">
        <f t="shared" ca="1" si="5"/>
        <v>20190913-114243-042</v>
      </c>
      <c r="L42">
        <v>1</v>
      </c>
      <c r="M42" s="117">
        <f t="shared" ca="1" si="6"/>
        <v>43721</v>
      </c>
      <c r="N42" s="119" t="str">
        <f t="shared" ca="1" si="7"/>
        <v>ext.190913.1300.0042</v>
      </c>
      <c r="O42" t="s">
        <v>62</v>
      </c>
      <c r="P42" t="str">
        <f t="shared" si="12"/>
        <v>PAY</v>
      </c>
      <c r="Q42" t="str">
        <f t="shared" si="13"/>
        <v>BRL</v>
      </c>
      <c r="R42" s="14">
        <f t="shared" si="14"/>
        <v>8099.6</v>
      </c>
      <c r="S42" t="s">
        <v>82</v>
      </c>
      <c r="T42" s="117">
        <f t="shared" ca="1" si="10"/>
        <v>43721</v>
      </c>
      <c r="U42" t="str">
        <f t="shared" ca="1" si="15"/>
        <v>Customer Payment Instruction Imported @ 13:00 on 13 Sep 2019</v>
      </c>
      <c r="V42" s="116" t="str">
        <f t="shared" si="11"/>
        <v>HOMESEND BELGIUM</v>
      </c>
      <c r="W42" s="118" t="str">
        <f t="shared" ca="1" si="9"/>
        <v>HSBEL20190913114243042</v>
      </c>
    </row>
    <row r="43" spans="1:23" x14ac:dyDescent="0.25">
      <c r="A43" s="89">
        <v>0.54166666666666663</v>
      </c>
      <c r="B43" s="116" t="s">
        <v>61</v>
      </c>
      <c r="C43" s="44" t="s">
        <v>10</v>
      </c>
      <c r="D43" s="45">
        <v>8379.7999999999993</v>
      </c>
      <c r="E43" s="116" t="s">
        <v>63</v>
      </c>
      <c r="F43" s="116"/>
      <c r="G43" s="116"/>
      <c r="I43" s="118" t="str">
        <f t="shared" ca="1" si="3"/>
        <v>20190913-114243-043</v>
      </c>
      <c r="J43" t="str">
        <f t="shared" si="4"/>
        <v>Customer Payment Instruction</v>
      </c>
      <c r="K43" s="118" t="str">
        <f t="shared" ca="1" si="5"/>
        <v>20190913-114243-043</v>
      </c>
      <c r="L43">
        <v>1</v>
      </c>
      <c r="M43" s="117">
        <f t="shared" ca="1" si="6"/>
        <v>43721</v>
      </c>
      <c r="N43" s="119" t="str">
        <f t="shared" ca="1" si="7"/>
        <v>ext.190913.1300.0043</v>
      </c>
      <c r="O43" t="s">
        <v>62</v>
      </c>
      <c r="P43" t="str">
        <f t="shared" si="12"/>
        <v>PAY</v>
      </c>
      <c r="Q43" t="str">
        <f t="shared" si="13"/>
        <v>BRL</v>
      </c>
      <c r="R43" s="14">
        <f t="shared" si="14"/>
        <v>8379.7999999999993</v>
      </c>
      <c r="S43" t="s">
        <v>82</v>
      </c>
      <c r="T43" s="117">
        <f t="shared" ca="1" si="10"/>
        <v>43721</v>
      </c>
      <c r="U43" t="str">
        <f t="shared" ca="1" si="15"/>
        <v>Customer Payment Instruction Imported @ 13:00 on 13 Sep 2019</v>
      </c>
      <c r="V43" s="116" t="str">
        <f t="shared" si="11"/>
        <v>HOMESEND BELGIUM</v>
      </c>
      <c r="W43" s="118" t="str">
        <f t="shared" ca="1" si="9"/>
        <v>HSBEL20190913114243043</v>
      </c>
    </row>
    <row r="44" spans="1:23" x14ac:dyDescent="0.25">
      <c r="A44" s="89">
        <v>0.54166666666666663</v>
      </c>
      <c r="B44" s="116" t="s">
        <v>61</v>
      </c>
      <c r="C44" s="44" t="s">
        <v>10</v>
      </c>
      <c r="D44" s="45">
        <v>8660</v>
      </c>
      <c r="E44" s="116" t="s">
        <v>63</v>
      </c>
      <c r="F44" s="116"/>
      <c r="G44" s="116"/>
      <c r="I44" s="118" t="str">
        <f t="shared" ca="1" si="3"/>
        <v>20190913-114243-044</v>
      </c>
      <c r="J44" t="str">
        <f t="shared" si="4"/>
        <v>Customer Payment Instruction</v>
      </c>
      <c r="K44" s="118" t="str">
        <f t="shared" ca="1" si="5"/>
        <v>20190913-114243-044</v>
      </c>
      <c r="L44">
        <v>1</v>
      </c>
      <c r="M44" s="117">
        <f t="shared" ca="1" si="6"/>
        <v>43721</v>
      </c>
      <c r="N44" s="119" t="str">
        <f t="shared" ca="1" si="7"/>
        <v>ext.190913.1300.0044</v>
      </c>
      <c r="O44" t="s">
        <v>62</v>
      </c>
      <c r="P44" t="str">
        <f t="shared" si="12"/>
        <v>PAY</v>
      </c>
      <c r="Q44" t="str">
        <f t="shared" si="13"/>
        <v>BRL</v>
      </c>
      <c r="R44" s="14">
        <f t="shared" si="14"/>
        <v>8660</v>
      </c>
      <c r="S44" t="s">
        <v>82</v>
      </c>
      <c r="T44" s="117">
        <f t="shared" ca="1" si="10"/>
        <v>43721</v>
      </c>
      <c r="U44" t="str">
        <f t="shared" ca="1" si="15"/>
        <v>Customer Payment Instruction Imported @ 13:00 on 13 Sep 2019</v>
      </c>
      <c r="V44" s="116" t="str">
        <f t="shared" si="11"/>
        <v>HOMESEND BELGIUM</v>
      </c>
      <c r="W44" s="118" t="str">
        <f t="shared" ca="1" si="9"/>
        <v>HSBEL20190913114243044</v>
      </c>
    </row>
    <row r="45" spans="1:23" x14ac:dyDescent="0.25">
      <c r="A45" s="89">
        <v>0.54166666666666663</v>
      </c>
      <c r="B45" s="116" t="s">
        <v>61</v>
      </c>
      <c r="C45" s="44" t="s">
        <v>10</v>
      </c>
      <c r="D45" s="45">
        <v>8940.2000000000007</v>
      </c>
      <c r="E45" s="116" t="s">
        <v>63</v>
      </c>
      <c r="F45" s="116"/>
      <c r="G45" s="116"/>
      <c r="I45" s="118" t="str">
        <f t="shared" ca="1" si="3"/>
        <v>20190913-114243-045</v>
      </c>
      <c r="J45" t="str">
        <f t="shared" si="4"/>
        <v>Customer Payment Instruction</v>
      </c>
      <c r="K45" s="118" t="str">
        <f t="shared" ca="1" si="5"/>
        <v>20190913-114243-045</v>
      </c>
      <c r="L45">
        <v>1</v>
      </c>
      <c r="M45" s="117">
        <f t="shared" ca="1" si="6"/>
        <v>43721</v>
      </c>
      <c r="N45" s="119" t="str">
        <f t="shared" ca="1" si="7"/>
        <v>ext.190913.1300.0045</v>
      </c>
      <c r="O45" t="s">
        <v>62</v>
      </c>
      <c r="P45" t="str">
        <f t="shared" si="12"/>
        <v>PAY</v>
      </c>
      <c r="Q45" t="str">
        <f t="shared" si="13"/>
        <v>BRL</v>
      </c>
      <c r="R45" s="14">
        <f t="shared" si="14"/>
        <v>8940.2000000000007</v>
      </c>
      <c r="S45" t="s">
        <v>82</v>
      </c>
      <c r="T45" s="117">
        <f t="shared" ca="1" si="10"/>
        <v>43721</v>
      </c>
      <c r="U45" t="str">
        <f t="shared" ca="1" si="15"/>
        <v>Customer Payment Instruction Imported @ 13:00 on 13 Sep 2019</v>
      </c>
      <c r="V45" s="116" t="str">
        <f t="shared" si="11"/>
        <v>HOMESEND BELGIUM</v>
      </c>
      <c r="W45" s="118" t="str">
        <f t="shared" ca="1" si="9"/>
        <v>HSBEL20190913114243045</v>
      </c>
    </row>
    <row r="46" spans="1:23" x14ac:dyDescent="0.25">
      <c r="A46" s="89">
        <v>0.54166666666666663</v>
      </c>
      <c r="B46" s="116" t="s">
        <v>61</v>
      </c>
      <c r="C46" s="44" t="s">
        <v>10</v>
      </c>
      <c r="D46" s="45">
        <v>9220.4</v>
      </c>
      <c r="E46" s="116" t="s">
        <v>63</v>
      </c>
      <c r="F46" s="116"/>
      <c r="G46" s="116"/>
      <c r="I46" s="118" t="str">
        <f t="shared" ca="1" si="3"/>
        <v>20190913-114243-046</v>
      </c>
      <c r="J46" t="str">
        <f t="shared" si="4"/>
        <v>Customer Payment Instruction</v>
      </c>
      <c r="K46" s="118" t="str">
        <f t="shared" ca="1" si="5"/>
        <v>20190913-114243-046</v>
      </c>
      <c r="L46">
        <v>1</v>
      </c>
      <c r="M46" s="117">
        <f t="shared" ca="1" si="6"/>
        <v>43721</v>
      </c>
      <c r="N46" s="119" t="str">
        <f t="shared" ca="1" si="7"/>
        <v>ext.190913.1300.0046</v>
      </c>
      <c r="O46" t="s">
        <v>62</v>
      </c>
      <c r="P46" t="str">
        <f t="shared" si="12"/>
        <v>PAY</v>
      </c>
      <c r="Q46" t="str">
        <f t="shared" si="13"/>
        <v>BRL</v>
      </c>
      <c r="R46" s="14">
        <f t="shared" si="14"/>
        <v>9220.4</v>
      </c>
      <c r="S46" t="s">
        <v>82</v>
      </c>
      <c r="T46" s="117">
        <f t="shared" ca="1" si="10"/>
        <v>43721</v>
      </c>
      <c r="U46" t="str">
        <f t="shared" ca="1" si="15"/>
        <v>Customer Payment Instruction Imported @ 13:00 on 13 Sep 2019</v>
      </c>
      <c r="V46" s="116" t="str">
        <f t="shared" si="11"/>
        <v>HOMESEND BELGIUM</v>
      </c>
      <c r="W46" s="118" t="str">
        <f t="shared" ca="1" si="9"/>
        <v>HSBEL20190913114243046</v>
      </c>
    </row>
    <row r="47" spans="1:23" x14ac:dyDescent="0.25">
      <c r="A47" s="89">
        <v>0.54166666666666663</v>
      </c>
      <c r="B47" s="116" t="s">
        <v>61</v>
      </c>
      <c r="C47" s="44" t="s">
        <v>10</v>
      </c>
      <c r="D47" s="45">
        <v>9500.6</v>
      </c>
      <c r="E47" s="116" t="s">
        <v>63</v>
      </c>
      <c r="F47" s="116"/>
      <c r="G47" s="116"/>
      <c r="I47" s="118" t="str">
        <f t="shared" ca="1" si="3"/>
        <v>20190913-114243-047</v>
      </c>
      <c r="J47" t="str">
        <f t="shared" si="4"/>
        <v>Customer Payment Instruction</v>
      </c>
      <c r="K47" s="118" t="str">
        <f t="shared" ca="1" si="5"/>
        <v>20190913-114243-047</v>
      </c>
      <c r="L47">
        <v>1</v>
      </c>
      <c r="M47" s="117">
        <f t="shared" ca="1" si="6"/>
        <v>43721</v>
      </c>
      <c r="N47" s="119" t="str">
        <f t="shared" ca="1" si="7"/>
        <v>ext.190913.1300.0047</v>
      </c>
      <c r="O47" t="s">
        <v>62</v>
      </c>
      <c r="P47" t="str">
        <f t="shared" si="12"/>
        <v>PAY</v>
      </c>
      <c r="Q47" t="str">
        <f t="shared" si="13"/>
        <v>BRL</v>
      </c>
      <c r="R47" s="14">
        <f t="shared" si="14"/>
        <v>9500.6</v>
      </c>
      <c r="S47" t="s">
        <v>82</v>
      </c>
      <c r="T47" s="117">
        <f t="shared" ca="1" si="10"/>
        <v>43721</v>
      </c>
      <c r="U47" t="str">
        <f t="shared" ca="1" si="15"/>
        <v>Customer Payment Instruction Imported @ 13:00 on 13 Sep 2019</v>
      </c>
      <c r="V47" s="116" t="str">
        <f t="shared" si="11"/>
        <v>HOMESEND BELGIUM</v>
      </c>
      <c r="W47" s="118" t="str">
        <f t="shared" ca="1" si="9"/>
        <v>HSBEL20190913114243047</v>
      </c>
    </row>
    <row r="48" spans="1:23" x14ac:dyDescent="0.25">
      <c r="A48" s="89">
        <v>0.54166666666666663</v>
      </c>
      <c r="B48" s="116" t="s">
        <v>61</v>
      </c>
      <c r="C48" s="44" t="s">
        <v>10</v>
      </c>
      <c r="D48" s="45">
        <v>9780.7999999999993</v>
      </c>
      <c r="E48" s="116" t="s">
        <v>63</v>
      </c>
      <c r="F48" s="116"/>
      <c r="G48" s="116"/>
      <c r="I48" s="118" t="str">
        <f t="shared" ca="1" si="3"/>
        <v>20190913-114243-048</v>
      </c>
      <c r="J48" t="str">
        <f t="shared" si="4"/>
        <v>Customer Payment Instruction</v>
      </c>
      <c r="K48" s="118" t="str">
        <f t="shared" ca="1" si="5"/>
        <v>20190913-114243-048</v>
      </c>
      <c r="L48">
        <v>1</v>
      </c>
      <c r="M48" s="117">
        <f t="shared" ca="1" si="6"/>
        <v>43721</v>
      </c>
      <c r="N48" s="119" t="str">
        <f t="shared" ca="1" si="7"/>
        <v>ext.190913.1300.0048</v>
      </c>
      <c r="O48" t="s">
        <v>62</v>
      </c>
      <c r="P48" t="str">
        <f t="shared" si="12"/>
        <v>PAY</v>
      </c>
      <c r="Q48" t="str">
        <f t="shared" si="13"/>
        <v>BRL</v>
      </c>
      <c r="R48" s="14">
        <f t="shared" si="14"/>
        <v>9780.7999999999993</v>
      </c>
      <c r="S48" t="s">
        <v>82</v>
      </c>
      <c r="T48" s="117">
        <f t="shared" ca="1" si="10"/>
        <v>43721</v>
      </c>
      <c r="U48" t="str">
        <f t="shared" ca="1" si="15"/>
        <v>Customer Payment Instruction Imported @ 13:00 on 13 Sep 2019</v>
      </c>
      <c r="V48" s="116" t="str">
        <f t="shared" si="11"/>
        <v>HOMESEND BELGIUM</v>
      </c>
      <c r="W48" s="118" t="str">
        <f t="shared" ca="1" si="9"/>
        <v>HSBEL20190913114243048</v>
      </c>
    </row>
    <row r="49" spans="1:46" ht="15.75" thickBot="1" x14ac:dyDescent="0.3">
      <c r="A49" s="89">
        <v>0.54166666666666663</v>
      </c>
      <c r="B49" s="116" t="s">
        <v>61</v>
      </c>
      <c r="C49" s="49" t="s">
        <v>10</v>
      </c>
      <c r="D49" s="50">
        <v>10061</v>
      </c>
      <c r="E49" s="116" t="s">
        <v>63</v>
      </c>
      <c r="F49" s="116"/>
      <c r="G49" s="116"/>
      <c r="I49" s="118" t="str">
        <f t="shared" ca="1" si="3"/>
        <v>20190913-114243-049</v>
      </c>
      <c r="J49" t="str">
        <f t="shared" si="4"/>
        <v>Customer Payment Instruction</v>
      </c>
      <c r="K49" s="118" t="str">
        <f t="shared" ca="1" si="5"/>
        <v>20190913-114243-049</v>
      </c>
      <c r="L49">
        <v>1</v>
      </c>
      <c r="M49" s="117">
        <f t="shared" ca="1" si="6"/>
        <v>43721</v>
      </c>
      <c r="N49" s="119" t="str">
        <f t="shared" ca="1" si="7"/>
        <v>ext.190913.1300.0049</v>
      </c>
      <c r="O49" t="s">
        <v>62</v>
      </c>
      <c r="P49" t="str">
        <f t="shared" si="12"/>
        <v>PAY</v>
      </c>
      <c r="Q49" t="str">
        <f t="shared" si="13"/>
        <v>BRL</v>
      </c>
      <c r="R49" s="14">
        <f t="shared" si="14"/>
        <v>10061</v>
      </c>
      <c r="S49" t="s">
        <v>82</v>
      </c>
      <c r="T49" s="117">
        <f t="shared" ca="1" si="10"/>
        <v>43721</v>
      </c>
      <c r="U49" t="str">
        <f t="shared" ca="1" si="15"/>
        <v>Customer Payment Instruction Imported @ 13:00 on 13 Sep 2019</v>
      </c>
      <c r="V49" s="116" t="str">
        <f t="shared" si="11"/>
        <v>HOMESEND BELGIUM</v>
      </c>
      <c r="W49" s="118" t="str">
        <f t="shared" ca="1" si="9"/>
        <v>HSBEL20190913114243049</v>
      </c>
    </row>
    <row r="50" spans="1:46" x14ac:dyDescent="0.25">
      <c r="A50" s="89">
        <v>0.54166666666666663</v>
      </c>
      <c r="B50" s="116" t="s">
        <v>71</v>
      </c>
      <c r="C50" s="44" t="s">
        <v>9</v>
      </c>
      <c r="D50">
        <v>10000</v>
      </c>
      <c r="E50" t="s">
        <v>77</v>
      </c>
      <c r="F50" s="116">
        <v>4.1159999999999997</v>
      </c>
      <c r="G50" s="136" t="s">
        <v>10</v>
      </c>
      <c r="I50" s="118" t="str">
        <f t="shared" ca="1" si="3"/>
        <v>20190913-114243-050</v>
      </c>
      <c r="J50" t="str">
        <f t="shared" si="4"/>
        <v>FX Deal</v>
      </c>
      <c r="K50" s="118" t="str">
        <f t="shared" ca="1" si="5"/>
        <v>20190913-114243-050</v>
      </c>
      <c r="L50">
        <v>1</v>
      </c>
      <c r="M50" s="117">
        <f t="shared" ca="1" si="6"/>
        <v>43721</v>
      </c>
      <c r="N50" s="119" t="str">
        <f t="shared" ca="1" si="7"/>
        <v>ext.190913.1300.0050</v>
      </c>
      <c r="O50" t="s">
        <v>62</v>
      </c>
      <c r="P50">
        <f>F50</f>
        <v>4.1159999999999997</v>
      </c>
      <c r="Q50" t="str">
        <f t="shared" si="13"/>
        <v>USD</v>
      </c>
      <c r="R50" s="14">
        <f t="shared" si="14"/>
        <v>10000</v>
      </c>
      <c r="S50" t="s">
        <v>82</v>
      </c>
      <c r="T50" s="117">
        <f t="shared" ca="1" si="10"/>
        <v>43721</v>
      </c>
      <c r="U50" t="str">
        <f t="shared" ca="1" si="15"/>
        <v>FX Deal Imported @ 13:00 on 13 Sep 2019</v>
      </c>
      <c r="V50" s="116" t="str">
        <f t="shared" si="11"/>
        <v>HOMESEND BELGIUM</v>
      </c>
      <c r="W50" s="118" t="str">
        <f t="shared" ca="1" si="9"/>
        <v>HSBEL20190913114243050</v>
      </c>
      <c r="AC50" s="118" t="str">
        <f ca="1">I50</f>
        <v>20190913-114243-050</v>
      </c>
      <c r="AD50" t="s">
        <v>81</v>
      </c>
      <c r="AE50" s="118" t="str">
        <f ca="1">K50</f>
        <v>20190913-114243-050</v>
      </c>
      <c r="AF50">
        <f>L50</f>
        <v>1</v>
      </c>
      <c r="AG50" s="117">
        <f ca="1">M50</f>
        <v>43721</v>
      </c>
      <c r="AH50" s="119" t="str">
        <f ca="1">N50</f>
        <v>ext.190913.1300.0050</v>
      </c>
      <c r="AI50" t="s">
        <v>78</v>
      </c>
      <c r="AJ50" t="s">
        <v>83</v>
      </c>
      <c r="AK50">
        <f>F50</f>
        <v>4.1159999999999997</v>
      </c>
      <c r="AL50" t="str">
        <f>G50</f>
        <v>BRL</v>
      </c>
      <c r="AM50" t="str">
        <f>Q50</f>
        <v>USD</v>
      </c>
      <c r="AN50" s="14">
        <f>D50*F50</f>
        <v>41160</v>
      </c>
      <c r="AO50" s="14"/>
      <c r="AP50" t="str">
        <f>S50</f>
        <v>ACTUAL</v>
      </c>
      <c r="AR50" t="str">
        <f ca="1">U50</f>
        <v>FX Deal Imported @ 13:00 on 13 Sep 2019</v>
      </c>
      <c r="AS50" t="s">
        <v>80</v>
      </c>
      <c r="AT50" s="118" t="str">
        <f ca="1">W50</f>
        <v>HSBEL20190913114243050</v>
      </c>
    </row>
  </sheetData>
  <autoFilter ref="A1:AT50" xr:uid="{40004F28-852E-40A3-9757-F62B1EFC2F4A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2019-09-12T16:09:30Z</cp:lastPrinted>
  <dcterms:created xsi:type="dcterms:W3CDTF">2019-09-05T12:33:21Z</dcterms:created>
  <dcterms:modified xsi:type="dcterms:W3CDTF">2019-09-13T10:42:43Z</dcterms:modified>
</cp:coreProperties>
</file>