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townsend\Documents\GitHub\ebSiena-DemoSystemData\Prospects\ERG\"/>
    </mc:Choice>
  </mc:AlternateContent>
  <xr:revisionPtr revIDLastSave="0" documentId="10_ncr:100000_{110636E6-3037-4CA0-B938-673A4DD48D9A}" xr6:coauthVersionLast="31" xr6:coauthVersionMax="31" xr10:uidLastSave="{00000000-0000-0000-0000-000000000000}"/>
  <bookViews>
    <workbookView xWindow="0" yWindow="0" windowWidth="20430" windowHeight="8085" activeTab="3" xr2:uid="{E03D7F7A-01F7-44B9-8092-B65CF1830C5C}"/>
  </bookViews>
  <sheets>
    <sheet name="Source" sheetId="1" r:id="rId1"/>
    <sheet name="Segmentation1" sheetId="2" r:id="rId2"/>
    <sheet name="Seg2" sheetId="3" r:id="rId3"/>
    <sheet name="Sheet4" sheetId="4" r:id="rId4"/>
  </sheets>
  <definedNames>
    <definedName name="_xlnm._FilterDatabase" localSheetId="1" hidden="1">Segmentation1!$A$1:$F$19</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4" l="1"/>
  <c r="I16" i="4"/>
  <c r="E7" i="4" l="1"/>
  <c r="E8" i="4"/>
  <c r="E9" i="4" s="1"/>
  <c r="E6" i="4"/>
  <c r="I35" i="4"/>
  <c r="I33" i="4"/>
  <c r="I32" i="4"/>
  <c r="I27" i="4"/>
  <c r="I28" i="4"/>
  <c r="I29" i="4"/>
  <c r="I30" i="4"/>
  <c r="I26" i="4"/>
  <c r="I23" i="4"/>
  <c r="I24" i="4"/>
  <c r="I22" i="4"/>
  <c r="I20" i="4"/>
  <c r="I19" i="4"/>
  <c r="I18" i="4"/>
  <c r="I36" i="4"/>
  <c r="I34" i="4"/>
  <c r="I31" i="4"/>
  <c r="I25" i="4"/>
  <c r="I21" i="4"/>
  <c r="I15" i="4"/>
  <c r="I7" i="4"/>
  <c r="I8" i="4"/>
  <c r="I9" i="4"/>
  <c r="I10" i="4"/>
  <c r="I11" i="4"/>
  <c r="I12" i="4"/>
  <c r="I13" i="4"/>
  <c r="I14" i="4"/>
  <c r="I6" i="4"/>
  <c r="I5" i="4"/>
  <c r="I4" i="4"/>
  <c r="I3" i="4"/>
  <c r="H2" i="4"/>
  <c r="H5" i="4"/>
  <c r="H7" i="4"/>
  <c r="H6" i="4"/>
  <c r="E3" i="4"/>
  <c r="E4" i="4"/>
  <c r="A3" i="2"/>
  <c r="A4" i="2"/>
  <c r="A5" i="2"/>
  <c r="A6" i="2"/>
  <c r="B6" i="2" s="1"/>
  <c r="A7" i="2"/>
  <c r="A8" i="2"/>
  <c r="B8" i="2" s="1"/>
  <c r="A9" i="2"/>
  <c r="B9" i="2" s="1"/>
  <c r="A10" i="2"/>
  <c r="A11" i="2"/>
  <c r="A12" i="2"/>
  <c r="A13" i="2"/>
  <c r="B13" i="2" s="1"/>
  <c r="C13" i="2" s="1"/>
  <c r="D13" i="2" s="1"/>
  <c r="A14" i="2"/>
  <c r="B14" i="2" s="1"/>
  <c r="A15" i="2"/>
  <c r="A16" i="2"/>
  <c r="B16" i="2" s="1"/>
  <c r="A17" i="2"/>
  <c r="B17" i="2" s="1"/>
  <c r="A18" i="2"/>
  <c r="B18" i="2" s="1"/>
  <c r="A19" i="2"/>
  <c r="B19" i="2" s="1"/>
  <c r="A2" i="2"/>
  <c r="B2" i="2" s="1"/>
  <c r="E10" i="4" l="1"/>
  <c r="H9" i="4"/>
  <c r="H8" i="4"/>
  <c r="B5" i="2"/>
  <c r="C5" i="2" s="1"/>
  <c r="D5" i="2" s="1"/>
  <c r="B12" i="2"/>
  <c r="B4" i="2"/>
  <c r="B10" i="2"/>
  <c r="B15" i="2"/>
  <c r="B11" i="2"/>
  <c r="B7" i="2"/>
  <c r="B3" i="2"/>
  <c r="C3" i="2" s="1"/>
  <c r="D3" i="2" s="1"/>
  <c r="E3" i="2" s="1"/>
  <c r="C17" i="2"/>
  <c r="D17" i="2" s="1"/>
  <c r="C9" i="2"/>
  <c r="D9" i="2" s="1"/>
  <c r="E13" i="2" s="1"/>
  <c r="E5" i="2"/>
  <c r="C2" i="2"/>
  <c r="D2" i="2" s="1"/>
  <c r="E2" i="2" s="1"/>
  <c r="C16" i="2"/>
  <c r="D16" i="2" s="1"/>
  <c r="E16" i="2" s="1"/>
  <c r="C12" i="2"/>
  <c r="D12" i="2" s="1"/>
  <c r="C8" i="2"/>
  <c r="D8" i="2" s="1"/>
  <c r="C4" i="2"/>
  <c r="D4" i="2" s="1"/>
  <c r="C19" i="2"/>
  <c r="D19" i="2" s="1"/>
  <c r="E19" i="2" s="1"/>
  <c r="C15" i="2"/>
  <c r="D15" i="2" s="1"/>
  <c r="C11" i="2"/>
  <c r="D11" i="2" s="1"/>
  <c r="E11" i="2" s="1"/>
  <c r="C7" i="2"/>
  <c r="D7" i="2" s="1"/>
  <c r="E7" i="2" s="1"/>
  <c r="C18" i="2"/>
  <c r="D18" i="2" s="1"/>
  <c r="C14" i="2"/>
  <c r="D14" i="2" s="1"/>
  <c r="C10" i="2"/>
  <c r="D10" i="2" s="1"/>
  <c r="E10" i="2" s="1"/>
  <c r="C6" i="2"/>
  <c r="D6" i="2" s="1"/>
  <c r="E6" i="2" s="1"/>
  <c r="E11" i="4" l="1"/>
  <c r="H10" i="4"/>
  <c r="E18" i="2"/>
  <c r="E8" i="2"/>
  <c r="E4" i="2"/>
  <c r="E17" i="2"/>
  <c r="E14" i="2"/>
  <c r="E15" i="2"/>
  <c r="E9" i="2"/>
  <c r="E12" i="2"/>
  <c r="E12" i="4" l="1"/>
  <c r="H11" i="4"/>
  <c r="E13" i="4" l="1"/>
  <c r="H12" i="4"/>
  <c r="E14" i="4" l="1"/>
  <c r="H13" i="4"/>
  <c r="H14" i="4" l="1"/>
  <c r="E16" i="4" l="1"/>
  <c r="H15" i="4"/>
  <c r="E17" i="4" l="1"/>
  <c r="H16" i="4"/>
  <c r="H17" i="4" l="1"/>
  <c r="E19" i="4" l="1"/>
  <c r="H18" i="4"/>
  <c r="E20" i="4" l="1"/>
  <c r="H19" i="4"/>
  <c r="H20" i="4" l="1"/>
  <c r="E22" i="4" l="1"/>
  <c r="H21" i="4"/>
  <c r="E23" i="4" l="1"/>
  <c r="H22" i="4"/>
  <c r="E24" i="4" l="1"/>
  <c r="H23" i="4"/>
  <c r="H24" i="4" l="1"/>
  <c r="E26" i="4" l="1"/>
  <c r="H25" i="4"/>
  <c r="E27" i="4" l="1"/>
  <c r="H26" i="4"/>
  <c r="E28" i="4" l="1"/>
  <c r="H27" i="4"/>
  <c r="E29" i="4" l="1"/>
  <c r="H28" i="4"/>
  <c r="E30" i="4" l="1"/>
  <c r="H29" i="4"/>
  <c r="H30" i="4" l="1"/>
  <c r="E32" i="4" l="1"/>
  <c r="H31" i="4"/>
  <c r="E33" i="4" l="1"/>
  <c r="H32" i="4"/>
  <c r="H33" i="4" l="1"/>
  <c r="E35" i="4" l="1"/>
  <c r="H34" i="4"/>
  <c r="H35" i="4" l="1"/>
</calcChain>
</file>

<file path=xl/sharedStrings.xml><?xml version="1.0" encoding="utf-8"?>
<sst xmlns="http://schemas.openxmlformats.org/spreadsheetml/2006/main" count="191" uniqueCount="124">
  <si>
    <t>&lt;li data-id="15" data-map-root="No" data-description="Eurasian Resources Group (ERG) established Eurasian Group LLP to manage the Group’s assets in Kazakhstan."&gt;&lt;a&gt;Eurasian Group LLP &lt;/a&gt;&lt;/li&gt;</t>
  </si>
  <si>
    <t>&lt;li data-id="8" data-map-root="No" data-description="Procurement, sales of non-core products of enterprises of the Eurasian Group"&gt;&lt;a&gt;ERG Commercial Centre LLP&lt;/a&gt;&lt;/li&gt;</t>
  </si>
  <si>
    <t>&lt;li data-id="10" data-map-root="No" data-description="Annual production of up to 3.7 million tonnes of chrome ore which the world’s best in terms of quality is mined and processed at the Donskoy Ore Mining and Processing Plant. "&gt;&lt;a&gt;TNC Kazchrome JSC: Donskoy Ore Mining and Processing Plant &lt;/a&gt;&lt;/li&gt;</t>
  </si>
  <si>
    <t>&lt;li data-id="11" data-map-root="No" data-description="The Aksu Ferroalloys Plant is the world’s leading producer of chromium, silica and manganese alloys. The enterprise is noteworthy for combining large-scale production of chromium, silica and manganese alloys required for production of various grades of steel."&gt;&lt;a&gt;TNC Kazchrome JSC: Aksu Ferroalloys Plant&lt;/a&gt;&lt;/li&gt;</t>
  </si>
  <si>
    <t>&lt;li data-id="13" data-map-root="No" data-description="The Kazmarganets Mining Enterprise is one of the largest manganese ore mining and processing plants in Kazakhstan with a capacity of 360 thousand tonnes of manganese concentrate per annum."&gt;&lt;a&gt;TNC Kazchrome JSC: Kazmarganets Mining Enterprise &lt;/a&gt;&lt;/li&gt;</t>
  </si>
  <si>
    <t>&lt;li data-id="1" data-map-root="No" data-description="Sokolov-Sarybai Mining Production Association (SSGPO) JSC is the largest mining enterprise in Kazakhstan"&gt;&lt;a&gt;SSGPO JSC&lt;/a&gt;&lt;/li&gt;</t>
  </si>
  <si>
    <t>&lt;li data-id="2" data-map-root="No" data-description="Established in 1964, Aluminium of Kazakhstan JSC is the only enterprise in Kazakhstan to produce alumina (which is used as raw material for aluminium production). Its output totals about 1.4 million tonnes of alumina per annum."&gt;&lt;a class=""&gt;Aluminium of Kazakhstan JSC &lt;/a&gt;&lt;/li&gt;</t>
  </si>
  <si>
    <t>&lt;li data-id="3" data-map-root="No" data-description="Kazakhstan Aluminium Smelter JSC (KAS) is the first and only producer of high-grade primary aluminium in Kazakhstan. It is rightfully considered to be the flagship company in the domestic metals industry, and it ranks in the top ten of the world's 200 largest aluminium enterprises."&gt;&lt;a class=""&gt;Kazakhstan Aluminium Smelter JSC &lt;/a&gt;&lt;/li&gt;</t>
  </si>
  <si>
    <t>&lt;li data-id="4" data-map-root="No" data-description="Established in 1996, Eurasian Energy Corporation JSC (EEC) is one of the largest electricity producers in Kazakhstan. The EEC comprises two units: the Vostochny Open-Pit Coal Mine and the Aksu Power Plant."&gt;&lt;a class=""&gt;Eurasian Energy Corporation JSC – Aksu Power Plant&lt;/a&gt;&lt;/li&gt;</t>
  </si>
  <si>
    <t>&lt;li data-id="16" data-map-root="No" data-description="The Vostochny open-pit coal mine is a unique enterprise specializing in open-pit mining in Kazakhstan."&gt;&lt;a class=""&gt;Eurasian Energy Corporation JSC – «Vostochny» Coal Mine&lt;/a&gt;&lt;/li&gt;</t>
  </si>
  <si>
    <t>&lt;li data-id="5" data-map-root="No" data-description="Shubarkol Komir JSC is one of Kazakhstan’s largest thermal coal producers. Due to its high calorific value and low ash content, Shubarkol coal is rightfully considered to be a clean energy source. The enterprise put into operation Sary-Arka SpetsKoks LLP, a plant specializing in production of special coke, which is used as a reducing agent in the ferroalloy industry of Kazakhstan."&gt;&lt;a class=""&gt;Shubarkol Komir JSC &lt;/a&gt;&lt;/li&gt;</t>
  </si>
  <si>
    <t>&lt;li data-id="12" data-map-root="No" data-description="This is the first iron and steel plant in Kazakhstan with a capacity of 400 thousand tonnes of ferroalloys per annum. A new ferroalloys plant with a capacity of 440 thousand tonnes of ferroalloys per annum was put into operation in 2014 on the premises of the Aktobe Ferroalloys Plant as part of the State Programme on Forced Industrial-Innovative Development."&gt;&lt;a class=""&gt;TNC Kazchrome JSC: Aktobe Ferroalloys Plant &lt;/a&gt;&lt;/li&gt;</t>
  </si>
  <si>
    <t>&lt;li data-id="6" data-map-root="No" data-description="Pavlodar Machinery Plant JSC produces steel structures and lifting equipment for various industrial applications and a wide range of modern overhead factory cranes."&gt;&lt;a class="active"&gt;Pavlodar Machinery Plant JSC&lt;/a&gt;&lt;/li&gt;</t>
  </si>
  <si>
    <t>&lt;li data-id="17" data-map-root="No" data-description="Implementation of breakthrough projects and commercialization of new ideas"&gt;&lt;a&gt;LLP “Research and Development Center of ERG”&lt;/a&gt;&lt;/li&gt;</t>
  </si>
  <si>
    <t>&lt;li data-id="18" data-map-root="No" data-description=""&gt;&lt;a&gt;АО «ERG Service»&lt;/a&gt;&lt;/li&gt;</t>
  </si>
  <si>
    <t>&lt;li data-id="7" data-map-root="No" data-description="Over the last 15 years, the Transport Group has successfully assisted the Eurasian Group in addressing issues related to transportation and logistics; it also provides a wide range of high-quality transport and freight forwarding services to third parties."&gt;&lt;a&gt;Transcom LLP&lt;/a&gt;&lt;/li&gt;</t>
  </si>
  <si>
    <t>&lt;li data-id="9" data-map-root="No" data-description="Business and Technology Services LLP implements a large-scale business transformation programme at ERG. This programme involves business process reengineering, design, implementation and support of modern information technology infrastructure."&gt;&lt;a&gt;Business and Technology Services LLP &lt;/a&gt;&lt;/li&gt;</t>
  </si>
  <si>
    <t>&lt;li data-id="19" data-map-root="No" data-description="The main activity of 3-Energoortalyk JSC is production of heat and electricity. The company owns the property complex of Heat &amp;amp; Power Plant-3 located in Shymkent city, South Kazakhstan region. The plant supplies electricity to Kuat-Zhylu-Ortalyk-3 public utility company. On average, the entity produces over 700 million kWh of electricity per year."&gt;&lt;a class=""&gt;3-Energoortalyk JSC&lt;/a&gt;&lt;/li&gt;</t>
  </si>
  <si>
    <t>f1</t>
  </si>
  <si>
    <t>f2</t>
  </si>
  <si>
    <t>f3</t>
  </si>
  <si>
    <t>chars</t>
  </si>
  <si>
    <t>FULLNAME</t>
  </si>
  <si>
    <t>CODE</t>
  </si>
  <si>
    <t>GROUP</t>
  </si>
  <si>
    <t>SSGPO</t>
  </si>
  <si>
    <t>ERG</t>
  </si>
  <si>
    <t>ERGRD</t>
  </si>
  <si>
    <t>ERCOM</t>
  </si>
  <si>
    <t>DONSK</t>
  </si>
  <si>
    <t>AKSUF</t>
  </si>
  <si>
    <t>KAZME</t>
  </si>
  <si>
    <t>Kazakhstan</t>
  </si>
  <si>
    <t>ALUMK</t>
  </si>
  <si>
    <t>KAALS</t>
  </si>
  <si>
    <t>AKSYP</t>
  </si>
  <si>
    <t>VOSTO</t>
  </si>
  <si>
    <t>SHARB</t>
  </si>
  <si>
    <t>AKTOB</t>
  </si>
  <si>
    <t>PAVLO</t>
  </si>
  <si>
    <t>AOERG</t>
  </si>
  <si>
    <t>TRSNC</t>
  </si>
  <si>
    <t>3ENRG</t>
  </si>
  <si>
    <t>ERGBT</t>
  </si>
  <si>
    <t>All</t>
  </si>
  <si>
    <t>Ferroalloys</t>
  </si>
  <si>
    <t>Iron Ore</t>
  </si>
  <si>
    <t>Alumina &amp; Aluminium</t>
  </si>
  <si>
    <t>Other Non-ferrous</t>
  </si>
  <si>
    <t>Energy</t>
  </si>
  <si>
    <t>Logistics</t>
  </si>
  <si>
    <t>Sales and Marketing</t>
  </si>
  <si>
    <t>Africa</t>
  </si>
  <si>
    <t>TNZ Kazchrome JSC</t>
  </si>
  <si>
    <t>Deposits: Tur, Vostochny Kamys</t>
  </si>
  <si>
    <t>Mines: Molodezhnaya</t>
  </si>
  <si>
    <t>Yujny quarry</t>
  </si>
  <si>
    <t>Kazmarganets Mining Enterprise</t>
  </si>
  <si>
    <t>Donskoy Ore Mining and Processing Plant</t>
  </si>
  <si>
    <t>Aksu Ferroalloys Plant</t>
  </si>
  <si>
    <t>Sinter Shopoys Plant</t>
  </si>
  <si>
    <t>Aktobe Ferroalloys Plant</t>
  </si>
  <si>
    <t>Akturbo Power Plant</t>
  </si>
  <si>
    <t>Shubarkol Komir JSC</t>
  </si>
  <si>
    <t>Shubarkol Coal Deposit</t>
  </si>
  <si>
    <t>Sary-Arka SpetsKoks</t>
  </si>
  <si>
    <t>EEC JSC</t>
  </si>
  <si>
    <t>Asku Power Plant</t>
  </si>
  <si>
    <t>Vostochny Open-Pit Coal Mine</t>
  </si>
  <si>
    <t>Aluminium of Kazakhstan JSC</t>
  </si>
  <si>
    <t>Krasno-Oktyabrskoye, Togayskoye Mining Units</t>
  </si>
  <si>
    <t>CHPP No.1</t>
  </si>
  <si>
    <t>Pavlodar Alumina Plant</t>
  </si>
  <si>
    <t>SSGPO JSC</t>
  </si>
  <si>
    <t>Iron Ore Mining and Processing Enterprise</t>
  </si>
  <si>
    <t>CHPP</t>
  </si>
  <si>
    <t>S.S.K &amp; K. open-pit mines</t>
  </si>
  <si>
    <t>Sokolovsky underground mine</t>
  </si>
  <si>
    <t>Metal-Rolling Plant</t>
  </si>
  <si>
    <t>Kazakhstan Aluminium Smelter JSC</t>
  </si>
  <si>
    <t>Anode Plant</t>
  </si>
  <si>
    <t>Kazaktan Aluminium Smelter</t>
  </si>
  <si>
    <t>3-Energoortalyk JSC</t>
  </si>
  <si>
    <t>Shymkent Power Plant-3</t>
  </si>
  <si>
    <t>Brasil</t>
  </si>
  <si>
    <t>PREF</t>
  </si>
  <si>
    <t>DTVK</t>
  </si>
  <si>
    <t>SSKK</t>
  </si>
  <si>
    <t>MMOL</t>
  </si>
  <si>
    <t>YUQU</t>
  </si>
  <si>
    <t>KMET</t>
  </si>
  <si>
    <t>DOMP</t>
  </si>
  <si>
    <t>AKFP</t>
  </si>
  <si>
    <t>SSPL</t>
  </si>
  <si>
    <t>AKPP</t>
  </si>
  <si>
    <t>SCDP</t>
  </si>
  <si>
    <t>SASK</t>
  </si>
  <si>
    <t>ASPP</t>
  </si>
  <si>
    <t>VOCM</t>
  </si>
  <si>
    <t>KRTM</t>
  </si>
  <si>
    <t>PALP</t>
  </si>
  <si>
    <t>IOMP</t>
  </si>
  <si>
    <t>CHP1</t>
  </si>
  <si>
    <t>SKUM</t>
  </si>
  <si>
    <t>MTPL</t>
  </si>
  <si>
    <t>ANPL</t>
  </si>
  <si>
    <t>KZAS</t>
  </si>
  <si>
    <t>SPP3</t>
  </si>
  <si>
    <t>K1</t>
  </si>
  <si>
    <t>K2</t>
  </si>
  <si>
    <t>K3</t>
  </si>
  <si>
    <t>K4</t>
  </si>
  <si>
    <t>K5</t>
  </si>
  <si>
    <t>K6</t>
  </si>
  <si>
    <t>K7</t>
  </si>
  <si>
    <t>B</t>
  </si>
  <si>
    <t>BRASIL</t>
  </si>
  <si>
    <t>AFRICA</t>
  </si>
  <si>
    <t>KAZAK</t>
  </si>
  <si>
    <t>GRPBUS</t>
  </si>
  <si>
    <t>Business Lines</t>
  </si>
  <si>
    <t>GF</t>
  </si>
  <si>
    <t>GI</t>
  </si>
  <si>
    <t>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</si>
</sst>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applyAlignment="1">
      <alignment horizontal="left" vertical="center" wrapText="1" indent="5"/>
    </xf>
    <xf numFmtId="0" fontId="0" fillId="0" borderId="0" xfId="0"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eurasianresources.lu/en/home?sector_id=7" TargetMode="External"/><Relationship Id="rId3" Type="http://schemas.openxmlformats.org/officeDocument/2006/relationships/hyperlink" Target="https://eurasianresources.lu/en/home?sector_id=2" TargetMode="External"/><Relationship Id="rId7" Type="http://schemas.openxmlformats.org/officeDocument/2006/relationships/hyperlink" Target="https://eurasianresources.lu/en/home?sector_id=6" TargetMode="External"/><Relationship Id="rId2" Type="http://schemas.openxmlformats.org/officeDocument/2006/relationships/hyperlink" Target="https://eurasianresources.lu/en/home?sector_id=1" TargetMode="External"/><Relationship Id="rId1" Type="http://schemas.openxmlformats.org/officeDocument/2006/relationships/hyperlink" Target="https://eurasianresources.lu/home" TargetMode="External"/><Relationship Id="rId6" Type="http://schemas.openxmlformats.org/officeDocument/2006/relationships/hyperlink" Target="https://eurasianresources.lu/en/home?sector_id=5" TargetMode="External"/><Relationship Id="rId5" Type="http://schemas.openxmlformats.org/officeDocument/2006/relationships/hyperlink" Target="https://eurasianresources.lu/en/home?sector_id=4" TargetMode="External"/><Relationship Id="rId4" Type="http://schemas.openxmlformats.org/officeDocument/2006/relationships/hyperlink" Target="https://eurasianresources.lu/en/home?sector_id=3"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A152C-C445-43A4-8CB6-B0791B99E809}">
  <dimension ref="A1:A18"/>
  <sheetViews>
    <sheetView workbookViewId="0">
      <selection activeCell="AB7" sqref="AB7"/>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D0863-90CE-44D7-9D28-6D29F7BECF23}">
  <dimension ref="A1:F19"/>
  <sheetViews>
    <sheetView workbookViewId="0">
      <selection activeCell="E22" sqref="E22"/>
    </sheetView>
  </sheetViews>
  <sheetFormatPr defaultRowHeight="15" x14ac:dyDescent="0.25"/>
  <cols>
    <col min="3" max="4" width="8.5703125" customWidth="1"/>
    <col min="5" max="5" width="57.140625" customWidth="1"/>
  </cols>
  <sheetData>
    <row r="1" spans="1:6" x14ac:dyDescent="0.25">
      <c r="A1" t="s">
        <v>18</v>
      </c>
      <c r="B1" t="s">
        <v>19</v>
      </c>
      <c r="C1" t="s">
        <v>20</v>
      </c>
      <c r="D1" t="s">
        <v>21</v>
      </c>
      <c r="E1" t="s">
        <v>22</v>
      </c>
      <c r="F1" t="s">
        <v>23</v>
      </c>
    </row>
    <row r="2" spans="1:6" x14ac:dyDescent="0.25">
      <c r="A2">
        <f>FIND("&lt;a",Source!A1,1)</f>
        <v>162</v>
      </c>
      <c r="B2">
        <f>FIND("&gt;",Source!A1,Segmentation1!A2)</f>
        <v>164</v>
      </c>
      <c r="C2">
        <f>FIND("&lt;/a&gt;",Source!A1,B2+1)</f>
        <v>184</v>
      </c>
      <c r="D2">
        <f>(C2-B2)-1</f>
        <v>19</v>
      </c>
      <c r="E2" t="str">
        <f>MID(Source!A1,Segmentation1!B2+1,Segmentation1!D2)</f>
        <v xml:space="preserve">Eurasian Group LLP </v>
      </c>
      <c r="F2" t="s">
        <v>24</v>
      </c>
    </row>
    <row r="3" spans="1:6" x14ac:dyDescent="0.25">
      <c r="A3">
        <f>FIND("&lt;a",Source!A2,1)</f>
        <v>132</v>
      </c>
      <c r="B3">
        <f>FIND("&gt;",Source!A2,Segmentation1!A3)</f>
        <v>134</v>
      </c>
      <c r="C3">
        <f>FIND("&lt;/a&gt;",Source!A2,B3+1)</f>
        <v>160</v>
      </c>
      <c r="D3">
        <f>(C3-B3)-1</f>
        <v>25</v>
      </c>
      <c r="E3" t="str">
        <f>MID(Source!A2,Segmentation1!B3+1,Segmentation1!D3)</f>
        <v>ERG Commercial Centre LLP</v>
      </c>
      <c r="F3" t="s">
        <v>28</v>
      </c>
    </row>
    <row r="4" spans="1:6" x14ac:dyDescent="0.25">
      <c r="A4">
        <f>FIND("&lt;a",Source!A3,1)</f>
        <v>231</v>
      </c>
      <c r="B4">
        <f>FIND("&gt;",Source!A3,Segmentation1!A4)</f>
        <v>233</v>
      </c>
      <c r="C4">
        <f>FIND("&lt;/a&gt;",Source!A3,B4+1)</f>
        <v>293</v>
      </c>
      <c r="D4">
        <f>(C4-B4)-1</f>
        <v>59</v>
      </c>
      <c r="E4" t="str">
        <f>MID(Source!A3,Segmentation1!B4+1,Segmentation1!D4)</f>
        <v xml:space="preserve">TNC Kazchrome JSC: Donskoy Ore Mining and Processing Plant </v>
      </c>
      <c r="F4" t="s">
        <v>29</v>
      </c>
    </row>
    <row r="5" spans="1:6" x14ac:dyDescent="0.25">
      <c r="A5">
        <f>FIND("&lt;a",Source!A4,1)</f>
        <v>316</v>
      </c>
      <c r="B5">
        <f>FIND("&gt;",Source!A4,Segmentation1!A5)</f>
        <v>318</v>
      </c>
      <c r="C5">
        <f>FIND("&lt;/a&gt;",Source!A4,B5+1)</f>
        <v>360</v>
      </c>
      <c r="D5">
        <f>(C5-B5)-1</f>
        <v>41</v>
      </c>
      <c r="E5" t="str">
        <f>MID(Source!A4,Segmentation1!B5+1,Segmentation1!D5)</f>
        <v>TNC Kazchrome JSC: Aksu Ferroalloys Plant</v>
      </c>
      <c r="F5" t="s">
        <v>30</v>
      </c>
    </row>
    <row r="6" spans="1:6" x14ac:dyDescent="0.25">
      <c r="A6">
        <f>FIND("&lt;a",Source!A5,1)</f>
        <v>245</v>
      </c>
      <c r="B6">
        <f>FIND("&gt;",Source!A5,Segmentation1!A6)</f>
        <v>247</v>
      </c>
      <c r="C6">
        <f>FIND("&lt;/a&gt;",Source!A5,B6+1)</f>
        <v>298</v>
      </c>
      <c r="D6">
        <f>(C6-B6)-1</f>
        <v>50</v>
      </c>
      <c r="E6" t="str">
        <f>MID(Source!A5,Segmentation1!B6+1,Segmentation1!D6)</f>
        <v xml:space="preserve">TNC Kazchrome JSC: Kazmarganets Mining Enterprise </v>
      </c>
      <c r="F6" t="s">
        <v>31</v>
      </c>
    </row>
    <row r="7" spans="1:6" x14ac:dyDescent="0.25">
      <c r="A7">
        <f>FIND("&lt;a",Source!A6,1)</f>
        <v>160</v>
      </c>
      <c r="B7">
        <f>FIND("&gt;",Source!A6,Segmentation1!A7)</f>
        <v>162</v>
      </c>
      <c r="C7">
        <f>FIND("&lt;/a&gt;",Source!A6,B7+1)</f>
        <v>172</v>
      </c>
      <c r="D7">
        <f>(C7-B7)-1</f>
        <v>9</v>
      </c>
      <c r="E7" t="str">
        <f>MID(Source!A6,Segmentation1!B7+1,Segmentation1!D7)</f>
        <v>SSGPO JSC</v>
      </c>
      <c r="F7" t="s">
        <v>25</v>
      </c>
    </row>
    <row r="8" spans="1:6" x14ac:dyDescent="0.25">
      <c r="A8">
        <f>FIND("&lt;a",Source!A7,1)</f>
        <v>283</v>
      </c>
      <c r="B8">
        <f>FIND("&gt;",Source!A7,Segmentation1!A8)</f>
        <v>294</v>
      </c>
      <c r="C8">
        <f>FIND("&lt;/a&gt;",Source!A7,B8+1)</f>
        <v>323</v>
      </c>
      <c r="D8">
        <f>(C8-B8)-1</f>
        <v>28</v>
      </c>
      <c r="E8" t="str">
        <f>MID(Source!A7,Segmentation1!B8+1,Segmentation1!D8)</f>
        <v xml:space="preserve">Aluminium of Kazakhstan JSC </v>
      </c>
      <c r="F8" t="s">
        <v>33</v>
      </c>
    </row>
    <row r="9" spans="1:6" x14ac:dyDescent="0.25">
      <c r="A9">
        <f>FIND("&lt;a",Source!A8,1)</f>
        <v>338</v>
      </c>
      <c r="B9">
        <f>FIND("&gt;",Source!A8,Segmentation1!A9)</f>
        <v>349</v>
      </c>
      <c r="C9">
        <f>FIND("&lt;/a&gt;",Source!A8,B9+1)</f>
        <v>383</v>
      </c>
      <c r="D9">
        <f>(C9-B9)-1</f>
        <v>33</v>
      </c>
      <c r="E9" t="str">
        <f>MID(Source!A8,Segmentation1!B9+1,Segmentation1!D9)</f>
        <v xml:space="preserve">Kazakhstan Aluminium Smelter JSC </v>
      </c>
      <c r="F9" t="s">
        <v>34</v>
      </c>
    </row>
    <row r="10" spans="1:6" x14ac:dyDescent="0.25">
      <c r="A10">
        <f>FIND("&lt;a",Source!A9,1)</f>
        <v>261</v>
      </c>
      <c r="B10">
        <f>FIND("&gt;",Source!A9,Segmentation1!A10)</f>
        <v>272</v>
      </c>
      <c r="C10">
        <f>FIND("&lt;/a&gt;",Source!A9,B10+1)</f>
        <v>323</v>
      </c>
      <c r="D10">
        <f>(C10-B10)-1</f>
        <v>50</v>
      </c>
      <c r="E10" t="str">
        <f>MID(Source!A9,Segmentation1!B10+1,Segmentation1!D10)</f>
        <v>Eurasian Energy Corporation JSC – Aksu Power Plant</v>
      </c>
      <c r="F10" t="s">
        <v>35</v>
      </c>
    </row>
    <row r="11" spans="1:6" x14ac:dyDescent="0.25">
      <c r="A11">
        <f>FIND("&lt;a",Source!A10,1)</f>
        <v>159</v>
      </c>
      <c r="B11">
        <f>FIND("&gt;",Source!A10,Segmentation1!A11)</f>
        <v>170</v>
      </c>
      <c r="C11">
        <f>FIND("&lt;/a&gt;",Source!A10,B11+1)</f>
        <v>226</v>
      </c>
      <c r="D11">
        <f>(C11-B11)-1</f>
        <v>55</v>
      </c>
      <c r="E11" t="str">
        <f>MID(Source!A10,Segmentation1!B11+1,Segmentation1!D11)</f>
        <v>Eurasian Energy Corporation JSC – «Vostochny» Coal Mine</v>
      </c>
      <c r="F11" t="s">
        <v>36</v>
      </c>
    </row>
    <row r="12" spans="1:6" x14ac:dyDescent="0.25">
      <c r="A12">
        <f>FIND("&lt;a",Source!A11,1)</f>
        <v>439</v>
      </c>
      <c r="B12">
        <f>FIND("&gt;",Source!A11,Segmentation1!A12)</f>
        <v>450</v>
      </c>
      <c r="C12">
        <f>FIND("&lt;/a&gt;",Source!A11,B12+1)</f>
        <v>471</v>
      </c>
      <c r="D12">
        <f>(C12-B12)-1</f>
        <v>20</v>
      </c>
      <c r="E12" t="str">
        <f>MID(Source!A11,Segmentation1!B12+1,Segmentation1!D12)</f>
        <v xml:space="preserve">Shubarkol Komir JSC </v>
      </c>
      <c r="F12" t="s">
        <v>37</v>
      </c>
    </row>
    <row r="13" spans="1:6" x14ac:dyDescent="0.25">
      <c r="A13">
        <f>FIND("&lt;a",Source!A12,1)</f>
        <v>417</v>
      </c>
      <c r="B13">
        <f>FIND("&gt;",Source!A12,Segmentation1!A13)</f>
        <v>428</v>
      </c>
      <c r="C13">
        <f>FIND("&lt;/a&gt;",Source!A12,B13+1)</f>
        <v>473</v>
      </c>
      <c r="D13">
        <f>(C13-B13)-1</f>
        <v>44</v>
      </c>
      <c r="E13" t="str">
        <f>MID(Source!A12,Segmentation1!B13+1,Segmentation1!D13)</f>
        <v xml:space="preserve">TNC Kazchrome JSC: Aktobe Ferroalloys Plant </v>
      </c>
      <c r="F13" t="s">
        <v>38</v>
      </c>
    </row>
    <row r="14" spans="1:6" x14ac:dyDescent="0.25">
      <c r="A14">
        <f>FIND("&lt;a",Source!A13,1)</f>
        <v>220</v>
      </c>
      <c r="B14">
        <f>FIND("&gt;",Source!A13,Segmentation1!A14)</f>
        <v>237</v>
      </c>
      <c r="C14">
        <f>FIND("&lt;/a&gt;",Source!A13,B14+1)</f>
        <v>266</v>
      </c>
      <c r="D14">
        <f>(C14-B14)-1</f>
        <v>28</v>
      </c>
      <c r="E14" t="str">
        <f>MID(Source!A13,Segmentation1!B14+1,Segmentation1!D14)</f>
        <v>Pavlodar Machinery Plant JSC</v>
      </c>
      <c r="F14" t="s">
        <v>39</v>
      </c>
    </row>
    <row r="15" spans="1:6" x14ac:dyDescent="0.25">
      <c r="A15">
        <f>FIND("&lt;a",Source!A14,1)</f>
        <v>131</v>
      </c>
      <c r="B15">
        <f>FIND("&gt;",Source!A14,Segmentation1!A15)</f>
        <v>133</v>
      </c>
      <c r="C15">
        <f>FIND("&lt;/a&gt;",Source!A14,B15+1)</f>
        <v>178</v>
      </c>
      <c r="D15">
        <f>(C15-B15)-1</f>
        <v>44</v>
      </c>
      <c r="E15" t="str">
        <f>MID(Source!A14,Segmentation1!B15+1,Segmentation1!D15)</f>
        <v>LLP “Research and Development Center of ERG”</v>
      </c>
      <c r="F15" t="s">
        <v>27</v>
      </c>
    </row>
    <row r="16" spans="1:6" x14ac:dyDescent="0.25">
      <c r="A16">
        <f>FIND("&lt;a",Source!A15,1)</f>
        <v>57</v>
      </c>
      <c r="B16">
        <f>FIND("&gt;",Source!A15,Segmentation1!A16)</f>
        <v>59</v>
      </c>
      <c r="C16">
        <f>FIND("&lt;/a&gt;",Source!A15,B16+1)</f>
        <v>76</v>
      </c>
      <c r="D16">
        <f>(C16-B16)-1</f>
        <v>16</v>
      </c>
      <c r="E16" t="str">
        <f>MID(Source!A15,Segmentation1!B16+1,Segmentation1!D16)</f>
        <v>АО «ERG Service»</v>
      </c>
      <c r="F16" t="s">
        <v>40</v>
      </c>
    </row>
    <row r="17" spans="1:6" x14ac:dyDescent="0.25">
      <c r="A17">
        <f>FIND("&lt;a",Source!A16,1)</f>
        <v>312</v>
      </c>
      <c r="B17">
        <f>FIND("&gt;",Source!A16,Segmentation1!A17)</f>
        <v>314</v>
      </c>
      <c r="C17">
        <f>FIND("&lt;/a&gt;",Source!A16,B17+1)</f>
        <v>327</v>
      </c>
      <c r="D17">
        <f>(C17-B17)-1</f>
        <v>12</v>
      </c>
      <c r="E17" t="str">
        <f>MID(Source!A16,Segmentation1!B17+1,Segmentation1!D17)</f>
        <v>Transcom LLP</v>
      </c>
      <c r="F17" t="s">
        <v>41</v>
      </c>
    </row>
    <row r="18" spans="1:6" x14ac:dyDescent="0.25">
      <c r="A18">
        <f>FIND("&lt;a",Source!A17,1)</f>
        <v>299</v>
      </c>
      <c r="B18">
        <f>FIND("&gt;",Source!A17,Segmentation1!A18)</f>
        <v>301</v>
      </c>
      <c r="C18">
        <f>FIND("&lt;/a&gt;",Source!A17,B18+1)</f>
        <v>339</v>
      </c>
      <c r="D18">
        <f>(C18-B18)-1</f>
        <v>37</v>
      </c>
      <c r="E18" t="str">
        <f>MID(Source!A17,Segmentation1!B18+1,Segmentation1!D18)</f>
        <v xml:space="preserve">Business and Technology Services LLP </v>
      </c>
      <c r="F18" t="s">
        <v>43</v>
      </c>
    </row>
    <row r="19" spans="1:6" x14ac:dyDescent="0.25">
      <c r="A19">
        <f>FIND("&lt;a",Source!A18,1)</f>
        <v>410</v>
      </c>
      <c r="B19">
        <f>FIND("&gt;",Source!A18,Segmentation1!A19)</f>
        <v>421</v>
      </c>
      <c r="C19">
        <f>FIND("&lt;/a&gt;",Source!A18,B19+1)</f>
        <v>441</v>
      </c>
      <c r="D19">
        <f>(C19-B19)-1</f>
        <v>19</v>
      </c>
      <c r="E19" t="str">
        <f>MID(Source!A18,Segmentation1!B19+1,Segmentation1!D19)</f>
        <v>3-Energoortalyk JSC</v>
      </c>
      <c r="F19" t="s">
        <v>42</v>
      </c>
    </row>
  </sheetData>
  <autoFilter ref="A1:F19" xr:uid="{1B6DD80D-6DC5-4A8C-B527-256A9DE72B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2DAD3-3050-4771-A89D-E2B459785BC2}">
  <dimension ref="A1:A8"/>
  <sheetViews>
    <sheetView workbookViewId="0">
      <selection activeCell="A8" sqref="A2:A8"/>
    </sheetView>
  </sheetViews>
  <sheetFormatPr defaultRowHeight="15" x14ac:dyDescent="0.25"/>
  <cols>
    <col min="1" max="1" width="73.28515625" customWidth="1"/>
  </cols>
  <sheetData>
    <row r="1" spans="1:1" x14ac:dyDescent="0.25">
      <c r="A1" s="1" t="s">
        <v>44</v>
      </c>
    </row>
    <row r="2" spans="1:1" x14ac:dyDescent="0.25">
      <c r="A2" s="1" t="s">
        <v>45</v>
      </c>
    </row>
    <row r="3" spans="1:1" x14ac:dyDescent="0.25">
      <c r="A3" s="1" t="s">
        <v>46</v>
      </c>
    </row>
    <row r="4" spans="1:1" x14ac:dyDescent="0.25">
      <c r="A4" s="1" t="s">
        <v>47</v>
      </c>
    </row>
    <row r="5" spans="1:1" x14ac:dyDescent="0.25">
      <c r="A5" s="1" t="s">
        <v>48</v>
      </c>
    </row>
    <row r="6" spans="1:1" x14ac:dyDescent="0.25">
      <c r="A6" s="1" t="s">
        <v>49</v>
      </c>
    </row>
    <row r="7" spans="1:1" x14ac:dyDescent="0.25">
      <c r="A7" s="1" t="s">
        <v>50</v>
      </c>
    </row>
    <row r="8" spans="1:1" x14ac:dyDescent="0.25">
      <c r="A8" s="1" t="s">
        <v>51</v>
      </c>
    </row>
  </sheetData>
  <hyperlinks>
    <hyperlink ref="A1" r:id="rId1" display="https://eurasianresources.lu/home" xr:uid="{7447D2D5-245E-48BB-825C-325BDE742004}"/>
    <hyperlink ref="A2" r:id="rId2" display="https://eurasianresources.lu/en/home?sector_id=1" xr:uid="{606899CC-B299-4FD3-868D-EE8B5BC4A3AE}"/>
    <hyperlink ref="A3" r:id="rId3" display="https://eurasianresources.lu/en/home?sector_id=2" xr:uid="{80D0A941-4963-4D49-9BCE-C25E3670C44E}"/>
    <hyperlink ref="A4" r:id="rId4" display="https://eurasianresources.lu/en/home?sector_id=3" xr:uid="{C40DF4C1-495D-44DE-8A20-E1D99F5FA59C}"/>
    <hyperlink ref="A5" r:id="rId5" display="https://eurasianresources.lu/en/home?sector_id=4" xr:uid="{1AE756B0-67F8-4954-875D-D1F5A431E1AA}"/>
    <hyperlink ref="A6" r:id="rId6" display="https://eurasianresources.lu/en/home?sector_id=5" xr:uid="{114E2B9A-76A5-41A5-92AD-86B117EA6AA1}"/>
    <hyperlink ref="A7" r:id="rId7" display="https://eurasianresources.lu/en/home?sector_id=6" xr:uid="{1213EE19-89CB-4495-B588-8A1FB20691BA}"/>
    <hyperlink ref="A8" r:id="rId8" display="https://eurasianresources.lu/en/home?sector_id=7" xr:uid="{9D0D15D6-18BF-4F94-B0ED-FDFBF5AA128F}"/>
  </hyperlinks>
  <pageMargins left="0.7" right="0.7" top="0.75" bottom="0.75"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D81D9-7298-4E40-A599-3FB876800627}">
  <dimension ref="A1:I44"/>
  <sheetViews>
    <sheetView tabSelected="1" topLeftCell="A25" workbookViewId="0">
      <selection activeCell="D38" sqref="D38"/>
    </sheetView>
  </sheetViews>
  <sheetFormatPr defaultRowHeight="15" x14ac:dyDescent="0.25"/>
  <cols>
    <col min="1" max="1" width="4.42578125" bestFit="1" customWidth="1"/>
    <col min="2" max="2" width="10.85546875" bestFit="1" customWidth="1"/>
    <col min="3" max="3" width="32.5703125" bestFit="1" customWidth="1"/>
    <col min="4" max="4" width="43.85546875" bestFit="1" customWidth="1"/>
    <col min="8" max="8" width="8.85546875" bestFit="1" customWidth="1"/>
    <col min="9" max="9" width="43.85546875" bestFit="1" customWidth="1"/>
  </cols>
  <sheetData>
    <row r="1" spans="1:9" x14ac:dyDescent="0.25">
      <c r="E1" t="s">
        <v>85</v>
      </c>
      <c r="F1" t="s">
        <v>23</v>
      </c>
    </row>
    <row r="2" spans="1:9" x14ac:dyDescent="0.25">
      <c r="A2" s="2" t="s">
        <v>26</v>
      </c>
      <c r="E2" t="s">
        <v>24</v>
      </c>
      <c r="F2" s="2"/>
      <c r="G2" s="2"/>
      <c r="H2" t="str">
        <f t="shared" ref="H2:H5" si="0">_xlfn.CONCAT(E2:F2)</f>
        <v>GROUP</v>
      </c>
      <c r="I2" t="s">
        <v>26</v>
      </c>
    </row>
    <row r="3" spans="1:9" x14ac:dyDescent="0.25">
      <c r="B3" s="2" t="s">
        <v>52</v>
      </c>
      <c r="E3" t="str">
        <f t="shared" ref="E3:E4" si="1">_xlfn.CONCAT(LEFT(B3,1),LEFT(C3,1))</f>
        <v>A</v>
      </c>
      <c r="F3" s="2"/>
      <c r="G3" s="2"/>
      <c r="H3" t="s">
        <v>117</v>
      </c>
      <c r="I3" t="str">
        <f>B3</f>
        <v>Africa</v>
      </c>
    </row>
    <row r="4" spans="1:9" x14ac:dyDescent="0.25">
      <c r="B4" s="2" t="s">
        <v>32</v>
      </c>
      <c r="E4" t="str">
        <f t="shared" si="1"/>
        <v>K</v>
      </c>
      <c r="F4" s="2"/>
      <c r="G4" s="2"/>
      <c r="H4" t="s">
        <v>118</v>
      </c>
      <c r="I4" t="str">
        <f>B4</f>
        <v>Kazakhstan</v>
      </c>
    </row>
    <row r="5" spans="1:9" x14ac:dyDescent="0.25">
      <c r="B5" s="2" t="s">
        <v>32</v>
      </c>
      <c r="C5" s="2" t="s">
        <v>53</v>
      </c>
      <c r="E5" t="s">
        <v>108</v>
      </c>
      <c r="F5" s="2"/>
      <c r="G5" s="2"/>
      <c r="H5" t="str">
        <f t="shared" si="0"/>
        <v>K1</v>
      </c>
      <c r="I5" t="str">
        <f>C5</f>
        <v>TNZ Kazchrome JSC</v>
      </c>
    </row>
    <row r="6" spans="1:9" x14ac:dyDescent="0.25">
      <c r="B6" s="2" t="s">
        <v>32</v>
      </c>
      <c r="C6" s="2" t="s">
        <v>53</v>
      </c>
      <c r="D6" s="2" t="s">
        <v>54</v>
      </c>
      <c r="E6" t="str">
        <f>E5</f>
        <v>K1</v>
      </c>
      <c r="F6" s="2" t="s">
        <v>86</v>
      </c>
      <c r="G6" s="2"/>
      <c r="H6" t="str">
        <f>_xlfn.CONCAT(E6:F6)</f>
        <v>K1DTVK</v>
      </c>
      <c r="I6" t="str">
        <f>D6</f>
        <v>Deposits: Tur, Vostochny Kamys</v>
      </c>
    </row>
    <row r="7" spans="1:9" x14ac:dyDescent="0.25">
      <c r="B7" s="2" t="s">
        <v>32</v>
      </c>
      <c r="C7" s="2" t="s">
        <v>53</v>
      </c>
      <c r="D7" s="2" t="s">
        <v>55</v>
      </c>
      <c r="E7" t="str">
        <f t="shared" ref="E7:E36" si="2">E6</f>
        <v>K1</v>
      </c>
      <c r="F7" s="2" t="s">
        <v>88</v>
      </c>
      <c r="G7" s="2"/>
      <c r="H7" t="str">
        <f t="shared" ref="H7:H36" si="3">_xlfn.CONCAT(E7:F7)</f>
        <v>K1MMOL</v>
      </c>
      <c r="I7" t="str">
        <f t="shared" ref="I7:I14" si="4">D7</f>
        <v>Mines: Molodezhnaya</v>
      </c>
    </row>
    <row r="8" spans="1:9" x14ac:dyDescent="0.25">
      <c r="B8" s="2" t="s">
        <v>32</v>
      </c>
      <c r="C8" s="2" t="s">
        <v>53</v>
      </c>
      <c r="D8" s="2" t="s">
        <v>56</v>
      </c>
      <c r="E8" t="str">
        <f t="shared" si="2"/>
        <v>K1</v>
      </c>
      <c r="F8" s="2" t="s">
        <v>89</v>
      </c>
      <c r="G8" s="2"/>
      <c r="H8" t="str">
        <f t="shared" si="3"/>
        <v>K1YUQU</v>
      </c>
      <c r="I8" t="str">
        <f t="shared" si="4"/>
        <v>Yujny quarry</v>
      </c>
    </row>
    <row r="9" spans="1:9" x14ac:dyDescent="0.25">
      <c r="B9" s="2" t="s">
        <v>32</v>
      </c>
      <c r="C9" s="2" t="s">
        <v>53</v>
      </c>
      <c r="D9" s="2" t="s">
        <v>57</v>
      </c>
      <c r="E9" t="str">
        <f t="shared" si="2"/>
        <v>K1</v>
      </c>
      <c r="F9" s="2" t="s">
        <v>90</v>
      </c>
      <c r="G9" s="2"/>
      <c r="H9" t="str">
        <f t="shared" si="3"/>
        <v>K1KMET</v>
      </c>
      <c r="I9" t="str">
        <f t="shared" si="4"/>
        <v>Kazmarganets Mining Enterprise</v>
      </c>
    </row>
    <row r="10" spans="1:9" x14ac:dyDescent="0.25">
      <c r="B10" s="2" t="s">
        <v>32</v>
      </c>
      <c r="C10" s="2" t="s">
        <v>53</v>
      </c>
      <c r="D10" s="2" t="s">
        <v>58</v>
      </c>
      <c r="E10" t="str">
        <f t="shared" si="2"/>
        <v>K1</v>
      </c>
      <c r="F10" s="2" t="s">
        <v>91</v>
      </c>
      <c r="G10" s="2"/>
      <c r="H10" t="str">
        <f t="shared" si="3"/>
        <v>K1DOMP</v>
      </c>
      <c r="I10" t="str">
        <f t="shared" si="4"/>
        <v>Donskoy Ore Mining and Processing Plant</v>
      </c>
    </row>
    <row r="11" spans="1:9" x14ac:dyDescent="0.25">
      <c r="B11" s="2" t="s">
        <v>32</v>
      </c>
      <c r="C11" s="2" t="s">
        <v>53</v>
      </c>
      <c r="D11" s="2" t="s">
        <v>59</v>
      </c>
      <c r="E11" t="str">
        <f t="shared" si="2"/>
        <v>K1</v>
      </c>
      <c r="F11" s="2" t="s">
        <v>92</v>
      </c>
      <c r="G11" s="2"/>
      <c r="H11" t="str">
        <f t="shared" si="3"/>
        <v>K1AKFP</v>
      </c>
      <c r="I11" t="str">
        <f t="shared" si="4"/>
        <v>Aksu Ferroalloys Plant</v>
      </c>
    </row>
    <row r="12" spans="1:9" x14ac:dyDescent="0.25">
      <c r="B12" s="2" t="s">
        <v>32</v>
      </c>
      <c r="C12" s="2" t="s">
        <v>53</v>
      </c>
      <c r="D12" s="2" t="s">
        <v>60</v>
      </c>
      <c r="E12" t="str">
        <f t="shared" si="2"/>
        <v>K1</v>
      </c>
      <c r="F12" s="2" t="s">
        <v>93</v>
      </c>
      <c r="G12" s="2"/>
      <c r="H12" t="str">
        <f t="shared" si="3"/>
        <v>K1SSPL</v>
      </c>
      <c r="I12" t="str">
        <f t="shared" si="4"/>
        <v>Sinter Shopoys Plant</v>
      </c>
    </row>
    <row r="13" spans="1:9" x14ac:dyDescent="0.25">
      <c r="B13" s="2" t="s">
        <v>32</v>
      </c>
      <c r="C13" s="2" t="s">
        <v>53</v>
      </c>
      <c r="D13" s="2" t="s">
        <v>61</v>
      </c>
      <c r="E13" t="str">
        <f t="shared" si="2"/>
        <v>K1</v>
      </c>
      <c r="F13" s="2" t="s">
        <v>92</v>
      </c>
      <c r="G13" s="2"/>
      <c r="H13" t="str">
        <f t="shared" si="3"/>
        <v>K1AKFP</v>
      </c>
      <c r="I13" t="str">
        <f t="shared" si="4"/>
        <v>Aktobe Ferroalloys Plant</v>
      </c>
    </row>
    <row r="14" spans="1:9" x14ac:dyDescent="0.25">
      <c r="B14" s="2" t="s">
        <v>32</v>
      </c>
      <c r="C14" s="2" t="s">
        <v>53</v>
      </c>
      <c r="D14" s="2" t="s">
        <v>62</v>
      </c>
      <c r="E14" t="str">
        <f t="shared" si="2"/>
        <v>K1</v>
      </c>
      <c r="F14" s="2" t="s">
        <v>94</v>
      </c>
      <c r="G14" s="2"/>
      <c r="H14" t="str">
        <f t="shared" si="3"/>
        <v>K1AKPP</v>
      </c>
      <c r="I14" t="str">
        <f t="shared" si="4"/>
        <v>Akturbo Power Plant</v>
      </c>
    </row>
    <row r="15" spans="1:9" x14ac:dyDescent="0.25">
      <c r="B15" s="2" t="s">
        <v>32</v>
      </c>
      <c r="C15" s="2" t="s">
        <v>63</v>
      </c>
      <c r="E15" t="s">
        <v>109</v>
      </c>
      <c r="H15" t="str">
        <f t="shared" si="3"/>
        <v>K2</v>
      </c>
      <c r="I15" t="str">
        <f>C15</f>
        <v>Shubarkol Komir JSC</v>
      </c>
    </row>
    <row r="16" spans="1:9" x14ac:dyDescent="0.25">
      <c r="B16" s="2" t="s">
        <v>32</v>
      </c>
      <c r="C16" s="2" t="s">
        <v>63</v>
      </c>
      <c r="D16" s="2" t="s">
        <v>64</v>
      </c>
      <c r="E16" t="str">
        <f t="shared" si="2"/>
        <v>K2</v>
      </c>
      <c r="F16" s="2" t="s">
        <v>95</v>
      </c>
      <c r="G16" s="2"/>
      <c r="H16" t="str">
        <f t="shared" si="3"/>
        <v>K2SCDP</v>
      </c>
      <c r="I16" t="str">
        <f>D16</f>
        <v>Shubarkol Coal Deposit</v>
      </c>
    </row>
    <row r="17" spans="2:9" x14ac:dyDescent="0.25">
      <c r="B17" s="2" t="s">
        <v>32</v>
      </c>
      <c r="C17" s="2" t="s">
        <v>63</v>
      </c>
      <c r="D17" s="2" t="s">
        <v>65</v>
      </c>
      <c r="E17" t="str">
        <f t="shared" si="2"/>
        <v>K2</v>
      </c>
      <c r="F17" s="2" t="s">
        <v>96</v>
      </c>
      <c r="G17" s="2"/>
      <c r="H17" t="str">
        <f t="shared" si="3"/>
        <v>K2SASK</v>
      </c>
      <c r="I17" t="str">
        <f>D17</f>
        <v>Sary-Arka SpetsKoks</v>
      </c>
    </row>
    <row r="18" spans="2:9" x14ac:dyDescent="0.25">
      <c r="B18" s="2" t="s">
        <v>32</v>
      </c>
      <c r="C18" s="2" t="s">
        <v>66</v>
      </c>
      <c r="E18" t="s">
        <v>110</v>
      </c>
      <c r="H18" t="str">
        <f t="shared" si="3"/>
        <v>K3</v>
      </c>
      <c r="I18" t="str">
        <f>C18</f>
        <v>EEC JSC</v>
      </c>
    </row>
    <row r="19" spans="2:9" x14ac:dyDescent="0.25">
      <c r="B19" s="2" t="s">
        <v>32</v>
      </c>
      <c r="C19" s="2" t="s">
        <v>66</v>
      </c>
      <c r="D19" s="2" t="s">
        <v>67</v>
      </c>
      <c r="E19" t="str">
        <f t="shared" si="2"/>
        <v>K3</v>
      </c>
      <c r="F19" s="2" t="s">
        <v>97</v>
      </c>
      <c r="G19" s="2"/>
      <c r="H19" t="str">
        <f t="shared" si="3"/>
        <v>K3ASPP</v>
      </c>
      <c r="I19" t="str">
        <f>D19</f>
        <v>Asku Power Plant</v>
      </c>
    </row>
    <row r="20" spans="2:9" x14ac:dyDescent="0.25">
      <c r="B20" s="2" t="s">
        <v>32</v>
      </c>
      <c r="C20" s="2" t="s">
        <v>66</v>
      </c>
      <c r="D20" s="2" t="s">
        <v>68</v>
      </c>
      <c r="E20" t="str">
        <f t="shared" si="2"/>
        <v>K3</v>
      </c>
      <c r="F20" s="2" t="s">
        <v>98</v>
      </c>
      <c r="G20" s="2"/>
      <c r="H20" t="str">
        <f t="shared" si="3"/>
        <v>K3VOCM</v>
      </c>
      <c r="I20" t="str">
        <f>D20</f>
        <v>Vostochny Open-Pit Coal Mine</v>
      </c>
    </row>
    <row r="21" spans="2:9" x14ac:dyDescent="0.25">
      <c r="B21" s="2" t="s">
        <v>32</v>
      </c>
      <c r="C21" s="2" t="s">
        <v>69</v>
      </c>
      <c r="E21" t="s">
        <v>111</v>
      </c>
      <c r="H21" t="str">
        <f t="shared" si="3"/>
        <v>K4</v>
      </c>
      <c r="I21" t="str">
        <f>C21</f>
        <v>Aluminium of Kazakhstan JSC</v>
      </c>
    </row>
    <row r="22" spans="2:9" x14ac:dyDescent="0.25">
      <c r="B22" s="2" t="s">
        <v>32</v>
      </c>
      <c r="C22" s="2" t="s">
        <v>69</v>
      </c>
      <c r="D22" s="2" t="s">
        <v>70</v>
      </c>
      <c r="E22" t="str">
        <f t="shared" si="2"/>
        <v>K4</v>
      </c>
      <c r="F22" s="2" t="s">
        <v>99</v>
      </c>
      <c r="G22" s="2"/>
      <c r="H22" t="str">
        <f t="shared" si="3"/>
        <v>K4KRTM</v>
      </c>
      <c r="I22" t="str">
        <f>D22</f>
        <v>Krasno-Oktyabrskoye, Togayskoye Mining Units</v>
      </c>
    </row>
    <row r="23" spans="2:9" x14ac:dyDescent="0.25">
      <c r="B23" s="2" t="s">
        <v>32</v>
      </c>
      <c r="C23" s="2" t="s">
        <v>69</v>
      </c>
      <c r="D23" s="2" t="s">
        <v>71</v>
      </c>
      <c r="E23" t="str">
        <f t="shared" si="2"/>
        <v>K4</v>
      </c>
      <c r="F23" s="2" t="s">
        <v>102</v>
      </c>
      <c r="G23" s="2"/>
      <c r="H23" t="str">
        <f t="shared" si="3"/>
        <v>K4CHP1</v>
      </c>
      <c r="I23" t="str">
        <f t="shared" ref="I23:I24" si="5">D23</f>
        <v>CHPP No.1</v>
      </c>
    </row>
    <row r="24" spans="2:9" x14ac:dyDescent="0.25">
      <c r="B24" s="2" t="s">
        <v>32</v>
      </c>
      <c r="C24" s="2" t="s">
        <v>69</v>
      </c>
      <c r="D24" s="2" t="s">
        <v>72</v>
      </c>
      <c r="E24" t="str">
        <f t="shared" si="2"/>
        <v>K4</v>
      </c>
      <c r="F24" s="2" t="s">
        <v>100</v>
      </c>
      <c r="G24" s="2"/>
      <c r="H24" t="str">
        <f t="shared" si="3"/>
        <v>K4PALP</v>
      </c>
      <c r="I24" t="str">
        <f t="shared" si="5"/>
        <v>Pavlodar Alumina Plant</v>
      </c>
    </row>
    <row r="25" spans="2:9" x14ac:dyDescent="0.25">
      <c r="B25" s="2" t="s">
        <v>32</v>
      </c>
      <c r="C25" s="2" t="s">
        <v>73</v>
      </c>
      <c r="E25" t="s">
        <v>112</v>
      </c>
      <c r="H25" t="str">
        <f t="shared" si="3"/>
        <v>K5</v>
      </c>
      <c r="I25" t="str">
        <f>C25</f>
        <v>SSGPO JSC</v>
      </c>
    </row>
    <row r="26" spans="2:9" x14ac:dyDescent="0.25">
      <c r="B26" s="2" t="s">
        <v>32</v>
      </c>
      <c r="C26" s="2" t="s">
        <v>73</v>
      </c>
      <c r="D26" s="2" t="s">
        <v>74</v>
      </c>
      <c r="E26" t="str">
        <f t="shared" si="2"/>
        <v>K5</v>
      </c>
      <c r="F26" s="2" t="s">
        <v>101</v>
      </c>
      <c r="G26" s="2"/>
      <c r="H26" t="str">
        <f t="shared" si="3"/>
        <v>K5IOMP</v>
      </c>
      <c r="I26" t="str">
        <f>D26</f>
        <v>Iron Ore Mining and Processing Enterprise</v>
      </c>
    </row>
    <row r="27" spans="2:9" x14ac:dyDescent="0.25">
      <c r="B27" s="2" t="s">
        <v>32</v>
      </c>
      <c r="C27" s="2" t="s">
        <v>73</v>
      </c>
      <c r="D27" s="2" t="s">
        <v>75</v>
      </c>
      <c r="E27" t="str">
        <f t="shared" si="2"/>
        <v>K5</v>
      </c>
      <c r="F27" s="2" t="s">
        <v>75</v>
      </c>
      <c r="G27" s="2"/>
      <c r="H27" t="str">
        <f t="shared" si="3"/>
        <v>K5CHPP</v>
      </c>
      <c r="I27" t="str">
        <f t="shared" ref="I27:I30" si="6">D27</f>
        <v>CHPP</v>
      </c>
    </row>
    <row r="28" spans="2:9" x14ac:dyDescent="0.25">
      <c r="B28" s="2" t="s">
        <v>32</v>
      </c>
      <c r="C28" s="2" t="s">
        <v>73</v>
      </c>
      <c r="D28" s="2" t="s">
        <v>76</v>
      </c>
      <c r="E28" t="str">
        <f t="shared" si="2"/>
        <v>K5</v>
      </c>
      <c r="F28" s="2" t="s">
        <v>87</v>
      </c>
      <c r="G28" s="2"/>
      <c r="H28" t="str">
        <f t="shared" si="3"/>
        <v>K5SSKK</v>
      </c>
      <c r="I28" t="str">
        <f t="shared" si="6"/>
        <v>S.S.K &amp; K. open-pit mines</v>
      </c>
    </row>
    <row r="29" spans="2:9" x14ac:dyDescent="0.25">
      <c r="B29" s="2" t="s">
        <v>32</v>
      </c>
      <c r="C29" s="2" t="s">
        <v>73</v>
      </c>
      <c r="D29" s="2" t="s">
        <v>77</v>
      </c>
      <c r="E29" t="str">
        <f t="shared" si="2"/>
        <v>K5</v>
      </c>
      <c r="F29" s="2" t="s">
        <v>103</v>
      </c>
      <c r="G29" s="2"/>
      <c r="H29" t="str">
        <f t="shared" si="3"/>
        <v>K5SKUM</v>
      </c>
      <c r="I29" t="str">
        <f t="shared" si="6"/>
        <v>Sokolovsky underground mine</v>
      </c>
    </row>
    <row r="30" spans="2:9" x14ac:dyDescent="0.25">
      <c r="B30" s="2" t="s">
        <v>32</v>
      </c>
      <c r="C30" s="2" t="s">
        <v>73</v>
      </c>
      <c r="D30" s="2" t="s">
        <v>78</v>
      </c>
      <c r="E30" t="str">
        <f t="shared" si="2"/>
        <v>K5</v>
      </c>
      <c r="F30" s="2" t="s">
        <v>104</v>
      </c>
      <c r="G30" s="2"/>
      <c r="H30" t="str">
        <f t="shared" si="3"/>
        <v>K5MTPL</v>
      </c>
      <c r="I30" t="str">
        <f t="shared" si="6"/>
        <v>Metal-Rolling Plant</v>
      </c>
    </row>
    <row r="31" spans="2:9" x14ac:dyDescent="0.25">
      <c r="B31" s="2" t="s">
        <v>32</v>
      </c>
      <c r="C31" s="2" t="s">
        <v>79</v>
      </c>
      <c r="E31" t="s">
        <v>113</v>
      </c>
      <c r="H31" t="str">
        <f t="shared" si="3"/>
        <v>K6</v>
      </c>
      <c r="I31" t="str">
        <f>C31</f>
        <v>Kazakhstan Aluminium Smelter JSC</v>
      </c>
    </row>
    <row r="32" spans="2:9" x14ac:dyDescent="0.25">
      <c r="B32" s="2" t="s">
        <v>32</v>
      </c>
      <c r="C32" s="2" t="s">
        <v>79</v>
      </c>
      <c r="D32" s="2" t="s">
        <v>80</v>
      </c>
      <c r="E32" t="str">
        <f t="shared" si="2"/>
        <v>K6</v>
      </c>
      <c r="F32" s="2" t="s">
        <v>105</v>
      </c>
      <c r="G32" s="2"/>
      <c r="H32" t="str">
        <f t="shared" si="3"/>
        <v>K6ANPL</v>
      </c>
      <c r="I32" t="str">
        <f>D32</f>
        <v>Anode Plant</v>
      </c>
    </row>
    <row r="33" spans="2:9" x14ac:dyDescent="0.25">
      <c r="B33" s="2" t="s">
        <v>32</v>
      </c>
      <c r="C33" s="2" t="s">
        <v>79</v>
      </c>
      <c r="D33" s="2" t="s">
        <v>81</v>
      </c>
      <c r="E33" t="str">
        <f t="shared" si="2"/>
        <v>K6</v>
      </c>
      <c r="F33" s="2" t="s">
        <v>106</v>
      </c>
      <c r="G33" s="2"/>
      <c r="H33" t="str">
        <f t="shared" si="3"/>
        <v>K6KZAS</v>
      </c>
      <c r="I33" t="str">
        <f>D33</f>
        <v>Kazaktan Aluminium Smelter</v>
      </c>
    </row>
    <row r="34" spans="2:9" x14ac:dyDescent="0.25">
      <c r="B34" s="2" t="s">
        <v>32</v>
      </c>
      <c r="C34" s="2" t="s">
        <v>82</v>
      </c>
      <c r="E34" t="s">
        <v>114</v>
      </c>
      <c r="H34" t="str">
        <f t="shared" si="3"/>
        <v>K7</v>
      </c>
      <c r="I34" t="str">
        <f>C34</f>
        <v>3-Energoortalyk JSC</v>
      </c>
    </row>
    <row r="35" spans="2:9" x14ac:dyDescent="0.25">
      <c r="B35" s="2" t="s">
        <v>32</v>
      </c>
      <c r="C35" s="2" t="s">
        <v>82</v>
      </c>
      <c r="D35" s="2" t="s">
        <v>83</v>
      </c>
      <c r="E35" t="str">
        <f t="shared" si="2"/>
        <v>K7</v>
      </c>
      <c r="F35" s="2" t="s">
        <v>107</v>
      </c>
      <c r="G35" s="2"/>
      <c r="H35" t="str">
        <f t="shared" si="3"/>
        <v>K7SPP3</v>
      </c>
      <c r="I35" t="str">
        <f>D35</f>
        <v>Shymkent Power Plant-3</v>
      </c>
    </row>
    <row r="36" spans="2:9" x14ac:dyDescent="0.25">
      <c r="B36" s="2" t="s">
        <v>84</v>
      </c>
      <c r="E36" t="s">
        <v>115</v>
      </c>
      <c r="H36" t="s">
        <v>116</v>
      </c>
      <c r="I36" t="str">
        <f>B36</f>
        <v>Brasil</v>
      </c>
    </row>
    <row r="37" spans="2:9" x14ac:dyDescent="0.25">
      <c r="H37" t="s">
        <v>119</v>
      </c>
      <c r="I37" t="s">
        <v>120</v>
      </c>
    </row>
    <row r="38" spans="2:9" x14ac:dyDescent="0.25">
      <c r="D38" t="s">
        <v>45</v>
      </c>
      <c r="E38" t="s">
        <v>121</v>
      </c>
    </row>
    <row r="39" spans="2:9" x14ac:dyDescent="0.25">
      <c r="D39" t="s">
        <v>46</v>
      </c>
      <c r="E39" t="s">
        <v>122</v>
      </c>
    </row>
    <row r="40" spans="2:9" x14ac:dyDescent="0.25">
      <c r="D40" t="s">
        <v>47</v>
      </c>
    </row>
    <row r="41" spans="2:9" x14ac:dyDescent="0.25">
      <c r="D41" t="s">
        <v>48</v>
      </c>
    </row>
    <row r="42" spans="2:9" x14ac:dyDescent="0.25">
      <c r="D42" t="s">
        <v>49</v>
      </c>
      <c r="E42" t="s">
        <v>123</v>
      </c>
    </row>
    <row r="43" spans="2:9" x14ac:dyDescent="0.25">
      <c r="D43" t="s">
        <v>50</v>
      </c>
    </row>
    <row r="44" spans="2:9" x14ac:dyDescent="0.25">
      <c r="D44"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vt:lpstr>
      <vt:lpstr>Segmentation1</vt:lpstr>
      <vt:lpstr>Seg2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Townsend</dc:creator>
  <cp:lastModifiedBy>Matt Townsend</cp:lastModifiedBy>
  <dcterms:created xsi:type="dcterms:W3CDTF">2018-10-23T10:49:47Z</dcterms:created>
  <dcterms:modified xsi:type="dcterms:W3CDTF">2018-10-23T12:44:01Z</dcterms:modified>
</cp:coreProperties>
</file>