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9F36C44A-5375-4045-B493-2AB1C2A73BAB}" xr6:coauthVersionLast="41" xr6:coauthVersionMax="45" xr10:uidLastSave="{00000000-0000-0000-0000-000000000000}"/>
  <bookViews>
    <workbookView xWindow="-120" yWindow="-120" windowWidth="29040" windowHeight="1599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definedNames>
    <definedName name="_xlnm._FilterDatabase" localSheetId="2" hidden="1">'Balance representation'!$A$1:$G$120</definedName>
    <definedName name="_xlnm._FilterDatabase" localSheetId="3" hidden="1">ImportData!$A$1:$AX$100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9" i="5" l="1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S16" i="5"/>
  <c r="AM16" i="5" s="1"/>
  <c r="S32" i="5"/>
  <c r="AM32" i="5" s="1"/>
  <c r="S48" i="5"/>
  <c r="AM48" i="5" s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AT51" i="5" s="1"/>
  <c r="W52" i="5"/>
  <c r="W53" i="5"/>
  <c r="AT53" i="5" s="1"/>
  <c r="W54" i="5"/>
  <c r="AT54" i="5" s="1"/>
  <c r="W55" i="5"/>
  <c r="AT55" i="5" s="1"/>
  <c r="W56" i="5"/>
  <c r="AT56" i="5" s="1"/>
  <c r="W57" i="5"/>
  <c r="AT57" i="5" s="1"/>
  <c r="W58" i="5"/>
  <c r="AT58" i="5" s="1"/>
  <c r="W59" i="5"/>
  <c r="AT59" i="5" s="1"/>
  <c r="W60" i="5"/>
  <c r="W61" i="5"/>
  <c r="AT61" i="5" s="1"/>
  <c r="W62" i="5"/>
  <c r="AT62" i="5" s="1"/>
  <c r="W63" i="5"/>
  <c r="AT63" i="5" s="1"/>
  <c r="W64" i="5"/>
  <c r="AT64" i="5" s="1"/>
  <c r="W65" i="5"/>
  <c r="AT65" i="5" s="1"/>
  <c r="W66" i="5"/>
  <c r="AT66" i="5" s="1"/>
  <c r="W67" i="5"/>
  <c r="AT67" i="5" s="1"/>
  <c r="W68" i="5"/>
  <c r="W69" i="5"/>
  <c r="AT69" i="5" s="1"/>
  <c r="W70" i="5"/>
  <c r="AT70" i="5" s="1"/>
  <c r="W71" i="5"/>
  <c r="AT71" i="5" s="1"/>
  <c r="W72" i="5"/>
  <c r="AT72" i="5" s="1"/>
  <c r="W73" i="5"/>
  <c r="AT73" i="5" s="1"/>
  <c r="W74" i="5"/>
  <c r="AT74" i="5" s="1"/>
  <c r="W75" i="5"/>
  <c r="AT75" i="5" s="1"/>
  <c r="W76" i="5"/>
  <c r="W77" i="5"/>
  <c r="AT77" i="5" s="1"/>
  <c r="W78" i="5"/>
  <c r="AT78" i="5" s="1"/>
  <c r="W79" i="5"/>
  <c r="AT79" i="5" s="1"/>
  <c r="W80" i="5"/>
  <c r="AT80" i="5" s="1"/>
  <c r="W81" i="5"/>
  <c r="AT81" i="5" s="1"/>
  <c r="W82" i="5"/>
  <c r="AT82" i="5" s="1"/>
  <c r="W83" i="5"/>
  <c r="AT83" i="5" s="1"/>
  <c r="W84" i="5"/>
  <c r="W85" i="5"/>
  <c r="AT85" i="5" s="1"/>
  <c r="W86" i="5"/>
  <c r="AT86" i="5" s="1"/>
  <c r="W87" i="5"/>
  <c r="AT87" i="5" s="1"/>
  <c r="W88" i="5"/>
  <c r="AT88" i="5" s="1"/>
  <c r="W89" i="5"/>
  <c r="AT89" i="5" s="1"/>
  <c r="W90" i="5"/>
  <c r="AT90" i="5" s="1"/>
  <c r="W91" i="5"/>
  <c r="AT91" i="5" s="1"/>
  <c r="W92" i="5"/>
  <c r="W93" i="5"/>
  <c r="AT93" i="5" s="1"/>
  <c r="W94" i="5"/>
  <c r="AT94" i="5" s="1"/>
  <c r="W95" i="5"/>
  <c r="AT95" i="5" s="1"/>
  <c r="W96" i="5"/>
  <c r="AT96" i="5" s="1"/>
  <c r="W97" i="5"/>
  <c r="AT97" i="5" s="1"/>
  <c r="W98" i="5"/>
  <c r="AT98" i="5" s="1"/>
  <c r="W99" i="5"/>
  <c r="AT99" i="5" s="1"/>
  <c r="W100" i="5"/>
  <c r="W2" i="5"/>
  <c r="AO51" i="5"/>
  <c r="AP51" i="5"/>
  <c r="AR51" i="5"/>
  <c r="AT52" i="5"/>
  <c r="AT60" i="5"/>
  <c r="AT68" i="5"/>
  <c r="AT76" i="5"/>
  <c r="AT84" i="5"/>
  <c r="AT92" i="5"/>
  <c r="AT100" i="5"/>
  <c r="Q95" i="5"/>
  <c r="AK95" i="5" s="1"/>
  <c r="Q96" i="5"/>
  <c r="AK96" i="5" s="1"/>
  <c r="Q97" i="5"/>
  <c r="AK97" i="5" s="1"/>
  <c r="Q98" i="5"/>
  <c r="AK98" i="5" s="1"/>
  <c r="Q99" i="5"/>
  <c r="AK99" i="5" s="1"/>
  <c r="Q100" i="5"/>
  <c r="AK100" i="5" s="1"/>
  <c r="R100" i="5"/>
  <c r="AL100" i="5" s="1"/>
  <c r="Q88" i="5"/>
  <c r="AK88" i="5" s="1"/>
  <c r="Q89" i="5"/>
  <c r="AK89" i="5" s="1"/>
  <c r="Q90" i="5"/>
  <c r="AK90" i="5" s="1"/>
  <c r="Q91" i="5"/>
  <c r="AK91" i="5" s="1"/>
  <c r="Q92" i="5"/>
  <c r="AK92" i="5" s="1"/>
  <c r="Q93" i="5"/>
  <c r="AK93" i="5" s="1"/>
  <c r="Q94" i="5"/>
  <c r="AK94" i="5" s="1"/>
  <c r="Q76" i="5"/>
  <c r="AK76" i="5" s="1"/>
  <c r="Q77" i="5"/>
  <c r="AK77" i="5" s="1"/>
  <c r="Q78" i="5"/>
  <c r="AK78" i="5" s="1"/>
  <c r="Q79" i="5"/>
  <c r="AK79" i="5" s="1"/>
  <c r="Q80" i="5"/>
  <c r="AK80" i="5" s="1"/>
  <c r="Q81" i="5"/>
  <c r="AK81" i="5" s="1"/>
  <c r="Q82" i="5"/>
  <c r="AK82" i="5" s="1"/>
  <c r="Q83" i="5"/>
  <c r="AK83" i="5" s="1"/>
  <c r="Q84" i="5"/>
  <c r="AK84" i="5" s="1"/>
  <c r="Q85" i="5"/>
  <c r="AK85" i="5" s="1"/>
  <c r="Q86" i="5"/>
  <c r="AK86" i="5" s="1"/>
  <c r="Q87" i="5"/>
  <c r="AK87" i="5" s="1"/>
  <c r="Q61" i="5"/>
  <c r="AK61" i="5" s="1"/>
  <c r="R61" i="5"/>
  <c r="AL61" i="5" s="1"/>
  <c r="Q62" i="5"/>
  <c r="AK62" i="5" s="1"/>
  <c r="Q63" i="5"/>
  <c r="AK63" i="5" s="1"/>
  <c r="Q64" i="5"/>
  <c r="AK64" i="5" s="1"/>
  <c r="R64" i="5"/>
  <c r="AL64" i="5" s="1"/>
  <c r="Q65" i="5"/>
  <c r="AK65" i="5" s="1"/>
  <c r="R65" i="5"/>
  <c r="AL65" i="5" s="1"/>
  <c r="Q66" i="5"/>
  <c r="AK66" i="5" s="1"/>
  <c r="R66" i="5"/>
  <c r="AL66" i="5" s="1"/>
  <c r="Q67" i="5"/>
  <c r="AK67" i="5" s="1"/>
  <c r="R67" i="5"/>
  <c r="AL67" i="5" s="1"/>
  <c r="Q68" i="5"/>
  <c r="AK68" i="5" s="1"/>
  <c r="R68" i="5"/>
  <c r="AL68" i="5" s="1"/>
  <c r="Q69" i="5"/>
  <c r="AK69" i="5" s="1"/>
  <c r="R69" i="5"/>
  <c r="AL69" i="5" s="1"/>
  <c r="Q70" i="5"/>
  <c r="AK70" i="5" s="1"/>
  <c r="R70" i="5"/>
  <c r="AL70" i="5" s="1"/>
  <c r="Q71" i="5"/>
  <c r="AK71" i="5" s="1"/>
  <c r="R71" i="5"/>
  <c r="AL71" i="5" s="1"/>
  <c r="Q72" i="5"/>
  <c r="AK72" i="5" s="1"/>
  <c r="R72" i="5"/>
  <c r="AL72" i="5" s="1"/>
  <c r="Q73" i="5"/>
  <c r="AK73" i="5" s="1"/>
  <c r="R73" i="5"/>
  <c r="AL73" i="5" s="1"/>
  <c r="Q74" i="5"/>
  <c r="AK74" i="5" s="1"/>
  <c r="Q75" i="5"/>
  <c r="AK75" i="5" s="1"/>
  <c r="N51" i="5"/>
  <c r="Q51" i="5"/>
  <c r="AK51" i="5" s="1"/>
  <c r="R51" i="5"/>
  <c r="AL51" i="5" s="1"/>
  <c r="T51" i="5"/>
  <c r="U51" i="5"/>
  <c r="AQ51" i="5" s="1"/>
  <c r="V51" i="5"/>
  <c r="Y51" i="5"/>
  <c r="AV51" i="5" s="1"/>
  <c r="Q52" i="5"/>
  <c r="AK52" i="5" s="1"/>
  <c r="Q53" i="5"/>
  <c r="AK53" i="5" s="1"/>
  <c r="Q54" i="5"/>
  <c r="AK54" i="5" s="1"/>
  <c r="Q55" i="5"/>
  <c r="AK55" i="5" s="1"/>
  <c r="Q56" i="5"/>
  <c r="AK56" i="5" s="1"/>
  <c r="Q57" i="5"/>
  <c r="AK57" i="5" s="1"/>
  <c r="R57" i="5"/>
  <c r="AL57" i="5" s="1"/>
  <c r="Q58" i="5"/>
  <c r="AK58" i="5" s="1"/>
  <c r="R58" i="5"/>
  <c r="AL58" i="5" s="1"/>
  <c r="Q59" i="5"/>
  <c r="AK59" i="5" s="1"/>
  <c r="R59" i="5"/>
  <c r="AL59" i="5" s="1"/>
  <c r="Q60" i="5"/>
  <c r="AK60" i="5" s="1"/>
  <c r="M99" i="5"/>
  <c r="O99" i="5" s="1"/>
  <c r="AI99" i="5" s="1"/>
  <c r="M100" i="5"/>
  <c r="O100" i="5" s="1"/>
  <c r="AI100" i="5" s="1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O95" i="5" s="1"/>
  <c r="AI95" i="5" s="1"/>
  <c r="M96" i="5"/>
  <c r="O96" i="5" s="1"/>
  <c r="AI96" i="5" s="1"/>
  <c r="M97" i="5"/>
  <c r="M98" i="5"/>
  <c r="O98" i="5" s="1"/>
  <c r="AI98" i="5" s="1"/>
  <c r="A53" i="5"/>
  <c r="R53" i="5" s="1"/>
  <c r="AL53" i="5" s="1"/>
  <c r="B53" i="5"/>
  <c r="N53" i="5" s="1"/>
  <c r="C53" i="5"/>
  <c r="U53" i="5" s="1"/>
  <c r="AQ53" i="5" s="1"/>
  <c r="D53" i="5"/>
  <c r="E53" i="5"/>
  <c r="T53" i="5" s="1"/>
  <c r="AO53" i="5"/>
  <c r="AP53" i="5"/>
  <c r="H53" i="5"/>
  <c r="A54" i="5"/>
  <c r="R54" i="5" s="1"/>
  <c r="AL54" i="5" s="1"/>
  <c r="B54" i="5"/>
  <c r="N54" i="5" s="1"/>
  <c r="C54" i="5"/>
  <c r="U54" i="5" s="1"/>
  <c r="AQ54" i="5" s="1"/>
  <c r="D54" i="5"/>
  <c r="V54" i="5" s="1"/>
  <c r="E54" i="5"/>
  <c r="T54" i="5" s="1"/>
  <c r="AO54" i="5"/>
  <c r="AP54" i="5"/>
  <c r="H54" i="5"/>
  <c r="A55" i="5"/>
  <c r="R55" i="5" s="1"/>
  <c r="AL55" i="5" s="1"/>
  <c r="B55" i="5"/>
  <c r="N55" i="5" s="1"/>
  <c r="C55" i="5"/>
  <c r="U55" i="5" s="1"/>
  <c r="AQ55" i="5" s="1"/>
  <c r="D55" i="5"/>
  <c r="E55" i="5"/>
  <c r="T55" i="5" s="1"/>
  <c r="AO55" i="5"/>
  <c r="AP55" i="5"/>
  <c r="H55" i="5"/>
  <c r="A56" i="5"/>
  <c r="R56" i="5" s="1"/>
  <c r="AL56" i="5" s="1"/>
  <c r="B56" i="5"/>
  <c r="N56" i="5" s="1"/>
  <c r="C56" i="5"/>
  <c r="U56" i="5" s="1"/>
  <c r="AQ56" i="5" s="1"/>
  <c r="D56" i="5"/>
  <c r="E56" i="5"/>
  <c r="T56" i="5" s="1"/>
  <c r="AO56" i="5"/>
  <c r="AP56" i="5"/>
  <c r="H56" i="5"/>
  <c r="B57" i="5"/>
  <c r="N57" i="5" s="1"/>
  <c r="Y57" i="5" s="1"/>
  <c r="AV57" i="5" s="1"/>
  <c r="C57" i="5"/>
  <c r="U57" i="5" s="1"/>
  <c r="AQ57" i="5" s="1"/>
  <c r="D57" i="5"/>
  <c r="V57" i="5" s="1"/>
  <c r="E57" i="5"/>
  <c r="T57" i="5" s="1"/>
  <c r="AO57" i="5"/>
  <c r="AP57" i="5"/>
  <c r="H57" i="5"/>
  <c r="B58" i="5"/>
  <c r="N58" i="5" s="1"/>
  <c r="Y58" i="5" s="1"/>
  <c r="AV58" i="5" s="1"/>
  <c r="C58" i="5"/>
  <c r="U58" i="5" s="1"/>
  <c r="AQ58" i="5" s="1"/>
  <c r="D58" i="5"/>
  <c r="E58" i="5"/>
  <c r="T58" i="5" s="1"/>
  <c r="AO58" i="5"/>
  <c r="AP58" i="5"/>
  <c r="H58" i="5"/>
  <c r="B59" i="5"/>
  <c r="N59" i="5" s="1"/>
  <c r="Y59" i="5" s="1"/>
  <c r="AV59" i="5" s="1"/>
  <c r="C59" i="5"/>
  <c r="U59" i="5" s="1"/>
  <c r="AQ59" i="5" s="1"/>
  <c r="D59" i="5"/>
  <c r="E59" i="5"/>
  <c r="T59" i="5" s="1"/>
  <c r="AO59" i="5"/>
  <c r="AP59" i="5"/>
  <c r="H59" i="5"/>
  <c r="A60" i="5"/>
  <c r="R60" i="5" s="1"/>
  <c r="AL60" i="5" s="1"/>
  <c r="B60" i="5"/>
  <c r="N60" i="5" s="1"/>
  <c r="C60" i="5"/>
  <c r="U60" i="5" s="1"/>
  <c r="AQ60" i="5" s="1"/>
  <c r="D60" i="5"/>
  <c r="E60" i="5"/>
  <c r="T60" i="5" s="1"/>
  <c r="AO60" i="5"/>
  <c r="AP60" i="5"/>
  <c r="H60" i="5"/>
  <c r="B61" i="5"/>
  <c r="N61" i="5" s="1"/>
  <c r="Y61" i="5" s="1"/>
  <c r="AV61" i="5" s="1"/>
  <c r="C61" i="5"/>
  <c r="U61" i="5" s="1"/>
  <c r="AQ61" i="5" s="1"/>
  <c r="D61" i="5"/>
  <c r="E61" i="5"/>
  <c r="T61" i="5" s="1"/>
  <c r="AO61" i="5"/>
  <c r="AP61" i="5"/>
  <c r="H61" i="5"/>
  <c r="A62" i="5"/>
  <c r="R62" i="5" s="1"/>
  <c r="AL62" i="5" s="1"/>
  <c r="B62" i="5"/>
  <c r="N62" i="5" s="1"/>
  <c r="C62" i="5"/>
  <c r="U62" i="5" s="1"/>
  <c r="AQ62" i="5" s="1"/>
  <c r="D62" i="5"/>
  <c r="V62" i="5" s="1"/>
  <c r="E62" i="5"/>
  <c r="T62" i="5" s="1"/>
  <c r="AO62" i="5"/>
  <c r="AP62" i="5"/>
  <c r="H62" i="5"/>
  <c r="A63" i="5"/>
  <c r="R63" i="5" s="1"/>
  <c r="AL63" i="5" s="1"/>
  <c r="B63" i="5"/>
  <c r="N63" i="5" s="1"/>
  <c r="C63" i="5"/>
  <c r="U63" i="5" s="1"/>
  <c r="AQ63" i="5" s="1"/>
  <c r="D63" i="5"/>
  <c r="E63" i="5"/>
  <c r="T63" i="5" s="1"/>
  <c r="AO63" i="5"/>
  <c r="AP63" i="5"/>
  <c r="H63" i="5"/>
  <c r="B64" i="5"/>
  <c r="N64" i="5" s="1"/>
  <c r="Y64" i="5" s="1"/>
  <c r="AV64" i="5" s="1"/>
  <c r="C64" i="5"/>
  <c r="U64" i="5" s="1"/>
  <c r="AQ64" i="5" s="1"/>
  <c r="D64" i="5"/>
  <c r="V64" i="5" s="1"/>
  <c r="E64" i="5"/>
  <c r="T64" i="5" s="1"/>
  <c r="AO64" i="5"/>
  <c r="AP64" i="5"/>
  <c r="H64" i="5"/>
  <c r="B65" i="5"/>
  <c r="N65" i="5" s="1"/>
  <c r="Y65" i="5" s="1"/>
  <c r="AV65" i="5" s="1"/>
  <c r="C65" i="5"/>
  <c r="U65" i="5" s="1"/>
  <c r="AQ65" i="5" s="1"/>
  <c r="D65" i="5"/>
  <c r="E65" i="5"/>
  <c r="T65" i="5" s="1"/>
  <c r="AO65" i="5"/>
  <c r="AP65" i="5"/>
  <c r="H65" i="5"/>
  <c r="B66" i="5"/>
  <c r="N66" i="5" s="1"/>
  <c r="Y66" i="5" s="1"/>
  <c r="AV66" i="5" s="1"/>
  <c r="C66" i="5"/>
  <c r="U66" i="5" s="1"/>
  <c r="AQ66" i="5" s="1"/>
  <c r="D66" i="5"/>
  <c r="V66" i="5" s="1"/>
  <c r="E66" i="5"/>
  <c r="T66" i="5" s="1"/>
  <c r="AO66" i="5"/>
  <c r="AP66" i="5"/>
  <c r="H66" i="5"/>
  <c r="B67" i="5"/>
  <c r="N67" i="5" s="1"/>
  <c r="Y67" i="5" s="1"/>
  <c r="AV67" i="5" s="1"/>
  <c r="C67" i="5"/>
  <c r="U67" i="5" s="1"/>
  <c r="AQ67" i="5" s="1"/>
  <c r="D67" i="5"/>
  <c r="E67" i="5"/>
  <c r="T67" i="5" s="1"/>
  <c r="AO67" i="5"/>
  <c r="AP67" i="5"/>
  <c r="H67" i="5"/>
  <c r="B68" i="5"/>
  <c r="N68" i="5" s="1"/>
  <c r="Y68" i="5" s="1"/>
  <c r="AV68" i="5" s="1"/>
  <c r="C68" i="5"/>
  <c r="U68" i="5" s="1"/>
  <c r="AQ68" i="5" s="1"/>
  <c r="D68" i="5"/>
  <c r="E68" i="5"/>
  <c r="T68" i="5" s="1"/>
  <c r="AO68" i="5"/>
  <c r="AP68" i="5"/>
  <c r="H68" i="5"/>
  <c r="B69" i="5"/>
  <c r="N69" i="5" s="1"/>
  <c r="Y69" i="5" s="1"/>
  <c r="AV69" i="5" s="1"/>
  <c r="C69" i="5"/>
  <c r="U69" i="5" s="1"/>
  <c r="AQ69" i="5" s="1"/>
  <c r="D69" i="5"/>
  <c r="E69" i="5"/>
  <c r="T69" i="5" s="1"/>
  <c r="AO69" i="5"/>
  <c r="AP69" i="5"/>
  <c r="H69" i="5"/>
  <c r="B70" i="5"/>
  <c r="N70" i="5" s="1"/>
  <c r="Y70" i="5" s="1"/>
  <c r="AV70" i="5" s="1"/>
  <c r="C70" i="5"/>
  <c r="U70" i="5" s="1"/>
  <c r="AQ70" i="5" s="1"/>
  <c r="D70" i="5"/>
  <c r="E70" i="5"/>
  <c r="T70" i="5" s="1"/>
  <c r="AO70" i="5"/>
  <c r="AP70" i="5"/>
  <c r="H70" i="5"/>
  <c r="B71" i="5"/>
  <c r="N71" i="5" s="1"/>
  <c r="Y71" i="5" s="1"/>
  <c r="AV71" i="5" s="1"/>
  <c r="C71" i="5"/>
  <c r="U71" i="5" s="1"/>
  <c r="AQ71" i="5" s="1"/>
  <c r="D71" i="5"/>
  <c r="E71" i="5"/>
  <c r="T71" i="5" s="1"/>
  <c r="AO71" i="5"/>
  <c r="AP71" i="5"/>
  <c r="H71" i="5"/>
  <c r="B72" i="5"/>
  <c r="N72" i="5" s="1"/>
  <c r="Y72" i="5" s="1"/>
  <c r="AV72" i="5" s="1"/>
  <c r="C72" i="5"/>
  <c r="U72" i="5" s="1"/>
  <c r="AQ72" i="5" s="1"/>
  <c r="D72" i="5"/>
  <c r="V72" i="5" s="1"/>
  <c r="E72" i="5"/>
  <c r="T72" i="5" s="1"/>
  <c r="AO72" i="5"/>
  <c r="AP72" i="5"/>
  <c r="H72" i="5"/>
  <c r="B73" i="5"/>
  <c r="N73" i="5" s="1"/>
  <c r="Y73" i="5" s="1"/>
  <c r="AV73" i="5" s="1"/>
  <c r="C73" i="5"/>
  <c r="U73" i="5" s="1"/>
  <c r="AQ73" i="5" s="1"/>
  <c r="D73" i="5"/>
  <c r="E73" i="5"/>
  <c r="T73" i="5" s="1"/>
  <c r="AO73" i="5"/>
  <c r="AP73" i="5"/>
  <c r="H73" i="5"/>
  <c r="A74" i="5"/>
  <c r="R74" i="5" s="1"/>
  <c r="AL74" i="5" s="1"/>
  <c r="B74" i="5"/>
  <c r="N74" i="5" s="1"/>
  <c r="C74" i="5"/>
  <c r="U74" i="5" s="1"/>
  <c r="AQ74" i="5" s="1"/>
  <c r="D74" i="5"/>
  <c r="E74" i="5"/>
  <c r="T74" i="5" s="1"/>
  <c r="F74" i="5"/>
  <c r="AO74" i="5" s="1"/>
  <c r="G74" i="5"/>
  <c r="AP74" i="5" s="1"/>
  <c r="H74" i="5"/>
  <c r="A75" i="5"/>
  <c r="R75" i="5" s="1"/>
  <c r="AL75" i="5" s="1"/>
  <c r="B75" i="5"/>
  <c r="N75" i="5" s="1"/>
  <c r="C75" i="5"/>
  <c r="U75" i="5" s="1"/>
  <c r="AQ75" i="5" s="1"/>
  <c r="D75" i="5"/>
  <c r="E75" i="5"/>
  <c r="T75" i="5" s="1"/>
  <c r="AO75" i="5"/>
  <c r="AP75" i="5"/>
  <c r="H75" i="5"/>
  <c r="A76" i="5"/>
  <c r="R76" i="5" s="1"/>
  <c r="AL76" i="5" s="1"/>
  <c r="B76" i="5"/>
  <c r="N76" i="5" s="1"/>
  <c r="C76" i="5"/>
  <c r="U76" i="5" s="1"/>
  <c r="AQ76" i="5" s="1"/>
  <c r="D76" i="5"/>
  <c r="V76" i="5" s="1"/>
  <c r="E76" i="5"/>
  <c r="T76" i="5" s="1"/>
  <c r="AO76" i="5"/>
  <c r="AP76" i="5"/>
  <c r="H76" i="5"/>
  <c r="A77" i="5"/>
  <c r="R77" i="5" s="1"/>
  <c r="AL77" i="5" s="1"/>
  <c r="B77" i="5"/>
  <c r="N77" i="5" s="1"/>
  <c r="C77" i="5"/>
  <c r="U77" i="5" s="1"/>
  <c r="AQ77" i="5" s="1"/>
  <c r="D77" i="5"/>
  <c r="E77" i="5"/>
  <c r="T77" i="5" s="1"/>
  <c r="AO77" i="5"/>
  <c r="AP77" i="5"/>
  <c r="H77" i="5"/>
  <c r="A78" i="5"/>
  <c r="R78" i="5" s="1"/>
  <c r="AL78" i="5" s="1"/>
  <c r="B78" i="5"/>
  <c r="N78" i="5" s="1"/>
  <c r="C78" i="5"/>
  <c r="U78" i="5" s="1"/>
  <c r="AQ78" i="5" s="1"/>
  <c r="D78" i="5"/>
  <c r="E78" i="5"/>
  <c r="T78" i="5" s="1"/>
  <c r="AO78" i="5"/>
  <c r="AP78" i="5"/>
  <c r="H78" i="5"/>
  <c r="A79" i="5"/>
  <c r="R79" i="5" s="1"/>
  <c r="AL79" i="5" s="1"/>
  <c r="B79" i="5"/>
  <c r="N79" i="5" s="1"/>
  <c r="C79" i="5"/>
  <c r="U79" i="5" s="1"/>
  <c r="AQ79" i="5" s="1"/>
  <c r="D79" i="5"/>
  <c r="E79" i="5"/>
  <c r="T79" i="5" s="1"/>
  <c r="AO79" i="5"/>
  <c r="AP79" i="5"/>
  <c r="H79" i="5"/>
  <c r="A80" i="5"/>
  <c r="R80" i="5" s="1"/>
  <c r="AL80" i="5" s="1"/>
  <c r="B80" i="5"/>
  <c r="N80" i="5" s="1"/>
  <c r="C80" i="5"/>
  <c r="U80" i="5" s="1"/>
  <c r="AQ80" i="5" s="1"/>
  <c r="D80" i="5"/>
  <c r="E80" i="5"/>
  <c r="T80" i="5" s="1"/>
  <c r="AO80" i="5"/>
  <c r="AP80" i="5"/>
  <c r="H80" i="5"/>
  <c r="A81" i="5"/>
  <c r="R81" i="5" s="1"/>
  <c r="AL81" i="5" s="1"/>
  <c r="B81" i="5"/>
  <c r="N81" i="5" s="1"/>
  <c r="C81" i="5"/>
  <c r="U81" i="5" s="1"/>
  <c r="AQ81" i="5" s="1"/>
  <c r="D81" i="5"/>
  <c r="E81" i="5"/>
  <c r="T81" i="5" s="1"/>
  <c r="AO81" i="5"/>
  <c r="AP81" i="5"/>
  <c r="H81" i="5"/>
  <c r="A82" i="5"/>
  <c r="R82" i="5" s="1"/>
  <c r="AL82" i="5" s="1"/>
  <c r="B82" i="5"/>
  <c r="N82" i="5" s="1"/>
  <c r="C82" i="5"/>
  <c r="U82" i="5" s="1"/>
  <c r="AQ82" i="5" s="1"/>
  <c r="D82" i="5"/>
  <c r="V82" i="5" s="1"/>
  <c r="E82" i="5"/>
  <c r="T82" i="5" s="1"/>
  <c r="AO82" i="5"/>
  <c r="AP82" i="5"/>
  <c r="H82" i="5"/>
  <c r="A83" i="5"/>
  <c r="R83" i="5" s="1"/>
  <c r="AL83" i="5" s="1"/>
  <c r="B83" i="5"/>
  <c r="N83" i="5" s="1"/>
  <c r="C83" i="5"/>
  <c r="U83" i="5" s="1"/>
  <c r="AQ83" i="5" s="1"/>
  <c r="D83" i="5"/>
  <c r="E83" i="5"/>
  <c r="T83" i="5" s="1"/>
  <c r="AO83" i="5"/>
  <c r="AP83" i="5"/>
  <c r="H83" i="5"/>
  <c r="A84" i="5"/>
  <c r="R84" i="5" s="1"/>
  <c r="AL84" i="5" s="1"/>
  <c r="B84" i="5"/>
  <c r="N84" i="5" s="1"/>
  <c r="C84" i="5"/>
  <c r="U84" i="5" s="1"/>
  <c r="AQ84" i="5" s="1"/>
  <c r="D84" i="5"/>
  <c r="V84" i="5" s="1"/>
  <c r="E84" i="5"/>
  <c r="T84" i="5" s="1"/>
  <c r="AO84" i="5"/>
  <c r="AP84" i="5"/>
  <c r="H84" i="5"/>
  <c r="A85" i="5"/>
  <c r="R85" i="5" s="1"/>
  <c r="AL85" i="5" s="1"/>
  <c r="B85" i="5"/>
  <c r="N85" i="5" s="1"/>
  <c r="C85" i="5"/>
  <c r="U85" i="5" s="1"/>
  <c r="AQ85" i="5" s="1"/>
  <c r="D85" i="5"/>
  <c r="E85" i="5"/>
  <c r="T85" i="5" s="1"/>
  <c r="AO85" i="5"/>
  <c r="AP85" i="5"/>
  <c r="H85" i="5"/>
  <c r="A86" i="5"/>
  <c r="R86" i="5" s="1"/>
  <c r="AL86" i="5" s="1"/>
  <c r="B86" i="5"/>
  <c r="N86" i="5" s="1"/>
  <c r="C86" i="5"/>
  <c r="U86" i="5" s="1"/>
  <c r="AQ86" i="5" s="1"/>
  <c r="D86" i="5"/>
  <c r="V86" i="5" s="1"/>
  <c r="E86" i="5"/>
  <c r="T86" i="5" s="1"/>
  <c r="AO86" i="5"/>
  <c r="AP86" i="5"/>
  <c r="H86" i="5"/>
  <c r="A87" i="5"/>
  <c r="R87" i="5" s="1"/>
  <c r="AL87" i="5" s="1"/>
  <c r="B87" i="5"/>
  <c r="N87" i="5" s="1"/>
  <c r="C87" i="5"/>
  <c r="U87" i="5" s="1"/>
  <c r="AQ87" i="5" s="1"/>
  <c r="D87" i="5"/>
  <c r="E87" i="5"/>
  <c r="T87" i="5" s="1"/>
  <c r="AO87" i="5"/>
  <c r="AP87" i="5"/>
  <c r="H87" i="5"/>
  <c r="A88" i="5"/>
  <c r="R88" i="5" s="1"/>
  <c r="AL88" i="5" s="1"/>
  <c r="B88" i="5"/>
  <c r="N88" i="5" s="1"/>
  <c r="C88" i="5"/>
  <c r="U88" i="5" s="1"/>
  <c r="AQ88" i="5" s="1"/>
  <c r="D88" i="5"/>
  <c r="V88" i="5" s="1"/>
  <c r="E88" i="5"/>
  <c r="T88" i="5" s="1"/>
  <c r="AO88" i="5"/>
  <c r="AP88" i="5"/>
  <c r="H88" i="5"/>
  <c r="A89" i="5"/>
  <c r="R89" i="5" s="1"/>
  <c r="AL89" i="5" s="1"/>
  <c r="B89" i="5"/>
  <c r="N89" i="5" s="1"/>
  <c r="C89" i="5"/>
  <c r="U89" i="5" s="1"/>
  <c r="AQ89" i="5" s="1"/>
  <c r="D89" i="5"/>
  <c r="E89" i="5"/>
  <c r="T89" i="5" s="1"/>
  <c r="AO89" i="5"/>
  <c r="AP89" i="5"/>
  <c r="H89" i="5"/>
  <c r="A90" i="5"/>
  <c r="R90" i="5" s="1"/>
  <c r="AL90" i="5" s="1"/>
  <c r="B90" i="5"/>
  <c r="N90" i="5" s="1"/>
  <c r="C90" i="5"/>
  <c r="U90" i="5" s="1"/>
  <c r="AQ90" i="5" s="1"/>
  <c r="D90" i="5"/>
  <c r="V90" i="5" s="1"/>
  <c r="E90" i="5"/>
  <c r="T90" i="5" s="1"/>
  <c r="AO90" i="5"/>
  <c r="AP90" i="5"/>
  <c r="H90" i="5"/>
  <c r="A91" i="5"/>
  <c r="R91" i="5" s="1"/>
  <c r="AL91" i="5" s="1"/>
  <c r="B91" i="5"/>
  <c r="N91" i="5" s="1"/>
  <c r="C91" i="5"/>
  <c r="U91" i="5" s="1"/>
  <c r="AQ91" i="5" s="1"/>
  <c r="D91" i="5"/>
  <c r="E91" i="5"/>
  <c r="T91" i="5" s="1"/>
  <c r="AO91" i="5"/>
  <c r="AP91" i="5"/>
  <c r="H91" i="5"/>
  <c r="A92" i="5"/>
  <c r="R92" i="5" s="1"/>
  <c r="AL92" i="5" s="1"/>
  <c r="B92" i="5"/>
  <c r="N92" i="5" s="1"/>
  <c r="C92" i="5"/>
  <c r="U92" i="5" s="1"/>
  <c r="AQ92" i="5" s="1"/>
  <c r="D92" i="5"/>
  <c r="V92" i="5" s="1"/>
  <c r="E92" i="5"/>
  <c r="T92" i="5" s="1"/>
  <c r="AO92" i="5"/>
  <c r="AP92" i="5"/>
  <c r="H92" i="5"/>
  <c r="A93" i="5"/>
  <c r="R93" i="5" s="1"/>
  <c r="AL93" i="5" s="1"/>
  <c r="B93" i="5"/>
  <c r="N93" i="5" s="1"/>
  <c r="C93" i="5"/>
  <c r="U93" i="5" s="1"/>
  <c r="AQ93" i="5" s="1"/>
  <c r="D93" i="5"/>
  <c r="E93" i="5"/>
  <c r="T93" i="5" s="1"/>
  <c r="AO93" i="5"/>
  <c r="AP93" i="5"/>
  <c r="H93" i="5"/>
  <c r="A94" i="5"/>
  <c r="R94" i="5" s="1"/>
  <c r="AL94" i="5" s="1"/>
  <c r="B94" i="5"/>
  <c r="N94" i="5" s="1"/>
  <c r="C94" i="5"/>
  <c r="U94" i="5" s="1"/>
  <c r="AQ94" i="5" s="1"/>
  <c r="D94" i="5"/>
  <c r="V94" i="5" s="1"/>
  <c r="E94" i="5"/>
  <c r="T94" i="5" s="1"/>
  <c r="AO94" i="5"/>
  <c r="AP94" i="5"/>
  <c r="H94" i="5"/>
  <c r="A95" i="5"/>
  <c r="R95" i="5" s="1"/>
  <c r="AL95" i="5" s="1"/>
  <c r="B95" i="5"/>
  <c r="N95" i="5" s="1"/>
  <c r="C95" i="5"/>
  <c r="U95" i="5" s="1"/>
  <c r="AQ95" i="5" s="1"/>
  <c r="D95" i="5"/>
  <c r="V95" i="5" s="1"/>
  <c r="E95" i="5"/>
  <c r="T95" i="5" s="1"/>
  <c r="AO95" i="5"/>
  <c r="AP95" i="5"/>
  <c r="H95" i="5"/>
  <c r="A96" i="5"/>
  <c r="R96" i="5" s="1"/>
  <c r="AL96" i="5" s="1"/>
  <c r="B96" i="5"/>
  <c r="N96" i="5" s="1"/>
  <c r="C96" i="5"/>
  <c r="U96" i="5" s="1"/>
  <c r="AQ96" i="5" s="1"/>
  <c r="D96" i="5"/>
  <c r="E96" i="5"/>
  <c r="T96" i="5" s="1"/>
  <c r="AO96" i="5"/>
  <c r="AP96" i="5"/>
  <c r="H96" i="5"/>
  <c r="A97" i="5"/>
  <c r="R97" i="5" s="1"/>
  <c r="AL97" i="5" s="1"/>
  <c r="B97" i="5"/>
  <c r="N97" i="5" s="1"/>
  <c r="C97" i="5"/>
  <c r="U97" i="5" s="1"/>
  <c r="AQ97" i="5" s="1"/>
  <c r="D97" i="5"/>
  <c r="V97" i="5" s="1"/>
  <c r="E97" i="5"/>
  <c r="T97" i="5" s="1"/>
  <c r="AO97" i="5"/>
  <c r="AP97" i="5"/>
  <c r="H97" i="5"/>
  <c r="A98" i="5"/>
  <c r="R98" i="5" s="1"/>
  <c r="AL98" i="5" s="1"/>
  <c r="B98" i="5"/>
  <c r="N98" i="5" s="1"/>
  <c r="C98" i="5"/>
  <c r="U98" i="5" s="1"/>
  <c r="AQ98" i="5" s="1"/>
  <c r="D98" i="5"/>
  <c r="V98" i="5" s="1"/>
  <c r="E98" i="5"/>
  <c r="T98" i="5" s="1"/>
  <c r="AO98" i="5"/>
  <c r="AP98" i="5"/>
  <c r="H98" i="5"/>
  <c r="A99" i="5"/>
  <c r="R99" i="5" s="1"/>
  <c r="AL99" i="5" s="1"/>
  <c r="B99" i="5"/>
  <c r="N99" i="5" s="1"/>
  <c r="C99" i="5"/>
  <c r="U99" i="5" s="1"/>
  <c r="AQ99" i="5" s="1"/>
  <c r="D99" i="5"/>
  <c r="V99" i="5" s="1"/>
  <c r="E99" i="5"/>
  <c r="T99" i="5" s="1"/>
  <c r="AO99" i="5"/>
  <c r="AP99" i="5"/>
  <c r="H99" i="5"/>
  <c r="B100" i="5"/>
  <c r="N100" i="5" s="1"/>
  <c r="Y100" i="5" s="1"/>
  <c r="AV100" i="5" s="1"/>
  <c r="C100" i="5"/>
  <c r="U100" i="5" s="1"/>
  <c r="AQ100" i="5" s="1"/>
  <c r="D100" i="5"/>
  <c r="E100" i="5"/>
  <c r="T100" i="5" s="1"/>
  <c r="F100" i="5"/>
  <c r="AO100" i="5" s="1"/>
  <c r="G100" i="5"/>
  <c r="AP100" i="5" s="1"/>
  <c r="H100" i="5"/>
  <c r="B52" i="5"/>
  <c r="N52" i="5" s="1"/>
  <c r="C52" i="5"/>
  <c r="U52" i="5" s="1"/>
  <c r="AQ52" i="5" s="1"/>
  <c r="D52" i="5"/>
  <c r="E52" i="5"/>
  <c r="T52" i="5" s="1"/>
  <c r="AO52" i="5"/>
  <c r="AP52" i="5"/>
  <c r="H52" i="5"/>
  <c r="M51" i="5"/>
  <c r="M52" i="5"/>
  <c r="M53" i="5"/>
  <c r="M54" i="5"/>
  <c r="M55" i="5"/>
  <c r="M56" i="5"/>
  <c r="M57" i="5"/>
  <c r="M58" i="5"/>
  <c r="M59" i="5"/>
  <c r="I51" i="5"/>
  <c r="S51" i="5" s="1"/>
  <c r="AM51" i="5" s="1"/>
  <c r="I50" i="5"/>
  <c r="I100" i="5" s="1"/>
  <c r="S100" i="5" s="1"/>
  <c r="AM100" i="5" s="1"/>
  <c r="I2" i="5"/>
  <c r="I52" i="5" s="1"/>
  <c r="S52" i="5" s="1"/>
  <c r="AM52" i="5" s="1"/>
  <c r="I3" i="5"/>
  <c r="I53" i="5" s="1"/>
  <c r="S53" i="5" s="1"/>
  <c r="AM53" i="5" s="1"/>
  <c r="I4" i="5"/>
  <c r="I54" i="5" s="1"/>
  <c r="S54" i="5" s="1"/>
  <c r="AM54" i="5" s="1"/>
  <c r="I5" i="5"/>
  <c r="I55" i="5" s="1"/>
  <c r="S55" i="5" s="1"/>
  <c r="AM55" i="5" s="1"/>
  <c r="I6" i="5"/>
  <c r="I56" i="5" s="1"/>
  <c r="S56" i="5" s="1"/>
  <c r="AM56" i="5" s="1"/>
  <c r="I7" i="5"/>
  <c r="I57" i="5" s="1"/>
  <c r="S57" i="5" s="1"/>
  <c r="AM57" i="5" s="1"/>
  <c r="I8" i="5"/>
  <c r="I58" i="5" s="1"/>
  <c r="S58" i="5" s="1"/>
  <c r="AM58" i="5" s="1"/>
  <c r="I9" i="5"/>
  <c r="I59" i="5" s="1"/>
  <c r="S59" i="5" s="1"/>
  <c r="AM59" i="5" s="1"/>
  <c r="I10" i="5"/>
  <c r="I60" i="5" s="1"/>
  <c r="S60" i="5" s="1"/>
  <c r="AM60" i="5" s="1"/>
  <c r="I11" i="5"/>
  <c r="I61" i="5" s="1"/>
  <c r="S61" i="5" s="1"/>
  <c r="AM61" i="5" s="1"/>
  <c r="I12" i="5"/>
  <c r="I62" i="5" s="1"/>
  <c r="S62" i="5" s="1"/>
  <c r="AM62" i="5" s="1"/>
  <c r="I13" i="5"/>
  <c r="I63" i="5" s="1"/>
  <c r="S63" i="5" s="1"/>
  <c r="AM63" i="5" s="1"/>
  <c r="I15" i="5"/>
  <c r="I65" i="5" s="1"/>
  <c r="S65" i="5" s="1"/>
  <c r="AM65" i="5" s="1"/>
  <c r="I16" i="5"/>
  <c r="I66" i="5" s="1"/>
  <c r="S66" i="5" s="1"/>
  <c r="AM66" i="5" s="1"/>
  <c r="I17" i="5"/>
  <c r="I67" i="5" s="1"/>
  <c r="S67" i="5" s="1"/>
  <c r="AM67" i="5" s="1"/>
  <c r="I18" i="5"/>
  <c r="I68" i="5" s="1"/>
  <c r="S68" i="5" s="1"/>
  <c r="AM68" i="5" s="1"/>
  <c r="I19" i="5"/>
  <c r="I69" i="5" s="1"/>
  <c r="S69" i="5" s="1"/>
  <c r="AM69" i="5" s="1"/>
  <c r="I20" i="5"/>
  <c r="I70" i="5" s="1"/>
  <c r="S70" i="5" s="1"/>
  <c r="AM70" i="5" s="1"/>
  <c r="I21" i="5"/>
  <c r="I71" i="5" s="1"/>
  <c r="S71" i="5" s="1"/>
  <c r="AM71" i="5" s="1"/>
  <c r="I22" i="5"/>
  <c r="I72" i="5" s="1"/>
  <c r="S72" i="5" s="1"/>
  <c r="AM72" i="5" s="1"/>
  <c r="I23" i="5"/>
  <c r="I73" i="5" s="1"/>
  <c r="S73" i="5" s="1"/>
  <c r="AM73" i="5" s="1"/>
  <c r="I24" i="5"/>
  <c r="I74" i="5" s="1"/>
  <c r="S74" i="5" s="1"/>
  <c r="AM74" i="5" s="1"/>
  <c r="I25" i="5"/>
  <c r="I75" i="5" s="1"/>
  <c r="S75" i="5" s="1"/>
  <c r="AM75" i="5" s="1"/>
  <c r="I26" i="5"/>
  <c r="I76" i="5" s="1"/>
  <c r="S76" i="5" s="1"/>
  <c r="AM76" i="5" s="1"/>
  <c r="I27" i="5"/>
  <c r="I77" i="5" s="1"/>
  <c r="S77" i="5" s="1"/>
  <c r="AM77" i="5" s="1"/>
  <c r="I28" i="5"/>
  <c r="I78" i="5" s="1"/>
  <c r="S78" i="5" s="1"/>
  <c r="AM78" i="5" s="1"/>
  <c r="I29" i="5"/>
  <c r="I79" i="5" s="1"/>
  <c r="S79" i="5" s="1"/>
  <c r="AM79" i="5" s="1"/>
  <c r="I30" i="5"/>
  <c r="I80" i="5" s="1"/>
  <c r="S80" i="5" s="1"/>
  <c r="AM80" i="5" s="1"/>
  <c r="I31" i="5"/>
  <c r="I81" i="5" s="1"/>
  <c r="S81" i="5" s="1"/>
  <c r="AM81" i="5" s="1"/>
  <c r="I32" i="5"/>
  <c r="I82" i="5" s="1"/>
  <c r="S82" i="5" s="1"/>
  <c r="AM82" i="5" s="1"/>
  <c r="I33" i="5"/>
  <c r="I83" i="5" s="1"/>
  <c r="S83" i="5" s="1"/>
  <c r="AM83" i="5" s="1"/>
  <c r="I34" i="5"/>
  <c r="I84" i="5" s="1"/>
  <c r="S84" i="5" s="1"/>
  <c r="AM84" i="5" s="1"/>
  <c r="I35" i="5"/>
  <c r="I85" i="5" s="1"/>
  <c r="S85" i="5" s="1"/>
  <c r="AM85" i="5" s="1"/>
  <c r="I36" i="5"/>
  <c r="I86" i="5" s="1"/>
  <c r="S86" i="5" s="1"/>
  <c r="AM86" i="5" s="1"/>
  <c r="I37" i="5"/>
  <c r="I87" i="5" s="1"/>
  <c r="S87" i="5" s="1"/>
  <c r="AM87" i="5" s="1"/>
  <c r="I38" i="5"/>
  <c r="I88" i="5" s="1"/>
  <c r="S88" i="5" s="1"/>
  <c r="AM88" i="5" s="1"/>
  <c r="I39" i="5"/>
  <c r="I89" i="5" s="1"/>
  <c r="S89" i="5" s="1"/>
  <c r="AM89" i="5" s="1"/>
  <c r="I40" i="5"/>
  <c r="I90" i="5" s="1"/>
  <c r="S90" i="5" s="1"/>
  <c r="AM90" i="5" s="1"/>
  <c r="I41" i="5"/>
  <c r="I91" i="5" s="1"/>
  <c r="S91" i="5" s="1"/>
  <c r="AM91" i="5" s="1"/>
  <c r="I42" i="5"/>
  <c r="I92" i="5" s="1"/>
  <c r="S92" i="5" s="1"/>
  <c r="AM92" i="5" s="1"/>
  <c r="I43" i="5"/>
  <c r="S43" i="5" s="1"/>
  <c r="AM43" i="5" s="1"/>
  <c r="I44" i="5"/>
  <c r="I94" i="5" s="1"/>
  <c r="S94" i="5" s="1"/>
  <c r="AM94" i="5" s="1"/>
  <c r="I45" i="5"/>
  <c r="I95" i="5" s="1"/>
  <c r="S95" i="5" s="1"/>
  <c r="AM95" i="5" s="1"/>
  <c r="I46" i="5"/>
  <c r="I96" i="5" s="1"/>
  <c r="S96" i="5" s="1"/>
  <c r="AM96" i="5" s="1"/>
  <c r="I47" i="5"/>
  <c r="I97" i="5" s="1"/>
  <c r="S97" i="5" s="1"/>
  <c r="AM97" i="5" s="1"/>
  <c r="I48" i="5"/>
  <c r="I98" i="5" s="1"/>
  <c r="S98" i="5" s="1"/>
  <c r="AM98" i="5" s="1"/>
  <c r="I49" i="5"/>
  <c r="I99" i="5" s="1"/>
  <c r="S99" i="5" s="1"/>
  <c r="AM99" i="5" s="1"/>
  <c r="I14" i="5"/>
  <c r="I64" i="5" s="1"/>
  <c r="S64" i="5" s="1"/>
  <c r="AM64" i="5" s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S44" i="5" l="1"/>
  <c r="AM44" i="5" s="1"/>
  <c r="S28" i="5"/>
  <c r="AM28" i="5" s="1"/>
  <c r="S12" i="5"/>
  <c r="AM12" i="5" s="1"/>
  <c r="S40" i="5"/>
  <c r="AM40" i="5" s="1"/>
  <c r="S24" i="5"/>
  <c r="AM24" i="5" s="1"/>
  <c r="S8" i="5"/>
  <c r="AM8" i="5" s="1"/>
  <c r="S36" i="5"/>
  <c r="AM36" i="5" s="1"/>
  <c r="S20" i="5"/>
  <c r="AM20" i="5" s="1"/>
  <c r="S4" i="5"/>
  <c r="AM4" i="5" s="1"/>
  <c r="I93" i="5"/>
  <c r="S93" i="5" s="1"/>
  <c r="AM93" i="5" s="1"/>
  <c r="S47" i="5"/>
  <c r="AM47" i="5" s="1"/>
  <c r="S39" i="5"/>
  <c r="AM39" i="5" s="1"/>
  <c r="S35" i="5"/>
  <c r="AM35" i="5" s="1"/>
  <c r="S31" i="5"/>
  <c r="AM31" i="5" s="1"/>
  <c r="S27" i="5"/>
  <c r="AM27" i="5" s="1"/>
  <c r="S23" i="5"/>
  <c r="AM23" i="5" s="1"/>
  <c r="S19" i="5"/>
  <c r="AM19" i="5" s="1"/>
  <c r="S15" i="5"/>
  <c r="AM15" i="5" s="1"/>
  <c r="S11" i="5"/>
  <c r="AM11" i="5" s="1"/>
  <c r="S7" i="5"/>
  <c r="AM7" i="5" s="1"/>
  <c r="S3" i="5"/>
  <c r="AM3" i="5" s="1"/>
  <c r="S50" i="5"/>
  <c r="AM50" i="5" s="1"/>
  <c r="S46" i="5"/>
  <c r="AM46" i="5" s="1"/>
  <c r="S42" i="5"/>
  <c r="AM42" i="5" s="1"/>
  <c r="S38" i="5"/>
  <c r="AM38" i="5" s="1"/>
  <c r="S34" i="5"/>
  <c r="AM34" i="5" s="1"/>
  <c r="S30" i="5"/>
  <c r="AM30" i="5" s="1"/>
  <c r="S26" i="5"/>
  <c r="AM26" i="5" s="1"/>
  <c r="S22" i="5"/>
  <c r="AM22" i="5" s="1"/>
  <c r="S18" i="5"/>
  <c r="AM18" i="5" s="1"/>
  <c r="S14" i="5"/>
  <c r="AM14" i="5" s="1"/>
  <c r="S10" i="5"/>
  <c r="AM10" i="5" s="1"/>
  <c r="S6" i="5"/>
  <c r="AM6" i="5" s="1"/>
  <c r="S2" i="5"/>
  <c r="AM2" i="5" s="1"/>
  <c r="S49" i="5"/>
  <c r="AM49" i="5" s="1"/>
  <c r="S45" i="5"/>
  <c r="AM45" i="5" s="1"/>
  <c r="S41" i="5"/>
  <c r="AM41" i="5" s="1"/>
  <c r="S37" i="5"/>
  <c r="AM37" i="5" s="1"/>
  <c r="S33" i="5"/>
  <c r="AM33" i="5" s="1"/>
  <c r="S29" i="5"/>
  <c r="AM29" i="5" s="1"/>
  <c r="S25" i="5"/>
  <c r="AM25" i="5" s="1"/>
  <c r="S21" i="5"/>
  <c r="AM21" i="5" s="1"/>
  <c r="S17" i="5"/>
  <c r="AM17" i="5" s="1"/>
  <c r="S13" i="5"/>
  <c r="AM13" i="5" s="1"/>
  <c r="S9" i="5"/>
  <c r="AM9" i="5" s="1"/>
  <c r="S5" i="5"/>
  <c r="AM5" i="5" s="1"/>
  <c r="AA94" i="5"/>
  <c r="AX94" i="5" s="1"/>
  <c r="AA97" i="5"/>
  <c r="AX97" i="5" s="1"/>
  <c r="AR67" i="5"/>
  <c r="Y60" i="5"/>
  <c r="AV60" i="5" s="1"/>
  <c r="AR80" i="5"/>
  <c r="AR78" i="5"/>
  <c r="Y99" i="5"/>
  <c r="AV99" i="5" s="1"/>
  <c r="Y98" i="5"/>
  <c r="AV98" i="5" s="1"/>
  <c r="Y97" i="5"/>
  <c r="AV97" i="5" s="1"/>
  <c r="AR65" i="5"/>
  <c r="Y63" i="5"/>
  <c r="AV63" i="5" s="1"/>
  <c r="Y62" i="5"/>
  <c r="AV62" i="5" s="1"/>
  <c r="Y54" i="5"/>
  <c r="AV54" i="5" s="1"/>
  <c r="Y92" i="5"/>
  <c r="AV92" i="5" s="1"/>
  <c r="Y91" i="5"/>
  <c r="AV91" i="5" s="1"/>
  <c r="Y88" i="5"/>
  <c r="AV88" i="5" s="1"/>
  <c r="Y87" i="5"/>
  <c r="AV87" i="5" s="1"/>
  <c r="Y85" i="5"/>
  <c r="AV85" i="5" s="1"/>
  <c r="Y80" i="5"/>
  <c r="AV80" i="5" s="1"/>
  <c r="Y79" i="5"/>
  <c r="AV79" i="5" s="1"/>
  <c r="Y77" i="5"/>
  <c r="AV77" i="5" s="1"/>
  <c r="AR59" i="5"/>
  <c r="V80" i="5"/>
  <c r="AR86" i="5"/>
  <c r="Y96" i="5"/>
  <c r="AV96" i="5" s="1"/>
  <c r="Y95" i="5"/>
  <c r="AV95" i="5" s="1"/>
  <c r="Y89" i="5"/>
  <c r="AV89" i="5" s="1"/>
  <c r="AR70" i="5"/>
  <c r="Y55" i="5"/>
  <c r="AV55" i="5" s="1"/>
  <c r="Y53" i="5"/>
  <c r="AV53" i="5" s="1"/>
  <c r="V78" i="5"/>
  <c r="AR73" i="5"/>
  <c r="AR56" i="5"/>
  <c r="V67" i="5"/>
  <c r="AR98" i="5"/>
  <c r="AR64" i="5"/>
  <c r="Y93" i="5"/>
  <c r="AV93" i="5" s="1"/>
  <c r="Y83" i="5"/>
  <c r="AV83" i="5" s="1"/>
  <c r="Y81" i="5"/>
  <c r="AV81" i="5" s="1"/>
  <c r="Y76" i="5"/>
  <c r="AV76" i="5" s="1"/>
  <c r="Y75" i="5"/>
  <c r="AV75" i="5" s="1"/>
  <c r="AR60" i="5"/>
  <c r="AR58" i="5"/>
  <c r="AR94" i="5"/>
  <c r="AR85" i="5"/>
  <c r="V85" i="5"/>
  <c r="V79" i="5"/>
  <c r="AR79" i="5"/>
  <c r="V89" i="5"/>
  <c r="AR89" i="5"/>
  <c r="AR83" i="5"/>
  <c r="V83" i="5"/>
  <c r="V71" i="5"/>
  <c r="AR71" i="5"/>
  <c r="V69" i="5"/>
  <c r="AR69" i="5"/>
  <c r="V68" i="5"/>
  <c r="AR68" i="5"/>
  <c r="AR63" i="5"/>
  <c r="V63" i="5"/>
  <c r="V60" i="5"/>
  <c r="V70" i="5"/>
  <c r="V65" i="5"/>
  <c r="AR88" i="5"/>
  <c r="AR66" i="5"/>
  <c r="AR100" i="5"/>
  <c r="V100" i="5"/>
  <c r="V93" i="5"/>
  <c r="AR93" i="5"/>
  <c r="V87" i="5"/>
  <c r="AR87" i="5"/>
  <c r="V77" i="5"/>
  <c r="AR77" i="5"/>
  <c r="V61" i="5"/>
  <c r="AR61" i="5"/>
  <c r="V56" i="5"/>
  <c r="Y56" i="5"/>
  <c r="AV56" i="5" s="1"/>
  <c r="V73" i="5"/>
  <c r="Y84" i="5"/>
  <c r="AV84" i="5" s="1"/>
  <c r="Y82" i="5"/>
  <c r="AV82" i="5" s="1"/>
  <c r="AR99" i="5"/>
  <c r="AR95" i="5"/>
  <c r="AR90" i="5"/>
  <c r="AR82" i="5"/>
  <c r="AR72" i="5"/>
  <c r="AR52" i="5"/>
  <c r="AR97" i="5"/>
  <c r="V91" i="5"/>
  <c r="AR91" i="5"/>
  <c r="V81" i="5"/>
  <c r="AR81" i="5"/>
  <c r="AR75" i="5"/>
  <c r="V75" i="5"/>
  <c r="AR55" i="5"/>
  <c r="V55" i="5"/>
  <c r="V52" i="5"/>
  <c r="AR92" i="5"/>
  <c r="AR84" i="5"/>
  <c r="AR76" i="5"/>
  <c r="AR74" i="5"/>
  <c r="V74" i="5"/>
  <c r="V53" i="5"/>
  <c r="AR53" i="5"/>
  <c r="Y94" i="5"/>
  <c r="AV94" i="5" s="1"/>
  <c r="AR96" i="5"/>
  <c r="Y90" i="5"/>
  <c r="AV90" i="5" s="1"/>
  <c r="Y86" i="5"/>
  <c r="AV86" i="5" s="1"/>
  <c r="Y78" i="5"/>
  <c r="AV78" i="5" s="1"/>
  <c r="Y74" i="5"/>
  <c r="AV74" i="5" s="1"/>
  <c r="AR62" i="5"/>
  <c r="AR54" i="5"/>
  <c r="V96" i="5"/>
  <c r="AR57" i="5"/>
  <c r="V58" i="5"/>
  <c r="V59" i="5"/>
  <c r="O89" i="5"/>
  <c r="AI89" i="5" s="1"/>
  <c r="AG89" i="5"/>
  <c r="O73" i="5"/>
  <c r="AI73" i="5" s="1"/>
  <c r="AG73" i="5"/>
  <c r="O59" i="5"/>
  <c r="AI59" i="5" s="1"/>
  <c r="AG59" i="5"/>
  <c r="O55" i="5"/>
  <c r="AI55" i="5" s="1"/>
  <c r="AG55" i="5"/>
  <c r="O51" i="5"/>
  <c r="AI51" i="5" s="1"/>
  <c r="AG51" i="5"/>
  <c r="O92" i="5"/>
  <c r="AI92" i="5" s="1"/>
  <c r="AG92" i="5"/>
  <c r="O88" i="5"/>
  <c r="AI88" i="5" s="1"/>
  <c r="AG88" i="5"/>
  <c r="O84" i="5"/>
  <c r="AI84" i="5" s="1"/>
  <c r="AG84" i="5"/>
  <c r="O80" i="5"/>
  <c r="AI80" i="5" s="1"/>
  <c r="AG80" i="5"/>
  <c r="O76" i="5"/>
  <c r="AI76" i="5" s="1"/>
  <c r="AG76" i="5"/>
  <c r="O72" i="5"/>
  <c r="AI72" i="5" s="1"/>
  <c r="AG72" i="5"/>
  <c r="AA68" i="5"/>
  <c r="AX68" i="5" s="1"/>
  <c r="AG68" i="5"/>
  <c r="O64" i="5"/>
  <c r="AI64" i="5" s="1"/>
  <c r="AG64" i="5"/>
  <c r="O60" i="5"/>
  <c r="AI60" i="5" s="1"/>
  <c r="AG60" i="5"/>
  <c r="O56" i="5"/>
  <c r="AI56" i="5" s="1"/>
  <c r="AG56" i="5"/>
  <c r="O93" i="5"/>
  <c r="AI93" i="5" s="1"/>
  <c r="AG93" i="5"/>
  <c r="O85" i="5"/>
  <c r="AI85" i="5" s="1"/>
  <c r="AG85" i="5"/>
  <c r="O77" i="5"/>
  <c r="AI77" i="5" s="1"/>
  <c r="AG77" i="5"/>
  <c r="O65" i="5"/>
  <c r="AI65" i="5" s="1"/>
  <c r="AG65" i="5"/>
  <c r="O61" i="5"/>
  <c r="AI61" i="5" s="1"/>
  <c r="AG61" i="5"/>
  <c r="AA58" i="5"/>
  <c r="AX58" i="5" s="1"/>
  <c r="AG58" i="5"/>
  <c r="AA54" i="5"/>
  <c r="AX54" i="5" s="1"/>
  <c r="AG54" i="5"/>
  <c r="O91" i="5"/>
  <c r="AI91" i="5" s="1"/>
  <c r="AG91" i="5"/>
  <c r="O87" i="5"/>
  <c r="AI87" i="5" s="1"/>
  <c r="AG87" i="5"/>
  <c r="O83" i="5"/>
  <c r="AI83" i="5" s="1"/>
  <c r="AG83" i="5"/>
  <c r="O79" i="5"/>
  <c r="AI79" i="5" s="1"/>
  <c r="AG79" i="5"/>
  <c r="AA75" i="5"/>
  <c r="AX75" i="5" s="1"/>
  <c r="AG75" i="5"/>
  <c r="AA71" i="5"/>
  <c r="AX71" i="5" s="1"/>
  <c r="AG71" i="5"/>
  <c r="AA67" i="5"/>
  <c r="AX67" i="5" s="1"/>
  <c r="AG67" i="5"/>
  <c r="AA63" i="5"/>
  <c r="AX63" i="5" s="1"/>
  <c r="AG63" i="5"/>
  <c r="O52" i="5"/>
  <c r="AI52" i="5" s="1"/>
  <c r="AG52" i="5"/>
  <c r="O81" i="5"/>
  <c r="AI81" i="5" s="1"/>
  <c r="AG81" i="5"/>
  <c r="O69" i="5"/>
  <c r="AI69" i="5" s="1"/>
  <c r="AG69" i="5"/>
  <c r="AA57" i="5"/>
  <c r="AX57" i="5" s="1"/>
  <c r="AG57" i="5"/>
  <c r="AA53" i="5"/>
  <c r="AX53" i="5" s="1"/>
  <c r="AG53" i="5"/>
  <c r="AA90" i="5"/>
  <c r="AX90" i="5" s="1"/>
  <c r="AG90" i="5"/>
  <c r="AA86" i="5"/>
  <c r="AX86" i="5" s="1"/>
  <c r="AG86" i="5"/>
  <c r="AA82" i="5"/>
  <c r="AX82" i="5" s="1"/>
  <c r="AG82" i="5"/>
  <c r="AA78" i="5"/>
  <c r="AX78" i="5" s="1"/>
  <c r="AG78" i="5"/>
  <c r="O74" i="5"/>
  <c r="AI74" i="5" s="1"/>
  <c r="AG74" i="5"/>
  <c r="O70" i="5"/>
  <c r="AI70" i="5" s="1"/>
  <c r="AG70" i="5"/>
  <c r="O66" i="5"/>
  <c r="AI66" i="5" s="1"/>
  <c r="AG66" i="5"/>
  <c r="O62" i="5"/>
  <c r="AI62" i="5" s="1"/>
  <c r="AG62" i="5"/>
  <c r="AG100" i="5"/>
  <c r="AG99" i="5"/>
  <c r="AG98" i="5"/>
  <c r="AG97" i="5"/>
  <c r="AG96" i="5"/>
  <c r="AG95" i="5"/>
  <c r="AG94" i="5"/>
  <c r="O71" i="5"/>
  <c r="AI71" i="5" s="1"/>
  <c r="O97" i="5"/>
  <c r="AI97" i="5" s="1"/>
  <c r="AA98" i="5"/>
  <c r="AX98" i="5" s="1"/>
  <c r="O94" i="5"/>
  <c r="AI94" i="5" s="1"/>
  <c r="AA91" i="5"/>
  <c r="AX91" i="5" s="1"/>
  <c r="AA99" i="5"/>
  <c r="AX99" i="5" s="1"/>
  <c r="AA95" i="5"/>
  <c r="AX95" i="5" s="1"/>
  <c r="O90" i="5"/>
  <c r="AI90" i="5" s="1"/>
  <c r="AA100" i="5"/>
  <c r="AX100" i="5" s="1"/>
  <c r="AA96" i="5"/>
  <c r="AX96" i="5" s="1"/>
  <c r="O86" i="5"/>
  <c r="AI86" i="5" s="1"/>
  <c r="AA83" i="5"/>
  <c r="AX83" i="5" s="1"/>
  <c r="O78" i="5"/>
  <c r="AI78" i="5" s="1"/>
  <c r="AA92" i="5"/>
  <c r="AX92" i="5" s="1"/>
  <c r="AA88" i="5"/>
  <c r="AX88" i="5" s="1"/>
  <c r="AA87" i="5"/>
  <c r="AX87" i="5" s="1"/>
  <c r="O82" i="5"/>
  <c r="AI82" i="5" s="1"/>
  <c r="AA79" i="5"/>
  <c r="AX79" i="5" s="1"/>
  <c r="AA93" i="5"/>
  <c r="AX93" i="5" s="1"/>
  <c r="AA89" i="5"/>
  <c r="AX89" i="5" s="1"/>
  <c r="O67" i="5"/>
  <c r="AI67" i="5" s="1"/>
  <c r="AA84" i="5"/>
  <c r="AX84" i="5" s="1"/>
  <c r="AA80" i="5"/>
  <c r="AX80" i="5" s="1"/>
  <c r="AA76" i="5"/>
  <c r="AX76" i="5" s="1"/>
  <c r="AA85" i="5"/>
  <c r="AX85" i="5" s="1"/>
  <c r="AA81" i="5"/>
  <c r="AX81" i="5" s="1"/>
  <c r="AA77" i="5"/>
  <c r="AX77" i="5" s="1"/>
  <c r="O75" i="5"/>
  <c r="AI75" i="5" s="1"/>
  <c r="O63" i="5"/>
  <c r="AI63" i="5" s="1"/>
  <c r="AA72" i="5"/>
  <c r="AX72" i="5" s="1"/>
  <c r="AA64" i="5"/>
  <c r="AX64" i="5" s="1"/>
  <c r="O53" i="5"/>
  <c r="AI53" i="5" s="1"/>
  <c r="AA73" i="5"/>
  <c r="AX73" i="5" s="1"/>
  <c r="AA69" i="5"/>
  <c r="AX69" i="5" s="1"/>
  <c r="O68" i="5"/>
  <c r="AI68" i="5" s="1"/>
  <c r="AA65" i="5"/>
  <c r="AX65" i="5" s="1"/>
  <c r="AA61" i="5"/>
  <c r="AX61" i="5" s="1"/>
  <c r="AA74" i="5"/>
  <c r="AX74" i="5" s="1"/>
  <c r="AA70" i="5"/>
  <c r="AX70" i="5" s="1"/>
  <c r="AA66" i="5"/>
  <c r="AX66" i="5" s="1"/>
  <c r="AA62" i="5"/>
  <c r="AX62" i="5" s="1"/>
  <c r="O57" i="5"/>
  <c r="AI57" i="5" s="1"/>
  <c r="AA59" i="5"/>
  <c r="AX59" i="5" s="1"/>
  <c r="O58" i="5"/>
  <c r="AI58" i="5" s="1"/>
  <c r="AA55" i="5"/>
  <c r="AX55" i="5" s="1"/>
  <c r="O54" i="5"/>
  <c r="AI54" i="5" s="1"/>
  <c r="AA51" i="5"/>
  <c r="AX51" i="5" s="1"/>
  <c r="AA60" i="5"/>
  <c r="AX60" i="5" s="1"/>
  <c r="AA56" i="5"/>
  <c r="AX56" i="5" s="1"/>
  <c r="AA52" i="5"/>
  <c r="AX52" i="5" s="1"/>
  <c r="M3" i="5" l="1"/>
  <c r="AA3" i="5" s="1"/>
  <c r="M4" i="5"/>
  <c r="AA4" i="5" s="1"/>
  <c r="M5" i="5"/>
  <c r="AA5" i="5" s="1"/>
  <c r="M6" i="5"/>
  <c r="AA6" i="5" s="1"/>
  <c r="M7" i="5"/>
  <c r="AA7" i="5" s="1"/>
  <c r="M8" i="5"/>
  <c r="AA8" i="5" s="1"/>
  <c r="M9" i="5"/>
  <c r="AA9" i="5" s="1"/>
  <c r="M10" i="5"/>
  <c r="AA10" i="5" s="1"/>
  <c r="M11" i="5"/>
  <c r="AA11" i="5" s="1"/>
  <c r="M12" i="5"/>
  <c r="AA12" i="5" s="1"/>
  <c r="M13" i="5"/>
  <c r="AA13" i="5" s="1"/>
  <c r="M14" i="5"/>
  <c r="AA14" i="5" s="1"/>
  <c r="M15" i="5"/>
  <c r="AA15" i="5" s="1"/>
  <c r="M16" i="5"/>
  <c r="AA16" i="5" s="1"/>
  <c r="M17" i="5"/>
  <c r="AA17" i="5" s="1"/>
  <c r="M18" i="5"/>
  <c r="AA18" i="5" s="1"/>
  <c r="M19" i="5"/>
  <c r="AA19" i="5" s="1"/>
  <c r="M20" i="5"/>
  <c r="AA20" i="5" s="1"/>
  <c r="M21" i="5"/>
  <c r="AA21" i="5" s="1"/>
  <c r="M22" i="5"/>
  <c r="AA22" i="5" s="1"/>
  <c r="M23" i="5"/>
  <c r="AA23" i="5" s="1"/>
  <c r="M24" i="5"/>
  <c r="AA24" i="5" s="1"/>
  <c r="M25" i="5"/>
  <c r="AA25" i="5" s="1"/>
  <c r="M26" i="5"/>
  <c r="AA26" i="5" s="1"/>
  <c r="M27" i="5"/>
  <c r="AA27" i="5" s="1"/>
  <c r="M28" i="5"/>
  <c r="AA28" i="5" s="1"/>
  <c r="M29" i="5"/>
  <c r="AA29" i="5" s="1"/>
  <c r="M30" i="5"/>
  <c r="AA30" i="5" s="1"/>
  <c r="M31" i="5"/>
  <c r="AA31" i="5" s="1"/>
  <c r="M32" i="5"/>
  <c r="AA32" i="5" s="1"/>
  <c r="M33" i="5"/>
  <c r="AA33" i="5" s="1"/>
  <c r="M34" i="5"/>
  <c r="AA34" i="5" s="1"/>
  <c r="M35" i="5"/>
  <c r="AA35" i="5" s="1"/>
  <c r="M36" i="5"/>
  <c r="AA36" i="5" s="1"/>
  <c r="M37" i="5"/>
  <c r="AA37" i="5" s="1"/>
  <c r="M38" i="5"/>
  <c r="AA38" i="5" s="1"/>
  <c r="M39" i="5"/>
  <c r="AA39" i="5" s="1"/>
  <c r="M40" i="5"/>
  <c r="AA40" i="5" s="1"/>
  <c r="M41" i="5"/>
  <c r="AA41" i="5" s="1"/>
  <c r="M42" i="5"/>
  <c r="AA42" i="5" s="1"/>
  <c r="M43" i="5"/>
  <c r="AA43" i="5" s="1"/>
  <c r="M44" i="5"/>
  <c r="AA44" i="5" s="1"/>
  <c r="M45" i="5"/>
  <c r="AA45" i="5" s="1"/>
  <c r="M46" i="5"/>
  <c r="AA46" i="5" s="1"/>
  <c r="M47" i="5"/>
  <c r="AA47" i="5" s="1"/>
  <c r="M48" i="5"/>
  <c r="AA48" i="5" s="1"/>
  <c r="M49" i="5"/>
  <c r="AA49" i="5" s="1"/>
  <c r="M50" i="5"/>
  <c r="AA50" i="5" s="1"/>
  <c r="M2" i="5"/>
  <c r="AA2" i="5" s="1"/>
  <c r="T24" i="5" l="1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AJ25" i="5"/>
  <c r="AO25" i="5"/>
  <c r="AP25" i="5"/>
  <c r="AR25" i="5"/>
  <c r="AT25" i="5"/>
  <c r="AJ26" i="5"/>
  <c r="AO26" i="5"/>
  <c r="AP26" i="5"/>
  <c r="AR26" i="5"/>
  <c r="AT26" i="5"/>
  <c r="AJ27" i="5"/>
  <c r="AO27" i="5"/>
  <c r="AP27" i="5"/>
  <c r="AR27" i="5"/>
  <c r="AT27" i="5"/>
  <c r="AJ28" i="5"/>
  <c r="AO28" i="5"/>
  <c r="AP28" i="5"/>
  <c r="AR28" i="5"/>
  <c r="AT28" i="5"/>
  <c r="AJ29" i="5"/>
  <c r="AO29" i="5"/>
  <c r="AP29" i="5"/>
  <c r="AR29" i="5"/>
  <c r="AT29" i="5"/>
  <c r="AJ30" i="5"/>
  <c r="AO30" i="5"/>
  <c r="AP30" i="5"/>
  <c r="AR30" i="5"/>
  <c r="AT30" i="5"/>
  <c r="AJ31" i="5"/>
  <c r="AO31" i="5"/>
  <c r="AP31" i="5"/>
  <c r="AR31" i="5"/>
  <c r="AT31" i="5"/>
  <c r="AJ32" i="5"/>
  <c r="AO32" i="5"/>
  <c r="AP32" i="5"/>
  <c r="AR32" i="5"/>
  <c r="AT32" i="5"/>
  <c r="AJ33" i="5"/>
  <c r="AO33" i="5"/>
  <c r="AP33" i="5"/>
  <c r="AR33" i="5"/>
  <c r="AT33" i="5"/>
  <c r="AJ34" i="5"/>
  <c r="AO34" i="5"/>
  <c r="AP34" i="5"/>
  <c r="AR34" i="5"/>
  <c r="AT34" i="5"/>
  <c r="AJ35" i="5"/>
  <c r="AO35" i="5"/>
  <c r="AP35" i="5"/>
  <c r="AR35" i="5"/>
  <c r="AT35" i="5"/>
  <c r="AJ36" i="5"/>
  <c r="AO36" i="5"/>
  <c r="AP36" i="5"/>
  <c r="AR36" i="5"/>
  <c r="AT36" i="5"/>
  <c r="AJ37" i="5"/>
  <c r="AO37" i="5"/>
  <c r="AP37" i="5"/>
  <c r="AR37" i="5"/>
  <c r="AT37" i="5"/>
  <c r="AJ38" i="5"/>
  <c r="AO38" i="5"/>
  <c r="AP38" i="5"/>
  <c r="AR38" i="5"/>
  <c r="AT38" i="5"/>
  <c r="AJ39" i="5"/>
  <c r="AO39" i="5"/>
  <c r="AP39" i="5"/>
  <c r="AR39" i="5"/>
  <c r="AT39" i="5"/>
  <c r="AJ40" i="5"/>
  <c r="AO40" i="5"/>
  <c r="AP40" i="5"/>
  <c r="AR40" i="5"/>
  <c r="AT40" i="5"/>
  <c r="AJ41" i="5"/>
  <c r="AO41" i="5"/>
  <c r="AP41" i="5"/>
  <c r="AR41" i="5"/>
  <c r="AT41" i="5"/>
  <c r="AJ42" i="5"/>
  <c r="AO42" i="5"/>
  <c r="AP42" i="5"/>
  <c r="AR42" i="5"/>
  <c r="AT42" i="5"/>
  <c r="AJ43" i="5"/>
  <c r="AO43" i="5"/>
  <c r="AP43" i="5"/>
  <c r="AR43" i="5"/>
  <c r="AT43" i="5"/>
  <c r="AJ44" i="5"/>
  <c r="AO44" i="5"/>
  <c r="AP44" i="5"/>
  <c r="AR44" i="5"/>
  <c r="AT44" i="5"/>
  <c r="AJ45" i="5"/>
  <c r="AO45" i="5"/>
  <c r="AP45" i="5"/>
  <c r="AR45" i="5"/>
  <c r="AT45" i="5"/>
  <c r="AJ46" i="5"/>
  <c r="AO46" i="5"/>
  <c r="AP46" i="5"/>
  <c r="AR46" i="5"/>
  <c r="AT46" i="5"/>
  <c r="AJ47" i="5"/>
  <c r="AO47" i="5"/>
  <c r="AP47" i="5"/>
  <c r="AR47" i="5"/>
  <c r="AT47" i="5"/>
  <c r="AJ48" i="5"/>
  <c r="AO48" i="5"/>
  <c r="AP48" i="5"/>
  <c r="AR48" i="5"/>
  <c r="AT48" i="5"/>
  <c r="AJ49" i="5"/>
  <c r="AO49" i="5"/>
  <c r="AP49" i="5"/>
  <c r="AR49" i="5"/>
  <c r="AT49" i="5"/>
  <c r="AJ50" i="5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O50" i="5"/>
  <c r="AP50" i="5"/>
  <c r="AR50" i="5"/>
  <c r="AT50" i="5"/>
  <c r="AJ2" i="5"/>
  <c r="AO2" i="5"/>
  <c r="AP2" i="5"/>
  <c r="AR2" i="5"/>
  <c r="AT2" i="5"/>
  <c r="AJ3" i="5"/>
  <c r="AO3" i="5"/>
  <c r="AP3" i="5"/>
  <c r="AR3" i="5"/>
  <c r="AT3" i="5"/>
  <c r="AJ4" i="5"/>
  <c r="AO4" i="5"/>
  <c r="AP4" i="5"/>
  <c r="AR4" i="5"/>
  <c r="AT4" i="5"/>
  <c r="AJ5" i="5"/>
  <c r="AO5" i="5"/>
  <c r="AP5" i="5"/>
  <c r="AR5" i="5"/>
  <c r="AT5" i="5"/>
  <c r="AJ6" i="5"/>
  <c r="AO6" i="5"/>
  <c r="AP6" i="5"/>
  <c r="AR6" i="5"/>
  <c r="AT6" i="5"/>
  <c r="AJ7" i="5"/>
  <c r="AO7" i="5"/>
  <c r="AP7" i="5"/>
  <c r="AR7" i="5"/>
  <c r="AT7" i="5"/>
  <c r="AJ8" i="5"/>
  <c r="AO8" i="5"/>
  <c r="AP8" i="5"/>
  <c r="AR8" i="5"/>
  <c r="AT8" i="5"/>
  <c r="AJ9" i="5"/>
  <c r="AO9" i="5"/>
  <c r="AP9" i="5"/>
  <c r="AR9" i="5"/>
  <c r="AT9" i="5"/>
  <c r="AJ10" i="5"/>
  <c r="AO10" i="5"/>
  <c r="AP10" i="5"/>
  <c r="AR10" i="5"/>
  <c r="AT10" i="5"/>
  <c r="AJ11" i="5"/>
  <c r="AO11" i="5"/>
  <c r="AP11" i="5"/>
  <c r="AR11" i="5"/>
  <c r="AT11" i="5"/>
  <c r="AJ12" i="5"/>
  <c r="AO12" i="5"/>
  <c r="AP12" i="5"/>
  <c r="AR12" i="5"/>
  <c r="AT12" i="5"/>
  <c r="AJ13" i="5"/>
  <c r="AO13" i="5"/>
  <c r="AP13" i="5"/>
  <c r="AR13" i="5"/>
  <c r="AT13" i="5"/>
  <c r="AJ14" i="5"/>
  <c r="AO14" i="5"/>
  <c r="AP14" i="5"/>
  <c r="AR14" i="5"/>
  <c r="AT14" i="5"/>
  <c r="AJ15" i="5"/>
  <c r="AO15" i="5"/>
  <c r="AP15" i="5"/>
  <c r="AR15" i="5"/>
  <c r="AT15" i="5"/>
  <c r="AJ16" i="5"/>
  <c r="AO16" i="5"/>
  <c r="AP16" i="5"/>
  <c r="AR16" i="5"/>
  <c r="AT16" i="5"/>
  <c r="AJ17" i="5"/>
  <c r="AO17" i="5"/>
  <c r="AP17" i="5"/>
  <c r="AR17" i="5"/>
  <c r="AT17" i="5"/>
  <c r="AJ18" i="5"/>
  <c r="AO18" i="5"/>
  <c r="AP18" i="5"/>
  <c r="AR18" i="5"/>
  <c r="AT18" i="5"/>
  <c r="AJ19" i="5"/>
  <c r="AO19" i="5"/>
  <c r="AP19" i="5"/>
  <c r="AR19" i="5"/>
  <c r="AT19" i="5"/>
  <c r="AJ20" i="5"/>
  <c r="AO20" i="5"/>
  <c r="AP20" i="5"/>
  <c r="AR20" i="5"/>
  <c r="AT20" i="5"/>
  <c r="AJ21" i="5"/>
  <c r="AO21" i="5"/>
  <c r="AP21" i="5"/>
  <c r="AR21" i="5"/>
  <c r="AT21" i="5"/>
  <c r="AJ22" i="5"/>
  <c r="AO22" i="5"/>
  <c r="AP22" i="5"/>
  <c r="AR22" i="5"/>
  <c r="AT22" i="5"/>
  <c r="AJ23" i="5"/>
  <c r="AO23" i="5"/>
  <c r="AP23" i="5"/>
  <c r="AR23" i="5"/>
  <c r="AT23" i="5"/>
  <c r="AL3" i="5" l="1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O24" i="5" l="1"/>
  <c r="AT24" i="5"/>
  <c r="AR24" i="5"/>
  <c r="AP24" i="5"/>
  <c r="AJ24" i="5"/>
  <c r="AG50" i="5"/>
  <c r="N2" i="5" l="1"/>
  <c r="Q2" i="5"/>
  <c r="T2" i="5"/>
  <c r="U2" i="5"/>
  <c r="AQ2" i="5" s="1"/>
  <c r="V2" i="5"/>
  <c r="N3" i="5"/>
  <c r="Q3" i="5"/>
  <c r="AK3" i="5" s="1"/>
  <c r="T3" i="5"/>
  <c r="U3" i="5"/>
  <c r="AQ3" i="5" s="1"/>
  <c r="V3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N4" i="5"/>
  <c r="Q4" i="5"/>
  <c r="AK4" i="5" s="1"/>
  <c r="T4" i="5"/>
  <c r="U4" i="5"/>
  <c r="AQ4" i="5" s="1"/>
  <c r="V4" i="5"/>
  <c r="N5" i="5"/>
  <c r="Q5" i="5"/>
  <c r="AK5" i="5" s="1"/>
  <c r="T5" i="5"/>
  <c r="U5" i="5"/>
  <c r="AQ5" i="5" s="1"/>
  <c r="V5" i="5"/>
  <c r="N6" i="5"/>
  <c r="Q6" i="5"/>
  <c r="AK6" i="5" s="1"/>
  <c r="T6" i="5"/>
  <c r="U6" i="5"/>
  <c r="AQ6" i="5" s="1"/>
  <c r="V6" i="5"/>
  <c r="N7" i="5"/>
  <c r="Q7" i="5"/>
  <c r="AK7" i="5" s="1"/>
  <c r="T7" i="5"/>
  <c r="U7" i="5"/>
  <c r="AQ7" i="5" s="1"/>
  <c r="V7" i="5"/>
  <c r="N8" i="5"/>
  <c r="Q8" i="5"/>
  <c r="AK8" i="5" s="1"/>
  <c r="T8" i="5"/>
  <c r="U8" i="5"/>
  <c r="AQ8" i="5" s="1"/>
  <c r="V8" i="5"/>
  <c r="N9" i="5"/>
  <c r="Q9" i="5"/>
  <c r="AK9" i="5" s="1"/>
  <c r="T9" i="5"/>
  <c r="U9" i="5"/>
  <c r="AQ9" i="5" s="1"/>
  <c r="V9" i="5"/>
  <c r="N10" i="5"/>
  <c r="Q10" i="5"/>
  <c r="AK10" i="5" s="1"/>
  <c r="T10" i="5"/>
  <c r="U10" i="5"/>
  <c r="AQ10" i="5" s="1"/>
  <c r="V10" i="5"/>
  <c r="N11" i="5"/>
  <c r="Q11" i="5"/>
  <c r="AK11" i="5" s="1"/>
  <c r="T11" i="5"/>
  <c r="U11" i="5"/>
  <c r="AQ11" i="5" s="1"/>
  <c r="V11" i="5"/>
  <c r="N12" i="5"/>
  <c r="Q12" i="5"/>
  <c r="AK12" i="5" s="1"/>
  <c r="T12" i="5"/>
  <c r="U12" i="5"/>
  <c r="AQ12" i="5" s="1"/>
  <c r="V12" i="5"/>
  <c r="N13" i="5"/>
  <c r="Q13" i="5"/>
  <c r="AK13" i="5" s="1"/>
  <c r="T13" i="5"/>
  <c r="U13" i="5"/>
  <c r="AQ13" i="5" s="1"/>
  <c r="V13" i="5"/>
  <c r="N14" i="5"/>
  <c r="Q14" i="5"/>
  <c r="AK14" i="5" s="1"/>
  <c r="T14" i="5"/>
  <c r="U14" i="5"/>
  <c r="AQ14" i="5" s="1"/>
  <c r="V14" i="5"/>
  <c r="N15" i="5"/>
  <c r="Q15" i="5"/>
  <c r="AK15" i="5" s="1"/>
  <c r="T15" i="5"/>
  <c r="U15" i="5"/>
  <c r="AQ15" i="5" s="1"/>
  <c r="V15" i="5"/>
  <c r="N16" i="5"/>
  <c r="Q16" i="5"/>
  <c r="AK16" i="5" s="1"/>
  <c r="T16" i="5"/>
  <c r="U16" i="5"/>
  <c r="AQ16" i="5" s="1"/>
  <c r="V16" i="5"/>
  <c r="N17" i="5"/>
  <c r="Q17" i="5"/>
  <c r="AK17" i="5" s="1"/>
  <c r="T17" i="5"/>
  <c r="U17" i="5"/>
  <c r="AQ17" i="5" s="1"/>
  <c r="V17" i="5"/>
  <c r="N18" i="5"/>
  <c r="Q18" i="5"/>
  <c r="AK18" i="5" s="1"/>
  <c r="T18" i="5"/>
  <c r="U18" i="5"/>
  <c r="AQ18" i="5" s="1"/>
  <c r="V18" i="5"/>
  <c r="N19" i="5"/>
  <c r="Q19" i="5"/>
  <c r="AK19" i="5" s="1"/>
  <c r="T19" i="5"/>
  <c r="U19" i="5"/>
  <c r="AQ19" i="5" s="1"/>
  <c r="V19" i="5"/>
  <c r="N20" i="5"/>
  <c r="Q20" i="5"/>
  <c r="AK20" i="5" s="1"/>
  <c r="T20" i="5"/>
  <c r="U20" i="5"/>
  <c r="AQ20" i="5" s="1"/>
  <c r="V20" i="5"/>
  <c r="N21" i="5"/>
  <c r="Q21" i="5"/>
  <c r="AK21" i="5" s="1"/>
  <c r="T21" i="5"/>
  <c r="U21" i="5"/>
  <c r="AQ21" i="5" s="1"/>
  <c r="V21" i="5"/>
  <c r="N22" i="5"/>
  <c r="Q22" i="5"/>
  <c r="AK22" i="5" s="1"/>
  <c r="T22" i="5"/>
  <c r="U22" i="5"/>
  <c r="AQ22" i="5" s="1"/>
  <c r="V22" i="5"/>
  <c r="N23" i="5"/>
  <c r="Q23" i="5"/>
  <c r="AK23" i="5" s="1"/>
  <c r="T23" i="5"/>
  <c r="U23" i="5"/>
  <c r="AQ23" i="5" s="1"/>
  <c r="V23" i="5"/>
  <c r="AX50" i="5"/>
  <c r="Y23" i="5" l="1"/>
  <c r="AV23" i="5" s="1"/>
  <c r="Y19" i="5"/>
  <c r="AV19" i="5" s="1"/>
  <c r="Y15" i="5"/>
  <c r="AV15" i="5" s="1"/>
  <c r="Y20" i="5"/>
  <c r="AV20" i="5" s="1"/>
  <c r="Y16" i="5"/>
  <c r="AV16" i="5" s="1"/>
  <c r="Y12" i="5"/>
  <c r="AV12" i="5" s="1"/>
  <c r="Y8" i="5"/>
  <c r="AV8" i="5" s="1"/>
  <c r="Y4" i="5"/>
  <c r="AV4" i="5" s="1"/>
  <c r="Y11" i="5"/>
  <c r="AV11" i="5" s="1"/>
  <c r="Y7" i="5"/>
  <c r="AV7" i="5" s="1"/>
  <c r="Y22" i="5"/>
  <c r="AV22" i="5" s="1"/>
  <c r="Y18" i="5"/>
  <c r="AV18" i="5" s="1"/>
  <c r="Y14" i="5"/>
  <c r="AV14" i="5" s="1"/>
  <c r="Y10" i="5"/>
  <c r="AV10" i="5" s="1"/>
  <c r="Y6" i="5"/>
  <c r="AV6" i="5" s="1"/>
  <c r="Y3" i="5"/>
  <c r="AV3" i="5" s="1"/>
  <c r="Y21" i="5"/>
  <c r="AV21" i="5" s="1"/>
  <c r="Y17" i="5"/>
  <c r="AV17" i="5" s="1"/>
  <c r="Y13" i="5"/>
  <c r="AV13" i="5" s="1"/>
  <c r="Y9" i="5"/>
  <c r="AV9" i="5" s="1"/>
  <c r="Y5" i="5"/>
  <c r="AV5" i="5" s="1"/>
  <c r="O23" i="5"/>
  <c r="AI23" i="5" s="1"/>
  <c r="AG23" i="5"/>
  <c r="O20" i="5"/>
  <c r="AI20" i="5" s="1"/>
  <c r="AG20" i="5"/>
  <c r="O18" i="5"/>
  <c r="AI18" i="5" s="1"/>
  <c r="AG18" i="5"/>
  <c r="O14" i="5"/>
  <c r="AI14" i="5" s="1"/>
  <c r="AG14" i="5"/>
  <c r="O10" i="5"/>
  <c r="AI10" i="5" s="1"/>
  <c r="AG10" i="5"/>
  <c r="O6" i="5"/>
  <c r="AI6" i="5" s="1"/>
  <c r="AG6" i="5"/>
  <c r="O21" i="5"/>
  <c r="AI21" i="5" s="1"/>
  <c r="AG21" i="5"/>
  <c r="O22" i="5"/>
  <c r="AI22" i="5" s="1"/>
  <c r="AG22" i="5"/>
  <c r="O16" i="5"/>
  <c r="AI16" i="5" s="1"/>
  <c r="AG16" i="5"/>
  <c r="O11" i="5"/>
  <c r="AI11" i="5" s="1"/>
  <c r="AG11" i="5"/>
  <c r="O7" i="5"/>
  <c r="AI7" i="5" s="1"/>
  <c r="AG7" i="5"/>
  <c r="O3" i="5"/>
  <c r="AI3" i="5" s="1"/>
  <c r="AG3" i="5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AK2" i="5"/>
  <c r="O17" i="5"/>
  <c r="AI17" i="5" s="1"/>
  <c r="AG17" i="5"/>
  <c r="O15" i="5"/>
  <c r="AI15" i="5" s="1"/>
  <c r="AG15" i="5"/>
  <c r="O12" i="5"/>
  <c r="AI12" i="5" s="1"/>
  <c r="AG12" i="5"/>
  <c r="O8" i="5"/>
  <c r="AI8" i="5" s="1"/>
  <c r="AG8" i="5"/>
  <c r="O4" i="5"/>
  <c r="AI4" i="5" s="1"/>
  <c r="AG4" i="5"/>
  <c r="O19" i="5"/>
  <c r="AI19" i="5" s="1"/>
  <c r="AG19" i="5"/>
  <c r="O13" i="5"/>
  <c r="AI13" i="5" s="1"/>
  <c r="AG13" i="5"/>
  <c r="O9" i="5"/>
  <c r="AI9" i="5" s="1"/>
  <c r="AG9" i="5"/>
  <c r="O5" i="5"/>
  <c r="AI5" i="5" s="1"/>
  <c r="AG5" i="5"/>
  <c r="AX2" i="5"/>
  <c r="AG2" i="5"/>
  <c r="O2" i="5"/>
  <c r="AI2" i="5" s="1"/>
  <c r="AX23" i="5"/>
  <c r="AX21" i="5"/>
  <c r="AX19" i="5"/>
  <c r="AX18" i="5"/>
  <c r="AX14" i="5"/>
  <c r="AX12" i="5"/>
  <c r="AX11" i="5"/>
  <c r="AX3" i="5"/>
  <c r="AX22" i="5"/>
  <c r="AX20" i="5"/>
  <c r="AX17" i="5"/>
  <c r="AX16" i="5"/>
  <c r="AX15" i="5"/>
  <c r="AX13" i="5"/>
  <c r="AX10" i="5"/>
  <c r="AX9" i="5"/>
  <c r="AX8" i="5"/>
  <c r="AX7" i="5"/>
  <c r="AX6" i="5"/>
  <c r="AX5" i="5"/>
  <c r="AX4" i="5"/>
  <c r="V50" i="5" l="1"/>
  <c r="U50" i="5"/>
  <c r="AQ50" i="5" s="1"/>
  <c r="Q50" i="5"/>
  <c r="AK50" i="5" s="1"/>
  <c r="O50" i="5"/>
  <c r="AI50" i="5" s="1"/>
  <c r="N50" i="5"/>
  <c r="V49" i="5"/>
  <c r="U49" i="5"/>
  <c r="AQ49" i="5" s="1"/>
  <c r="Q49" i="5"/>
  <c r="AK49" i="5" s="1"/>
  <c r="N49" i="5"/>
  <c r="AG49" i="5"/>
  <c r="V48" i="5"/>
  <c r="U48" i="5"/>
  <c r="AQ48" i="5" s="1"/>
  <c r="Q48" i="5"/>
  <c r="AK48" i="5" s="1"/>
  <c r="N48" i="5"/>
  <c r="AG48" i="5"/>
  <c r="V47" i="5"/>
  <c r="U47" i="5"/>
  <c r="AQ47" i="5" s="1"/>
  <c r="Q47" i="5"/>
  <c r="AK47" i="5" s="1"/>
  <c r="N47" i="5"/>
  <c r="AG47" i="5"/>
  <c r="V46" i="5"/>
  <c r="U46" i="5"/>
  <c r="AQ46" i="5" s="1"/>
  <c r="Q46" i="5"/>
  <c r="AK46" i="5" s="1"/>
  <c r="N46" i="5"/>
  <c r="AG46" i="5"/>
  <c r="V45" i="5"/>
  <c r="U45" i="5"/>
  <c r="AQ45" i="5" s="1"/>
  <c r="Q45" i="5"/>
  <c r="AK45" i="5" s="1"/>
  <c r="N45" i="5"/>
  <c r="AG45" i="5"/>
  <c r="V44" i="5"/>
  <c r="U44" i="5"/>
  <c r="AQ44" i="5" s="1"/>
  <c r="Q44" i="5"/>
  <c r="AK44" i="5" s="1"/>
  <c r="N44" i="5"/>
  <c r="AG44" i="5"/>
  <c r="V43" i="5"/>
  <c r="U43" i="5"/>
  <c r="AQ43" i="5" s="1"/>
  <c r="Q43" i="5"/>
  <c r="AK43" i="5" s="1"/>
  <c r="N43" i="5"/>
  <c r="AG43" i="5"/>
  <c r="V42" i="5"/>
  <c r="U42" i="5"/>
  <c r="AQ42" i="5" s="1"/>
  <c r="Q42" i="5"/>
  <c r="AK42" i="5" s="1"/>
  <c r="N42" i="5"/>
  <c r="AG42" i="5"/>
  <c r="V41" i="5"/>
  <c r="U41" i="5"/>
  <c r="AQ41" i="5" s="1"/>
  <c r="Q41" i="5"/>
  <c r="AK41" i="5" s="1"/>
  <c r="N41" i="5"/>
  <c r="AG41" i="5"/>
  <c r="V40" i="5"/>
  <c r="U40" i="5"/>
  <c r="AQ40" i="5" s="1"/>
  <c r="Q40" i="5"/>
  <c r="AK40" i="5" s="1"/>
  <c r="N40" i="5"/>
  <c r="AG40" i="5"/>
  <c r="V39" i="5"/>
  <c r="U39" i="5"/>
  <c r="AQ39" i="5" s="1"/>
  <c r="Q39" i="5"/>
  <c r="AK39" i="5" s="1"/>
  <c r="N39" i="5"/>
  <c r="AG39" i="5"/>
  <c r="V38" i="5"/>
  <c r="U38" i="5"/>
  <c r="AQ38" i="5" s="1"/>
  <c r="Q38" i="5"/>
  <c r="AK38" i="5" s="1"/>
  <c r="N38" i="5"/>
  <c r="AG38" i="5"/>
  <c r="V37" i="5"/>
  <c r="U37" i="5"/>
  <c r="AQ37" i="5" s="1"/>
  <c r="Q37" i="5"/>
  <c r="AK37" i="5" s="1"/>
  <c r="N37" i="5"/>
  <c r="AG37" i="5"/>
  <c r="V36" i="5"/>
  <c r="U36" i="5"/>
  <c r="AQ36" i="5" s="1"/>
  <c r="Q36" i="5"/>
  <c r="AK36" i="5" s="1"/>
  <c r="N36" i="5"/>
  <c r="AG36" i="5"/>
  <c r="V35" i="5"/>
  <c r="U35" i="5"/>
  <c r="AQ35" i="5" s="1"/>
  <c r="Q35" i="5"/>
  <c r="AK35" i="5" s="1"/>
  <c r="N35" i="5"/>
  <c r="AG35" i="5"/>
  <c r="V34" i="5"/>
  <c r="U34" i="5"/>
  <c r="AQ34" i="5" s="1"/>
  <c r="Q34" i="5"/>
  <c r="AK34" i="5" s="1"/>
  <c r="N34" i="5"/>
  <c r="AG34" i="5"/>
  <c r="V33" i="5"/>
  <c r="U33" i="5"/>
  <c r="AQ33" i="5" s="1"/>
  <c r="Q33" i="5"/>
  <c r="AK33" i="5" s="1"/>
  <c r="N33" i="5"/>
  <c r="AG33" i="5"/>
  <c r="V32" i="5"/>
  <c r="U32" i="5"/>
  <c r="AQ32" i="5" s="1"/>
  <c r="Q32" i="5"/>
  <c r="AK32" i="5" s="1"/>
  <c r="N32" i="5"/>
  <c r="AG32" i="5"/>
  <c r="V31" i="5"/>
  <c r="U31" i="5"/>
  <c r="AQ31" i="5" s="1"/>
  <c r="Q31" i="5"/>
  <c r="AK31" i="5" s="1"/>
  <c r="N31" i="5"/>
  <c r="AG31" i="5"/>
  <c r="V30" i="5"/>
  <c r="U30" i="5"/>
  <c r="AQ30" i="5" s="1"/>
  <c r="Q30" i="5"/>
  <c r="AK30" i="5" s="1"/>
  <c r="N30" i="5"/>
  <c r="AG30" i="5"/>
  <c r="V29" i="5"/>
  <c r="U29" i="5"/>
  <c r="AQ29" i="5" s="1"/>
  <c r="Q29" i="5"/>
  <c r="AK29" i="5" s="1"/>
  <c r="N29" i="5"/>
  <c r="AG29" i="5"/>
  <c r="V28" i="5"/>
  <c r="U28" i="5"/>
  <c r="AQ28" i="5" s="1"/>
  <c r="Q28" i="5"/>
  <c r="AK28" i="5" s="1"/>
  <c r="N28" i="5"/>
  <c r="AG28" i="5"/>
  <c r="V27" i="5"/>
  <c r="U27" i="5"/>
  <c r="AQ27" i="5" s="1"/>
  <c r="Q27" i="5"/>
  <c r="AK27" i="5" s="1"/>
  <c r="N27" i="5"/>
  <c r="AG27" i="5"/>
  <c r="V26" i="5"/>
  <c r="U26" i="5"/>
  <c r="AQ26" i="5" s="1"/>
  <c r="Q26" i="5"/>
  <c r="AK26" i="5" s="1"/>
  <c r="N26" i="5"/>
  <c r="AG26" i="5"/>
  <c r="V25" i="5"/>
  <c r="U25" i="5"/>
  <c r="AQ25" i="5" s="1"/>
  <c r="Q25" i="5"/>
  <c r="AK25" i="5" s="1"/>
  <c r="N25" i="5"/>
  <c r="AG25" i="5"/>
  <c r="V24" i="5"/>
  <c r="U24" i="5"/>
  <c r="AQ24" i="5" s="1"/>
  <c r="AL24" i="5"/>
  <c r="Q24" i="5"/>
  <c r="AK24" i="5" s="1"/>
  <c r="N24" i="5"/>
  <c r="Y24" i="5" s="1"/>
  <c r="AG24" i="5"/>
  <c r="Z24" i="5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X24" i="5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A2" i="5"/>
  <c r="A52" i="5" s="1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R52" i="5" l="1"/>
  <c r="AL52" i="5" s="1"/>
  <c r="Y52" i="5"/>
  <c r="AV52" i="5" s="1"/>
  <c r="Y34" i="5"/>
  <c r="AV34" i="5" s="1"/>
  <c r="Y27" i="5"/>
  <c r="AV27" i="5" s="1"/>
  <c r="Y31" i="5"/>
  <c r="AV31" i="5" s="1"/>
  <c r="Y39" i="5"/>
  <c r="AV39" i="5" s="1"/>
  <c r="Y47" i="5"/>
  <c r="AV47" i="5" s="1"/>
  <c r="Y28" i="5"/>
  <c r="AV28" i="5" s="1"/>
  <c r="Y32" i="5"/>
  <c r="AV32" i="5" s="1"/>
  <c r="Y36" i="5"/>
  <c r="AV36" i="5" s="1"/>
  <c r="Y40" i="5"/>
  <c r="AV40" i="5" s="1"/>
  <c r="Y44" i="5"/>
  <c r="AV44" i="5" s="1"/>
  <c r="Y48" i="5"/>
  <c r="AV48" i="5" s="1"/>
  <c r="Y26" i="5"/>
  <c r="AV26" i="5" s="1"/>
  <c r="Y30" i="5"/>
  <c r="AV30" i="5" s="1"/>
  <c r="Y38" i="5"/>
  <c r="AV38" i="5" s="1"/>
  <c r="Y42" i="5"/>
  <c r="AV42" i="5" s="1"/>
  <c r="Y46" i="5"/>
  <c r="AV46" i="5" s="1"/>
  <c r="Y2" i="5"/>
  <c r="AV2" i="5" s="1"/>
  <c r="R2" i="5"/>
  <c r="AL2" i="5" s="1"/>
  <c r="Y35" i="5"/>
  <c r="AV35" i="5" s="1"/>
  <c r="Y43" i="5"/>
  <c r="AV43" i="5" s="1"/>
  <c r="Y25" i="5"/>
  <c r="AV25" i="5" s="1"/>
  <c r="Y29" i="5"/>
  <c r="AV29" i="5" s="1"/>
  <c r="Y33" i="5"/>
  <c r="AV33" i="5" s="1"/>
  <c r="Y37" i="5"/>
  <c r="AV37" i="5" s="1"/>
  <c r="Y41" i="5"/>
  <c r="AV41" i="5" s="1"/>
  <c r="Y45" i="5"/>
  <c r="AV45" i="5" s="1"/>
  <c r="Y49" i="5"/>
  <c r="AV49" i="5" s="1"/>
  <c r="Y50" i="5"/>
  <c r="AV50" i="5" s="1"/>
  <c r="AV24" i="5"/>
  <c r="O43" i="5"/>
  <c r="AI43" i="5" s="1"/>
  <c r="AX43" i="5"/>
  <c r="O46" i="5"/>
  <c r="AI46" i="5" s="1"/>
  <c r="AX46" i="5"/>
  <c r="O48" i="5"/>
  <c r="AI48" i="5" s="1"/>
  <c r="AX48" i="5"/>
  <c r="O49" i="5"/>
  <c r="AI49" i="5" s="1"/>
  <c r="AX49" i="5"/>
  <c r="O24" i="5"/>
  <c r="AI24" i="5" s="1"/>
  <c r="AX24" i="5"/>
  <c r="O26" i="5"/>
  <c r="AI26" i="5" s="1"/>
  <c r="AX26" i="5"/>
  <c r="O28" i="5"/>
  <c r="AI28" i="5" s="1"/>
  <c r="AX28" i="5"/>
  <c r="O30" i="5"/>
  <c r="AI30" i="5" s="1"/>
  <c r="AX30" i="5"/>
  <c r="O32" i="5"/>
  <c r="AI32" i="5" s="1"/>
  <c r="AX32" i="5"/>
  <c r="O34" i="5"/>
  <c r="AI34" i="5" s="1"/>
  <c r="AX34" i="5"/>
  <c r="O36" i="5"/>
  <c r="AI36" i="5" s="1"/>
  <c r="AX36" i="5"/>
  <c r="O38" i="5"/>
  <c r="AI38" i="5" s="1"/>
  <c r="AX38" i="5"/>
  <c r="O40" i="5"/>
  <c r="AI40" i="5" s="1"/>
  <c r="AX40" i="5"/>
  <c r="O42" i="5"/>
  <c r="AI42" i="5" s="1"/>
  <c r="AX42" i="5"/>
  <c r="O45" i="5"/>
  <c r="AI45" i="5" s="1"/>
  <c r="AX45" i="5"/>
  <c r="O47" i="5"/>
  <c r="AI47" i="5" s="1"/>
  <c r="AX47" i="5"/>
  <c r="O25" i="5"/>
  <c r="AI25" i="5" s="1"/>
  <c r="AX25" i="5"/>
  <c r="O27" i="5"/>
  <c r="AI27" i="5" s="1"/>
  <c r="AX27" i="5"/>
  <c r="O29" i="5"/>
  <c r="AI29" i="5" s="1"/>
  <c r="AX29" i="5"/>
  <c r="O31" i="5"/>
  <c r="AI31" i="5" s="1"/>
  <c r="AX31" i="5"/>
  <c r="O33" i="5"/>
  <c r="AI33" i="5" s="1"/>
  <c r="AX33" i="5"/>
  <c r="O35" i="5"/>
  <c r="AI35" i="5" s="1"/>
  <c r="AX35" i="5"/>
  <c r="O37" i="5"/>
  <c r="AI37" i="5" s="1"/>
  <c r="AX37" i="5"/>
  <c r="O39" i="5"/>
  <c r="AI39" i="5" s="1"/>
  <c r="AX39" i="5"/>
  <c r="O41" i="5"/>
  <c r="AI41" i="5" s="1"/>
  <c r="AX41" i="5"/>
  <c r="O44" i="5"/>
  <c r="AI44" i="5" s="1"/>
  <c r="AX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P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J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<sst xmlns="http://schemas.openxmlformats.org/spreadsheetml/2006/main" count="957" uniqueCount="92">
  <si>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</si>
  <si>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</si>
  <si>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</si>
  <si>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</si>
  <si>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</si>
  <si>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</si>
  <si>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</si>
  <si>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</si>
  <si>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</si>
  <si>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</si>
  <si>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</si>
  <si>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</si>
  <si>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</si>
  <si>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</si>
  <si>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</si>
  <si>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</si>
  <si>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</si>
  <si>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</si>
  <si>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</si>
  <si>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</si>
  <si>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</si>
  <si>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</si>
  <si>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</si>
  <si>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</si>
  <si>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</si>
  <si>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</si>
  <si>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</si>
  <si>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</si>
  <si>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</si>
  <si>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</si>
  <si>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</si>
  <si>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</si>
  <si>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</si>
  <si>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</si>
  <si>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</si>
  <si>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</si>
  <si>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</si>
  <si>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</si>
  <si>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</si>
  <si>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</si>
  <si>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</si>
  <si>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</si>
  <si>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</si>
  <si>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</si>
  <si>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</si>
  <si>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</si>
  <si>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</si>
  <si>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</si>
  <si>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</si>
  <si>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</si>
  <si>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</si>
  <si>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</si>
  <si>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</si>
  <si>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</si>
  <si>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</si>
  <si>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</si>
  <si>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</si>
  <si>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</si>
  <si>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</si>
  <si>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</si>
  <si>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</si>
  <si>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</si>
  <si>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</si>
  <si>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</si>
  <si>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</si>
  <si>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</si>
  <si>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</si>
  <si>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</si>
  <si>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</si>
  <si>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</si>
  <si>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</si>
  <si>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</si>
  <si>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</si>
  <si>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</si>
  <si>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</si>
  <si>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</si>
  <si>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</si>
  <si>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</si>
  <si>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</si>
  <si>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</si>
  <si>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</si>
  <si>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</si>
  <si>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HSBC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</si>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</sst>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20" fontId="14" fillId="0" borderId="0" xfId="0" applyNumberFormat="1" applyFont="1"/>
    <xf numFmtId="43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49" fontId="14" fillId="0" borderId="0" xfId="0" applyNumberFormat="1" applyFont="1"/>
    <xf numFmtId="49" fontId="14" fillId="0" borderId="0" xfId="0" applyNumberFormat="1" applyFont="1" applyFill="1" applyBorder="1"/>
    <xf numFmtId="49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49" fontId="16" fillId="16" borderId="0" xfId="0" applyNumberFormat="1" applyFont="1" applyFill="1" applyBorder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6" fontId="16" fillId="16" borderId="0" xfId="0" applyNumberFormat="1" applyFont="1" applyFill="1"/>
    <xf numFmtId="20" fontId="16" fillId="16" borderId="0" xfId="0" applyNumberFormat="1" applyFont="1" applyFill="1"/>
    <xf numFmtId="43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defaultColWidth="8.85546875" defaultRowHeight="15" x14ac:dyDescent="0.25"/>
  <cols>
    <col min="1" max="1" width="28.42578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:E7"/>
    </sheetView>
  </sheetViews>
  <sheetFormatPr defaultColWidth="8.85546875" defaultRowHeight="15" x14ac:dyDescent="0.25"/>
  <cols>
    <col min="1" max="1" width="27.42578125" style="1" customWidth="1"/>
    <col min="2" max="2" width="22.42578125" customWidth="1"/>
    <col min="3" max="3" width="19.42578125" customWidth="1"/>
    <col min="4" max="7" width="20.85546875" customWidth="1"/>
    <col min="8" max="8" width="18.42578125" customWidth="1"/>
    <col min="9" max="9" width="22.28515625" customWidth="1"/>
    <col min="10" max="10" width="20" customWidth="1"/>
    <col min="11" max="11" width="18.42578125" customWidth="1"/>
    <col min="12" max="12" width="22.28515625" customWidth="1"/>
    <col min="13" max="13" width="20" customWidth="1"/>
    <col min="14" max="14" width="18.85546875" customWidth="1"/>
    <col min="15" max="15" width="17.42578125" customWidth="1"/>
    <col min="18" max="18" width="11.42578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16" t="s">
        <v>0</v>
      </c>
      <c r="C1" s="117"/>
      <c r="D1" s="117"/>
      <c r="E1" s="118"/>
      <c r="F1" s="114" t="s">
        <v>2</v>
      </c>
      <c r="G1" s="115"/>
      <c r="H1" s="116" t="s">
        <v>3</v>
      </c>
      <c r="I1" s="117"/>
      <c r="J1" s="118"/>
      <c r="K1" s="119" t="s">
        <v>4</v>
      </c>
      <c r="L1" s="114"/>
      <c r="M1" s="115"/>
      <c r="N1" s="119" t="s">
        <v>5</v>
      </c>
      <c r="O1" s="115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C20" sqref="C20"/>
    </sheetView>
  </sheetViews>
  <sheetFormatPr defaultColWidth="8.85546875"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20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21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21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21"/>
      <c r="B5" s="75" t="s">
        <v>13</v>
      </c>
      <c r="C5" s="80"/>
      <c r="D5" s="80"/>
      <c r="E5" s="43"/>
      <c r="F5" s="6"/>
      <c r="G5" s="7"/>
    </row>
    <row r="6" spans="1:7" x14ac:dyDescent="0.25">
      <c r="A6" s="121"/>
      <c r="B6" s="74" t="s">
        <v>12</v>
      </c>
      <c r="C6" s="3"/>
      <c r="D6" s="3"/>
      <c r="E6" s="43"/>
      <c r="F6" s="6"/>
      <c r="G6" s="7"/>
    </row>
    <row r="7" spans="1:7" x14ac:dyDescent="0.25">
      <c r="A7" s="121"/>
      <c r="B7" s="75" t="s">
        <v>11</v>
      </c>
      <c r="C7" s="3"/>
      <c r="D7" s="3"/>
      <c r="E7" s="43"/>
      <c r="F7" s="6"/>
      <c r="G7" s="7"/>
    </row>
    <row r="8" spans="1:7" x14ac:dyDescent="0.25">
      <c r="A8" s="121"/>
      <c r="B8" s="75" t="s">
        <v>13</v>
      </c>
      <c r="C8" s="3"/>
      <c r="D8" s="3"/>
      <c r="E8" s="43"/>
      <c r="F8" s="6"/>
      <c r="G8" s="7"/>
    </row>
    <row r="9" spans="1:7" x14ac:dyDescent="0.25">
      <c r="A9" s="121"/>
      <c r="B9" s="74" t="s">
        <v>3</v>
      </c>
      <c r="C9" s="3"/>
      <c r="D9" s="3"/>
      <c r="E9" s="43"/>
      <c r="F9" s="6"/>
      <c r="G9" s="7"/>
    </row>
    <row r="10" spans="1:7" x14ac:dyDescent="0.25">
      <c r="A10" s="121"/>
      <c r="B10" s="75" t="s">
        <v>11</v>
      </c>
      <c r="C10" s="3"/>
      <c r="D10" s="3"/>
      <c r="E10" s="43"/>
      <c r="F10" s="6"/>
      <c r="G10" s="7"/>
    </row>
    <row r="11" spans="1:7" x14ac:dyDescent="0.25">
      <c r="A11" s="121"/>
      <c r="B11" s="75" t="s">
        <v>13</v>
      </c>
      <c r="C11" s="3"/>
      <c r="D11" s="3"/>
      <c r="E11" s="43"/>
      <c r="F11" s="6"/>
      <c r="G11" s="7"/>
    </row>
    <row r="12" spans="1:7" x14ac:dyDescent="0.25">
      <c r="A12" s="121"/>
      <c r="B12" s="74" t="s">
        <v>14</v>
      </c>
      <c r="C12" s="3"/>
      <c r="D12" s="3"/>
      <c r="E12" s="43"/>
      <c r="F12" s="6"/>
      <c r="G12" s="7"/>
    </row>
    <row r="13" spans="1:7" x14ac:dyDescent="0.25">
      <c r="A13" s="121"/>
      <c r="B13" s="75" t="s">
        <v>11</v>
      </c>
      <c r="C13" s="3"/>
      <c r="D13" s="3"/>
      <c r="E13" s="43"/>
      <c r="F13" s="6"/>
      <c r="G13" s="7"/>
    </row>
    <row r="14" spans="1:7" x14ac:dyDescent="0.25">
      <c r="A14" s="121"/>
      <c r="B14" s="75" t="s">
        <v>13</v>
      </c>
      <c r="C14" s="3"/>
      <c r="D14" s="3"/>
      <c r="E14" s="43"/>
      <c r="F14" s="6"/>
      <c r="G14" s="7"/>
    </row>
    <row r="15" spans="1:7" x14ac:dyDescent="0.25">
      <c r="A15" s="121"/>
      <c r="B15" s="74" t="s">
        <v>4</v>
      </c>
      <c r="C15" s="3"/>
      <c r="D15" s="3"/>
      <c r="E15" s="43"/>
      <c r="F15" s="6"/>
      <c r="G15" s="7"/>
    </row>
    <row r="16" spans="1:7" x14ac:dyDescent="0.25">
      <c r="A16" s="121"/>
      <c r="B16" s="75" t="s">
        <v>11</v>
      </c>
      <c r="C16" s="3"/>
      <c r="D16" s="3"/>
      <c r="E16" s="43"/>
      <c r="F16" s="6"/>
      <c r="G16" s="7"/>
    </row>
    <row r="17" spans="1:7" x14ac:dyDescent="0.25">
      <c r="A17" s="121"/>
      <c r="B17" s="75" t="s">
        <v>13</v>
      </c>
      <c r="C17" s="3"/>
      <c r="D17" s="3"/>
      <c r="E17" s="43"/>
      <c r="F17" s="6"/>
      <c r="G17" s="7"/>
    </row>
    <row r="18" spans="1:7" x14ac:dyDescent="0.25">
      <c r="A18" s="121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21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22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20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21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21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21"/>
      <c r="B24" s="75" t="s">
        <v>13</v>
      </c>
      <c r="C24" s="80"/>
      <c r="D24" s="80"/>
      <c r="E24" s="43"/>
      <c r="F24" s="6"/>
      <c r="G24" s="7"/>
    </row>
    <row r="25" spans="1:7" x14ac:dyDescent="0.25">
      <c r="A25" s="121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21"/>
      <c r="B26" s="75" t="s">
        <v>11</v>
      </c>
      <c r="C26" s="3"/>
      <c r="D26" s="6"/>
      <c r="E26" s="43"/>
      <c r="F26" s="6"/>
      <c r="G26" s="7"/>
    </row>
    <row r="27" spans="1:7" x14ac:dyDescent="0.25">
      <c r="A27" s="121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21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21"/>
      <c r="B29" s="74" t="s">
        <v>3</v>
      </c>
      <c r="C29" s="3"/>
      <c r="D29" s="6"/>
      <c r="E29" s="43"/>
      <c r="F29" s="6"/>
      <c r="G29" s="7"/>
    </row>
    <row r="30" spans="1:7" x14ac:dyDescent="0.25">
      <c r="A30" s="121"/>
      <c r="B30" s="75" t="s">
        <v>11</v>
      </c>
      <c r="C30" s="3"/>
      <c r="D30" s="6"/>
      <c r="E30" s="43"/>
      <c r="F30" s="6"/>
      <c r="G30" s="7"/>
    </row>
    <row r="31" spans="1:7" x14ac:dyDescent="0.25">
      <c r="A31" s="121"/>
      <c r="B31" s="75" t="s">
        <v>13</v>
      </c>
      <c r="C31" s="3"/>
      <c r="D31" s="6"/>
      <c r="E31" s="43"/>
      <c r="F31" s="6"/>
      <c r="G31" s="7"/>
    </row>
    <row r="32" spans="1:7" x14ac:dyDescent="0.25">
      <c r="A32" s="121"/>
      <c r="B32" s="74" t="s">
        <v>14</v>
      </c>
      <c r="C32" s="3"/>
      <c r="D32" s="6"/>
      <c r="E32" s="43"/>
      <c r="F32" s="6"/>
      <c r="G32" s="7"/>
    </row>
    <row r="33" spans="1:7" x14ac:dyDescent="0.25">
      <c r="A33" s="121"/>
      <c r="B33" s="75" t="s">
        <v>11</v>
      </c>
      <c r="C33" s="3"/>
      <c r="D33" s="6"/>
      <c r="E33" s="43"/>
      <c r="F33" s="6"/>
      <c r="G33" s="7"/>
    </row>
    <row r="34" spans="1:7" x14ac:dyDescent="0.25">
      <c r="A34" s="121"/>
      <c r="B34" s="75" t="s">
        <v>13</v>
      </c>
      <c r="C34" s="3"/>
      <c r="D34" s="6"/>
      <c r="E34" s="43"/>
      <c r="F34" s="6"/>
      <c r="G34" s="7"/>
    </row>
    <row r="35" spans="1:7" x14ac:dyDescent="0.25">
      <c r="A35" s="121"/>
      <c r="B35" s="74" t="s">
        <v>4</v>
      </c>
      <c r="C35" s="3"/>
      <c r="D35" s="6"/>
      <c r="E35" s="43"/>
      <c r="F35" s="6"/>
      <c r="G35" s="7"/>
    </row>
    <row r="36" spans="1:7" x14ac:dyDescent="0.25">
      <c r="A36" s="121"/>
      <c r="B36" s="75" t="s">
        <v>11</v>
      </c>
      <c r="C36" s="3"/>
      <c r="D36" s="6"/>
      <c r="E36" s="43"/>
      <c r="F36" s="6"/>
      <c r="G36" s="7"/>
    </row>
    <row r="37" spans="1:7" x14ac:dyDescent="0.25">
      <c r="A37" s="121"/>
      <c r="B37" s="75" t="s">
        <v>13</v>
      </c>
      <c r="C37" s="3"/>
      <c r="D37" s="6"/>
      <c r="E37" s="43"/>
      <c r="F37" s="6"/>
      <c r="G37" s="7"/>
    </row>
    <row r="38" spans="1:7" x14ac:dyDescent="0.25">
      <c r="A38" s="121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21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22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20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21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21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21"/>
      <c r="B44" s="75" t="s">
        <v>13</v>
      </c>
      <c r="C44" s="59"/>
      <c r="D44" s="59"/>
      <c r="E44" s="43"/>
      <c r="F44" s="6"/>
      <c r="G44" s="7"/>
    </row>
    <row r="45" spans="1:7" x14ac:dyDescent="0.25">
      <c r="A45" s="121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21"/>
      <c r="B46" s="75" t="s">
        <v>11</v>
      </c>
      <c r="C46" s="3"/>
      <c r="D46" s="3"/>
      <c r="E46" s="43"/>
      <c r="F46" s="6"/>
      <c r="G46" s="7"/>
    </row>
    <row r="47" spans="1:7" x14ac:dyDescent="0.25">
      <c r="A47" s="121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21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21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21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21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21"/>
      <c r="B52" s="74" t="s">
        <v>14</v>
      </c>
      <c r="C52" s="3"/>
      <c r="D52" s="3"/>
      <c r="E52" s="43"/>
      <c r="F52" s="6"/>
      <c r="G52" s="7"/>
    </row>
    <row r="53" spans="1:7" x14ac:dyDescent="0.25">
      <c r="A53" s="121"/>
      <c r="B53" s="75" t="s">
        <v>11</v>
      </c>
      <c r="C53" s="3"/>
      <c r="D53" s="3"/>
      <c r="E53" s="43"/>
      <c r="F53" s="6"/>
      <c r="G53" s="7"/>
    </row>
    <row r="54" spans="1:7" x14ac:dyDescent="0.25">
      <c r="A54" s="121"/>
      <c r="B54" s="75" t="s">
        <v>13</v>
      </c>
      <c r="C54" s="3"/>
      <c r="D54" s="3"/>
      <c r="E54" s="43"/>
      <c r="F54" s="6"/>
      <c r="G54" s="7"/>
    </row>
    <row r="55" spans="1:7" x14ac:dyDescent="0.25">
      <c r="A55" s="121"/>
      <c r="B55" s="74" t="s">
        <v>4</v>
      </c>
      <c r="C55" s="3"/>
      <c r="D55" s="3"/>
      <c r="E55" s="43"/>
      <c r="F55" s="6"/>
      <c r="G55" s="7"/>
    </row>
    <row r="56" spans="1:7" x14ac:dyDescent="0.25">
      <c r="A56" s="121"/>
      <c r="B56" s="75" t="s">
        <v>11</v>
      </c>
      <c r="C56" s="3"/>
      <c r="D56" s="3"/>
      <c r="E56" s="43"/>
      <c r="F56" s="6"/>
      <c r="G56" s="7"/>
    </row>
    <row r="57" spans="1:7" x14ac:dyDescent="0.25">
      <c r="A57" s="121"/>
      <c r="B57" s="75" t="s">
        <v>13</v>
      </c>
      <c r="C57" s="3"/>
      <c r="D57" s="3"/>
      <c r="E57" s="43"/>
      <c r="F57" s="6"/>
      <c r="G57" s="7"/>
    </row>
    <row r="58" spans="1:7" x14ac:dyDescent="0.25">
      <c r="A58" s="121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21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22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20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21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21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21"/>
      <c r="B64" s="75" t="s">
        <v>13</v>
      </c>
      <c r="C64" s="59"/>
      <c r="D64" s="59"/>
      <c r="E64" s="43"/>
      <c r="F64" s="6"/>
      <c r="G64" s="7"/>
    </row>
    <row r="65" spans="1:7" x14ac:dyDescent="0.25">
      <c r="A65" s="121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21"/>
      <c r="B66" s="75" t="s">
        <v>11</v>
      </c>
      <c r="C66" s="3"/>
      <c r="D66" s="3"/>
      <c r="E66" s="43"/>
    </row>
    <row r="67" spans="1:7" x14ac:dyDescent="0.25">
      <c r="A67" s="121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21"/>
      <c r="B68" s="79" t="s">
        <v>18</v>
      </c>
      <c r="C68" s="3"/>
      <c r="D68" s="3"/>
      <c r="E68" s="43"/>
      <c r="F68" s="62"/>
      <c r="G68" s="7"/>
    </row>
    <row r="69" spans="1:7" x14ac:dyDescent="0.25">
      <c r="A69" s="121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21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21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21"/>
      <c r="B72" s="74" t="s">
        <v>14</v>
      </c>
      <c r="C72" s="3"/>
      <c r="D72" s="3"/>
      <c r="E72" s="43"/>
      <c r="F72" s="6"/>
      <c r="G72" s="7"/>
    </row>
    <row r="73" spans="1:7" x14ac:dyDescent="0.25">
      <c r="A73" s="121"/>
      <c r="B73" s="75" t="s">
        <v>11</v>
      </c>
      <c r="C73" s="3"/>
      <c r="D73" s="3"/>
      <c r="E73" s="43"/>
      <c r="F73" s="6"/>
      <c r="G73" s="7"/>
    </row>
    <row r="74" spans="1:7" x14ac:dyDescent="0.25">
      <c r="A74" s="121"/>
      <c r="B74" s="75" t="s">
        <v>13</v>
      </c>
      <c r="C74" s="3"/>
      <c r="D74" s="3"/>
      <c r="E74" s="43"/>
      <c r="F74" s="6"/>
      <c r="G74" s="7"/>
    </row>
    <row r="75" spans="1:7" x14ac:dyDescent="0.25">
      <c r="A75" s="121"/>
      <c r="B75" s="74" t="s">
        <v>4</v>
      </c>
      <c r="C75" s="3"/>
      <c r="D75" s="3"/>
      <c r="E75" s="43"/>
      <c r="F75" s="6"/>
      <c r="G75" s="7"/>
    </row>
    <row r="76" spans="1:7" x14ac:dyDescent="0.25">
      <c r="A76" s="121"/>
      <c r="B76" s="75" t="s">
        <v>11</v>
      </c>
      <c r="C76" s="3"/>
      <c r="D76" s="3"/>
      <c r="E76" s="43"/>
      <c r="F76" s="6"/>
      <c r="G76" s="7"/>
    </row>
    <row r="77" spans="1:7" x14ac:dyDescent="0.25">
      <c r="A77" s="121"/>
      <c r="B77" s="75" t="s">
        <v>13</v>
      </c>
      <c r="C77" s="3"/>
      <c r="D77" s="3"/>
      <c r="E77" s="43"/>
      <c r="F77" s="6"/>
      <c r="G77" s="7"/>
    </row>
    <row r="78" spans="1:7" x14ac:dyDescent="0.25">
      <c r="A78" s="121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21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22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20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21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21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21"/>
      <c r="B84" s="75" t="s">
        <v>13</v>
      </c>
      <c r="C84" s="59"/>
      <c r="D84" s="59"/>
      <c r="E84" s="43"/>
      <c r="F84" s="6"/>
      <c r="G84" s="7"/>
    </row>
    <row r="85" spans="1:7" x14ac:dyDescent="0.25">
      <c r="A85" s="121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21"/>
      <c r="B86" s="75" t="s">
        <v>11</v>
      </c>
      <c r="C86" s="3"/>
      <c r="D86" s="3"/>
      <c r="E86" s="43"/>
      <c r="F86" s="6"/>
      <c r="G86" s="7"/>
    </row>
    <row r="87" spans="1:7" x14ac:dyDescent="0.25">
      <c r="A87" s="121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21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21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21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21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21"/>
      <c r="B92" s="74" t="s">
        <v>14</v>
      </c>
      <c r="C92" s="3"/>
      <c r="D92" s="3"/>
      <c r="E92" s="43"/>
      <c r="F92" s="6"/>
      <c r="G92" s="7"/>
    </row>
    <row r="93" spans="1:7" x14ac:dyDescent="0.25">
      <c r="A93" s="121"/>
      <c r="B93" s="75" t="s">
        <v>11</v>
      </c>
      <c r="C93" s="3"/>
      <c r="D93" s="3"/>
      <c r="E93" s="43"/>
      <c r="F93" s="6"/>
      <c r="G93" s="7"/>
    </row>
    <row r="94" spans="1:7" x14ac:dyDescent="0.25">
      <c r="A94" s="121"/>
      <c r="B94" s="75" t="s">
        <v>13</v>
      </c>
      <c r="C94" s="3"/>
      <c r="D94" s="3"/>
      <c r="E94" s="43"/>
      <c r="F94" s="6"/>
      <c r="G94" s="7"/>
    </row>
    <row r="95" spans="1:7" x14ac:dyDescent="0.25">
      <c r="A95" s="121"/>
      <c r="B95" s="74" t="s">
        <v>4</v>
      </c>
      <c r="C95" s="3"/>
      <c r="D95" s="3"/>
      <c r="E95" s="43"/>
      <c r="F95" s="6"/>
      <c r="G95" s="7"/>
    </row>
    <row r="96" spans="1:7" x14ac:dyDescent="0.25">
      <c r="A96" s="121"/>
      <c r="B96" s="75" t="s">
        <v>11</v>
      </c>
      <c r="C96" s="3"/>
      <c r="D96" s="3"/>
      <c r="E96" s="43"/>
      <c r="F96" s="6"/>
      <c r="G96" s="7"/>
    </row>
    <row r="97" spans="1:7" x14ac:dyDescent="0.25">
      <c r="A97" s="121"/>
      <c r="B97" s="75" t="s">
        <v>13</v>
      </c>
      <c r="C97" s="3"/>
      <c r="D97" s="3"/>
      <c r="E97" s="43"/>
      <c r="F97" s="6"/>
      <c r="G97" s="7"/>
    </row>
    <row r="98" spans="1:7" x14ac:dyDescent="0.25">
      <c r="A98" s="121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21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22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20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21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21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21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21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21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21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21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21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21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21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21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21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21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21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21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21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21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21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22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/>
  <dimension ref="A1:AX204"/>
  <sheetViews>
    <sheetView tabSelected="1" workbookViewId="0">
      <selection activeCell="F19" sqref="F19"/>
    </sheetView>
  </sheetViews>
  <sheetFormatPr defaultColWidth="8.85546875" defaultRowHeight="15" x14ac:dyDescent="0.25"/>
  <cols>
    <col min="1" max="1" width="9" style="126" bestFit="1" customWidth="1"/>
    <col min="2" max="2" width="38.28515625" style="164" bestFit="1" customWidth="1"/>
    <col min="3" max="3" width="10.28515625" style="149" bestFit="1" customWidth="1"/>
    <col min="4" max="4" width="15" style="150" customWidth="1"/>
    <col min="5" max="5" width="10.28515625" style="126" bestFit="1" customWidth="1"/>
    <col min="6" max="6" width="9" style="150" bestFit="1" customWidth="1"/>
    <col min="7" max="7" width="8.85546875" style="152"/>
    <col min="8" max="8" width="8.85546875" style="126"/>
    <col min="9" max="9" width="10.28515625" style="164" bestFit="1" customWidth="1"/>
    <col min="10" max="10" width="15.140625" style="164" bestFit="1" customWidth="1"/>
    <col min="11" max="11" width="15.140625" style="164" customWidth="1"/>
    <col min="12" max="12" width="8.85546875" style="126"/>
    <col min="13" max="13" width="54.140625" style="126" bestFit="1" customWidth="1"/>
    <col min="14" max="14" width="38.28515625" style="126" bestFit="1" customWidth="1"/>
    <col min="15" max="15" width="54.140625" style="126" bestFit="1" customWidth="1"/>
    <col min="16" max="16" width="9.5703125" style="126" bestFit="1" customWidth="1"/>
    <col min="17" max="17" width="17.42578125" style="126" bestFit="1" customWidth="1"/>
    <col min="18" max="18" width="34.28515625" style="130" bestFit="1" customWidth="1"/>
    <col min="19" max="19" width="11.28515625" style="126" customWidth="1"/>
    <col min="20" max="21" width="8.85546875" style="126"/>
    <col min="22" max="22" width="15.7109375" style="126" bestFit="1" customWidth="1"/>
    <col min="23" max="23" width="14.28515625" style="126" bestFit="1" customWidth="1"/>
    <col min="24" max="24" width="17.42578125" style="126" bestFit="1" customWidth="1"/>
    <col min="25" max="25" width="54.140625" style="126" bestFit="1" customWidth="1"/>
    <col min="26" max="26" width="22.28515625" style="126" bestFit="1" customWidth="1"/>
    <col min="27" max="27" width="54.140625" style="126" bestFit="1" customWidth="1"/>
    <col min="28" max="35" width="8.85546875" style="126"/>
    <col min="36" max="36" width="9" style="126" bestFit="1" customWidth="1"/>
    <col min="37" max="37" width="17.42578125" style="126" bestFit="1" customWidth="1"/>
    <col min="38" max="38" width="30.28515625" style="126" bestFit="1" customWidth="1"/>
    <col min="39" max="39" width="11.28515625" style="126" customWidth="1"/>
    <col min="40" max="40" width="8.85546875" style="126"/>
    <col min="41" max="42" width="9" style="126" bestFit="1" customWidth="1"/>
    <col min="43" max="43" width="8.85546875" style="126"/>
    <col min="44" max="44" width="16.85546875" style="126" bestFit="1" customWidth="1"/>
    <col min="45" max="45" width="10.42578125" style="126" bestFit="1" customWidth="1"/>
    <col min="46" max="47" width="8.85546875" style="126"/>
    <col min="48" max="48" width="37.7109375" style="126" bestFit="1" customWidth="1"/>
    <col min="49" max="16384" width="8.85546875" style="126"/>
  </cols>
  <sheetData>
    <row r="1" spans="1:50" s="130" customFormat="1" ht="15.75" thickBot="1" x14ac:dyDescent="0.3">
      <c r="A1" s="130" t="s">
        <v>64</v>
      </c>
      <c r="B1" s="162" t="s">
        <v>63</v>
      </c>
      <c r="C1" s="131" t="s">
        <v>65</v>
      </c>
      <c r="D1" s="150" t="s">
        <v>66</v>
      </c>
      <c r="E1" s="130" t="s">
        <v>67</v>
      </c>
      <c r="F1" s="150" t="s">
        <v>8</v>
      </c>
      <c r="G1" s="152" t="s">
        <v>75</v>
      </c>
      <c r="H1" s="130" t="s">
        <v>79</v>
      </c>
      <c r="I1" s="162" t="s">
        <v>81</v>
      </c>
      <c r="J1" s="162" t="s">
        <v>85</v>
      </c>
      <c r="K1" s="162" t="s">
        <v>87</v>
      </c>
      <c r="M1" s="123" t="s">
        <v>47</v>
      </c>
      <c r="N1" s="123" t="s">
        <v>48</v>
      </c>
      <c r="O1" s="123" t="s">
        <v>49</v>
      </c>
      <c r="P1" s="123" t="s">
        <v>50</v>
      </c>
      <c r="Q1" s="123" t="s">
        <v>51</v>
      </c>
      <c r="R1" s="123" t="s">
        <v>52</v>
      </c>
      <c r="S1" s="123" t="s">
        <v>53</v>
      </c>
      <c r="T1" s="123" t="s">
        <v>54</v>
      </c>
      <c r="U1" s="123" t="s">
        <v>55</v>
      </c>
      <c r="V1" s="123" t="s">
        <v>56</v>
      </c>
      <c r="W1" s="123" t="s">
        <v>57</v>
      </c>
      <c r="X1" s="123" t="s">
        <v>58</v>
      </c>
      <c r="Y1" s="123" t="s">
        <v>59</v>
      </c>
      <c r="Z1" s="124" t="s">
        <v>60</v>
      </c>
      <c r="AA1" s="124" t="s">
        <v>70</v>
      </c>
      <c r="AG1" s="132" t="s">
        <v>47</v>
      </c>
      <c r="AH1" s="132" t="s">
        <v>48</v>
      </c>
      <c r="AI1" s="132" t="s">
        <v>49</v>
      </c>
      <c r="AJ1" s="132" t="s">
        <v>50</v>
      </c>
      <c r="AK1" s="132" t="s">
        <v>51</v>
      </c>
      <c r="AL1" s="132" t="s">
        <v>52</v>
      </c>
      <c r="AM1" s="132" t="s">
        <v>53</v>
      </c>
      <c r="AN1" s="132" t="s">
        <v>54</v>
      </c>
      <c r="AO1" s="132" t="s">
        <v>8</v>
      </c>
      <c r="AP1" s="132" t="s">
        <v>55</v>
      </c>
      <c r="AQ1" s="132" t="s">
        <v>72</v>
      </c>
      <c r="AR1" s="132" t="s">
        <v>56</v>
      </c>
      <c r="AS1" s="132" t="s">
        <v>73</v>
      </c>
      <c r="AT1" s="132" t="s">
        <v>57</v>
      </c>
      <c r="AU1" s="132" t="s">
        <v>58</v>
      </c>
      <c r="AV1" s="132" t="s">
        <v>59</v>
      </c>
      <c r="AW1" s="133" t="s">
        <v>60</v>
      </c>
      <c r="AX1" s="133" t="s">
        <v>70</v>
      </c>
    </row>
    <row r="2" spans="1:50" s="130" customFormat="1" x14ac:dyDescent="0.25">
      <c r="A2" s="128">
        <f>Instructions!A3</f>
        <v>0.33333333333333331</v>
      </c>
      <c r="B2" s="162" t="s">
        <v>68</v>
      </c>
      <c r="C2" s="134" t="s">
        <v>9</v>
      </c>
      <c r="D2" s="155">
        <v>40000</v>
      </c>
      <c r="E2" s="130" t="s">
        <v>69</v>
      </c>
      <c r="F2" s="150"/>
      <c r="G2" s="152"/>
      <c r="H2" s="130" t="s">
        <v>82</v>
      </c>
      <c r="I2" s="162" t="str">
        <f t="shared" ref="I2:I13" si="0">H2&amp;C2</f>
        <v>HSBCUSD</v>
      </c>
      <c r="J2" s="162" t="s">
        <v>86</v>
      </c>
      <c r="K2" s="162" t="s">
        <v>88</v>
      </c>
      <c r="M2" s="125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4dbbc949-075e-85a3-a40a-7ea7c1b2a43c-002</v>
      </c>
      <c r="N2" s="126" t="str">
        <f>B2</f>
        <v>Cash Transfer</v>
      </c>
      <c r="O2" s="125" t="str">
        <f ca="1">M2</f>
        <v>4dbbc949-075e-85a3-a40a-7ea7c1b2a43c-002</v>
      </c>
      <c r="P2" s="126">
        <v>1</v>
      </c>
      <c r="Q2" s="127">
        <f ca="1">TODAY()</f>
        <v>43724</v>
      </c>
      <c r="R2" s="128" t="str">
        <f ca="1">"ext-u1-"&amp;TEXT(A2,"HHMM-")&amp;LOWER(DEC2HEX(TEXT(TODAY(),"YmMD")))&amp;"-"&amp;TEXT(ROW(),"0000")</f>
        <v>ext-u1-0800-2e9c4-0002</v>
      </c>
      <c r="S2" s="126" t="str">
        <f>I2</f>
        <v>HSBCUSD</v>
      </c>
      <c r="T2" s="126" t="str">
        <f>E2</f>
        <v>RECEIVE</v>
      </c>
      <c r="U2" s="126" t="str">
        <f t="shared" ref="U2:U14" si="1">C2</f>
        <v>USD</v>
      </c>
      <c r="V2" s="129">
        <f t="shared" ref="V2:V14" si="2">D2</f>
        <v>40000</v>
      </c>
      <c r="W2" s="126" t="str">
        <f>K2&amp;"-"&amp;LEFT(J2,1)</f>
        <v>CASHTX-F</v>
      </c>
      <c r="X2" s="127">
        <f ca="1">Q2</f>
        <v>43724</v>
      </c>
      <c r="Y2" s="126" t="str">
        <f>"[UC1]"&amp;N2&amp;REPT(" ",28-LEN(N2))&amp;" ["&amp;TEXT(A2,"HH:MM")&amp;"]"</f>
        <v>[UC1]Cash Transfer                [08:00]</v>
      </c>
      <c r="Z2" s="130" t="s">
        <v>91</v>
      </c>
      <c r="AA2" s="125" t="str">
        <f ca="1">UPPER(LEFT(S2&amp;SUBSTITUTE(M2,"-",""),20))</f>
        <v>HSBCUSD4DBBC949075E8</v>
      </c>
      <c r="AG2" s="125" t="str">
        <f t="shared" ref="AG2:AG23" ca="1" si="3">M2</f>
        <v>4dbbc949-075e-85a3-a40a-7ea7c1b2a43c-002</v>
      </c>
      <c r="AH2" s="126" t="s">
        <v>76</v>
      </c>
      <c r="AI2" s="125" t="str">
        <f t="shared" ref="AI2:AI23" ca="1" si="4">O2</f>
        <v>4dbbc949-075e-85a3-a40a-7ea7c1b2a43c-002</v>
      </c>
      <c r="AJ2" s="126">
        <f t="shared" ref="AJ2:AJ23" si="5">P2</f>
        <v>1</v>
      </c>
      <c r="AK2" s="127">
        <f t="shared" ref="AK2:AK23" ca="1" si="6">Q2</f>
        <v>43724</v>
      </c>
      <c r="AL2" s="128" t="str">
        <f t="shared" ref="AL2:AL23" ca="1" si="7">R2</f>
        <v>ext-u1-0800-2e9c4-0002</v>
      </c>
      <c r="AM2" s="126" t="str">
        <f>S2</f>
        <v>HSBCUSD</v>
      </c>
      <c r="AN2" s="126" t="s">
        <v>78</v>
      </c>
      <c r="AO2" s="126">
        <f t="shared" ref="AO2:AO23" si="8">F2</f>
        <v>0</v>
      </c>
      <c r="AP2" s="126">
        <f t="shared" ref="AP2:AP23" si="9">G2</f>
        <v>0</v>
      </c>
      <c r="AQ2" s="126" t="str">
        <f t="shared" ref="AQ2:AQ23" si="10">U2</f>
        <v>USD</v>
      </c>
      <c r="AR2" s="129">
        <f t="shared" ref="AR2:AR23" si="11">D2*F2</f>
        <v>0</v>
      </c>
      <c r="AS2" s="126"/>
      <c r="AT2" s="126" t="str">
        <f t="shared" ref="AT2:AT23" si="12">W2</f>
        <v>CASHTX-F</v>
      </c>
      <c r="AU2" s="126"/>
      <c r="AV2" s="126" t="str">
        <f>Y2</f>
        <v>[UC1]Cash Transfer                [08:00]</v>
      </c>
      <c r="AW2" s="126" t="s">
        <v>91</v>
      </c>
      <c r="AX2" s="125" t="str">
        <f t="shared" ref="AX2:AX23" ca="1" si="13">AA2</f>
        <v>HSBCUSD4DBBC949075E8</v>
      </c>
    </row>
    <row r="3" spans="1:50" x14ac:dyDescent="0.25">
      <c r="A3" s="135">
        <v>0.375</v>
      </c>
      <c r="B3" s="162" t="s">
        <v>68</v>
      </c>
      <c r="C3" s="136" t="s">
        <v>9</v>
      </c>
      <c r="D3" s="156">
        <v>25000</v>
      </c>
      <c r="E3" s="130" t="s">
        <v>69</v>
      </c>
      <c r="H3" s="130" t="s">
        <v>82</v>
      </c>
      <c r="I3" s="162" t="str">
        <f t="shared" si="0"/>
        <v>HSBCUSD</v>
      </c>
      <c r="J3" s="162" t="s">
        <v>86</v>
      </c>
      <c r="K3" s="162" t="s">
        <v>88</v>
      </c>
      <c r="M3" s="125" t="str">
        <f t="shared" ref="M3:M66" ca="1" si="14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a04c16e5-8312-6e73-8034-10d2723f207c-003</v>
      </c>
      <c r="N3" s="126" t="str">
        <f>B3</f>
        <v>Cash Transfer</v>
      </c>
      <c r="O3" s="125" t="str">
        <f t="shared" ref="O3:O50" ca="1" si="15">M3</f>
        <v>a04c16e5-8312-6e73-8034-10d2723f207c-003</v>
      </c>
      <c r="P3" s="126">
        <f>P$2</f>
        <v>1</v>
      </c>
      <c r="Q3" s="127">
        <f t="shared" ref="Q3:Q66" ca="1" si="16">TODAY()</f>
        <v>43724</v>
      </c>
      <c r="R3" s="128" t="str">
        <f t="shared" ref="R3:R50" ca="1" si="17">"ext-u1-"&amp;TEXT(A3,"HHMM-")&amp;LOWER(DEC2HEX(TEXT(TODAY(),"YmMD")))&amp;"-"&amp;TEXT(ROW(),"0000")</f>
        <v>ext-u1-0900-2e9c4-0003</v>
      </c>
      <c r="S3" s="126" t="str">
        <f t="shared" ref="S3:S66" si="18">I3</f>
        <v>HSBCUSD</v>
      </c>
      <c r="T3" s="126" t="str">
        <f t="shared" ref="T3:T14" si="19">E3</f>
        <v>RECEIVE</v>
      </c>
      <c r="U3" s="126" t="str">
        <f t="shared" si="1"/>
        <v>USD</v>
      </c>
      <c r="V3" s="129">
        <f t="shared" si="2"/>
        <v>25000</v>
      </c>
      <c r="W3" s="126" t="str">
        <f t="shared" ref="W3:W66" si="20">K3&amp;"-"&amp;LEFT(J3,1)</f>
        <v>CASHTX-F</v>
      </c>
      <c r="X3" s="127">
        <f ca="1">X2</f>
        <v>43724</v>
      </c>
      <c r="Y3" s="126" t="str">
        <f t="shared" ref="Y3:Y50" si="21">"[UC1]"&amp;N3&amp;REPT(" ",28-LEN(N3))&amp;" ["&amp;TEXT(A3,"HH:MM")&amp;"]"</f>
        <v>[UC1]Cash Transfer                [09:00]</v>
      </c>
      <c r="Z3" s="130" t="str">
        <f>Z2</f>
        <v>DEFAULT</v>
      </c>
      <c r="AA3" s="125" t="str">
        <f t="shared" ref="AA3:AA50" ca="1" si="22">UPPER(LEFT(S3&amp;SUBSTITUTE(M3,"-",""),20))</f>
        <v>HSBCUSDA04C16E583126</v>
      </c>
      <c r="AG3" s="125" t="str">
        <f t="shared" ca="1" si="3"/>
        <v>a04c16e5-8312-6e73-8034-10d2723f207c-003</v>
      </c>
      <c r="AH3" s="126" t="s">
        <v>76</v>
      </c>
      <c r="AI3" s="125" t="str">
        <f t="shared" ca="1" si="4"/>
        <v>a04c16e5-8312-6e73-8034-10d2723f207c-003</v>
      </c>
      <c r="AJ3" s="126">
        <f t="shared" si="5"/>
        <v>1</v>
      </c>
      <c r="AK3" s="127">
        <f t="shared" ca="1" si="6"/>
        <v>43724</v>
      </c>
      <c r="AL3" s="128" t="str">
        <f t="shared" ca="1" si="7"/>
        <v>ext-u1-0900-2e9c4-0003</v>
      </c>
      <c r="AM3" s="126" t="str">
        <f t="shared" ref="AM3:AM66" si="23">S3</f>
        <v>HSBCUSD</v>
      </c>
      <c r="AN3" s="126" t="s">
        <v>78</v>
      </c>
      <c r="AO3" s="126">
        <f t="shared" si="8"/>
        <v>0</v>
      </c>
      <c r="AP3" s="126">
        <f t="shared" si="9"/>
        <v>0</v>
      </c>
      <c r="AQ3" s="126" t="str">
        <f t="shared" si="10"/>
        <v>USD</v>
      </c>
      <c r="AR3" s="129">
        <f t="shared" si="11"/>
        <v>0</v>
      </c>
      <c r="AT3" s="126" t="str">
        <f t="shared" si="12"/>
        <v>CASHTX-F</v>
      </c>
      <c r="AV3" s="126" t="str">
        <f t="shared" ref="AV3:AV23" si="24">Y3</f>
        <v>[UC1]Cash Transfer                [09:00]</v>
      </c>
      <c r="AW3" s="126" t="s">
        <v>91</v>
      </c>
      <c r="AX3" s="125" t="str">
        <f t="shared" ca="1" si="13"/>
        <v>HSBCUSDA04C16E583126</v>
      </c>
    </row>
    <row r="4" spans="1:50" x14ac:dyDescent="0.25">
      <c r="A4" s="137">
        <v>0.41666666666666669</v>
      </c>
      <c r="B4" s="162" t="s">
        <v>68</v>
      </c>
      <c r="C4" s="138" t="s">
        <v>9</v>
      </c>
      <c r="D4" s="157">
        <v>75000</v>
      </c>
      <c r="E4" s="130" t="s">
        <v>69</v>
      </c>
      <c r="H4" s="130" t="s">
        <v>82</v>
      </c>
      <c r="I4" s="162" t="str">
        <f t="shared" si="0"/>
        <v>HSBCUSD</v>
      </c>
      <c r="J4" s="162" t="s">
        <v>86</v>
      </c>
      <c r="K4" s="162" t="s">
        <v>88</v>
      </c>
      <c r="M4" s="125" t="str">
        <f t="shared" ca="1" si="14"/>
        <v>093aec28-33ed-7e74-526e-d4f6a86f63e6-004</v>
      </c>
      <c r="N4" s="126" t="str">
        <f>B4</f>
        <v>Cash Transfer</v>
      </c>
      <c r="O4" s="125" t="str">
        <f t="shared" ca="1" si="15"/>
        <v>093aec28-33ed-7e74-526e-d4f6a86f63e6-004</v>
      </c>
      <c r="P4" s="126">
        <f t="shared" ref="P4:P23" si="25">P$2</f>
        <v>1</v>
      </c>
      <c r="Q4" s="127">
        <f t="shared" ca="1" si="16"/>
        <v>43724</v>
      </c>
      <c r="R4" s="128" t="str">
        <f t="shared" ca="1" si="17"/>
        <v>ext-u1-1000-2e9c4-0004</v>
      </c>
      <c r="S4" s="126" t="str">
        <f t="shared" si="18"/>
        <v>HSBCUSD</v>
      </c>
      <c r="T4" s="126" t="str">
        <f t="shared" si="19"/>
        <v>RECEIVE</v>
      </c>
      <c r="U4" s="126" t="str">
        <f t="shared" si="1"/>
        <v>USD</v>
      </c>
      <c r="V4" s="129">
        <f t="shared" si="2"/>
        <v>75000</v>
      </c>
      <c r="W4" s="126" t="str">
        <f t="shared" si="20"/>
        <v>CASHTX-F</v>
      </c>
      <c r="X4" s="127">
        <f t="shared" ref="X4:X67" ca="1" si="26">X3</f>
        <v>43724</v>
      </c>
      <c r="Y4" s="126" t="str">
        <f t="shared" si="21"/>
        <v>[UC1]Cash Transfer                [10:00]</v>
      </c>
      <c r="Z4" s="130" t="str">
        <f t="shared" ref="Z4:Z67" si="27">Z3</f>
        <v>DEFAULT</v>
      </c>
      <c r="AA4" s="125" t="str">
        <f t="shared" ca="1" si="22"/>
        <v>HSBCUSD093AEC2833ED7</v>
      </c>
      <c r="AG4" s="125" t="str">
        <f t="shared" ca="1" si="3"/>
        <v>093aec28-33ed-7e74-526e-d4f6a86f63e6-004</v>
      </c>
      <c r="AH4" s="126" t="s">
        <v>76</v>
      </c>
      <c r="AI4" s="125" t="str">
        <f t="shared" ca="1" si="4"/>
        <v>093aec28-33ed-7e74-526e-d4f6a86f63e6-004</v>
      </c>
      <c r="AJ4" s="126">
        <f t="shared" si="5"/>
        <v>1</v>
      </c>
      <c r="AK4" s="127">
        <f t="shared" ca="1" si="6"/>
        <v>43724</v>
      </c>
      <c r="AL4" s="128" t="str">
        <f t="shared" ca="1" si="7"/>
        <v>ext-u1-1000-2e9c4-0004</v>
      </c>
      <c r="AM4" s="126" t="str">
        <f t="shared" si="23"/>
        <v>HSBCUSD</v>
      </c>
      <c r="AN4" s="126" t="s">
        <v>78</v>
      </c>
      <c r="AO4" s="126">
        <f t="shared" si="8"/>
        <v>0</v>
      </c>
      <c r="AP4" s="126">
        <f t="shared" si="9"/>
        <v>0</v>
      </c>
      <c r="AQ4" s="126" t="str">
        <f t="shared" si="10"/>
        <v>USD</v>
      </c>
      <c r="AR4" s="129">
        <f t="shared" si="11"/>
        <v>0</v>
      </c>
      <c r="AT4" s="126" t="str">
        <f t="shared" si="12"/>
        <v>CASHTX-F</v>
      </c>
      <c r="AV4" s="126" t="str">
        <f t="shared" si="24"/>
        <v>[UC1]Cash Transfer                [10:00]</v>
      </c>
      <c r="AW4" s="126" t="s">
        <v>91</v>
      </c>
      <c r="AX4" s="125" t="str">
        <f t="shared" ca="1" si="13"/>
        <v>HSBCUSD093AEC2833ED7</v>
      </c>
    </row>
    <row r="5" spans="1:50" x14ac:dyDescent="0.25">
      <c r="A5" s="137">
        <v>0.41666666666666669</v>
      </c>
      <c r="B5" s="162" t="s">
        <v>68</v>
      </c>
      <c r="C5" s="138" t="s">
        <v>9</v>
      </c>
      <c r="D5" s="157">
        <v>40000</v>
      </c>
      <c r="E5" s="130" t="s">
        <v>69</v>
      </c>
      <c r="H5" s="130" t="s">
        <v>82</v>
      </c>
      <c r="I5" s="162" t="str">
        <f t="shared" si="0"/>
        <v>HSBCUSD</v>
      </c>
      <c r="J5" s="162" t="s">
        <v>86</v>
      </c>
      <c r="K5" s="162" t="s">
        <v>88</v>
      </c>
      <c r="M5" s="125" t="str">
        <f t="shared" ca="1" si="14"/>
        <v>f4d263cb-8a1a-407e-54a0-4677f4358965-005</v>
      </c>
      <c r="N5" s="126" t="str">
        <f>B5</f>
        <v>Cash Transfer</v>
      </c>
      <c r="O5" s="125" t="str">
        <f t="shared" ca="1" si="15"/>
        <v>f4d263cb-8a1a-407e-54a0-4677f4358965-005</v>
      </c>
      <c r="P5" s="126">
        <f t="shared" si="25"/>
        <v>1</v>
      </c>
      <c r="Q5" s="127">
        <f t="shared" ca="1" si="16"/>
        <v>43724</v>
      </c>
      <c r="R5" s="128" t="str">
        <f t="shared" ca="1" si="17"/>
        <v>ext-u1-1000-2e9c4-0005</v>
      </c>
      <c r="S5" s="126" t="str">
        <f t="shared" si="18"/>
        <v>HSBCUSD</v>
      </c>
      <c r="T5" s="126" t="str">
        <f t="shared" si="19"/>
        <v>RECEIVE</v>
      </c>
      <c r="U5" s="126" t="str">
        <f t="shared" si="1"/>
        <v>USD</v>
      </c>
      <c r="V5" s="129">
        <f t="shared" si="2"/>
        <v>40000</v>
      </c>
      <c r="W5" s="126" t="str">
        <f t="shared" si="20"/>
        <v>CASHTX-F</v>
      </c>
      <c r="X5" s="127">
        <f t="shared" ca="1" si="26"/>
        <v>43724</v>
      </c>
      <c r="Y5" s="126" t="str">
        <f t="shared" si="21"/>
        <v>[UC1]Cash Transfer                [10:00]</v>
      </c>
      <c r="Z5" s="130" t="str">
        <f t="shared" si="27"/>
        <v>DEFAULT</v>
      </c>
      <c r="AA5" s="125" t="str">
        <f t="shared" ca="1" si="22"/>
        <v>HSBCUSDF4D263CB8A1A4</v>
      </c>
      <c r="AG5" s="125" t="str">
        <f t="shared" ca="1" si="3"/>
        <v>f4d263cb-8a1a-407e-54a0-4677f4358965-005</v>
      </c>
      <c r="AH5" s="126" t="s">
        <v>76</v>
      </c>
      <c r="AI5" s="125" t="str">
        <f t="shared" ca="1" si="4"/>
        <v>f4d263cb-8a1a-407e-54a0-4677f4358965-005</v>
      </c>
      <c r="AJ5" s="126">
        <f t="shared" si="5"/>
        <v>1</v>
      </c>
      <c r="AK5" s="127">
        <f t="shared" ca="1" si="6"/>
        <v>43724</v>
      </c>
      <c r="AL5" s="128" t="str">
        <f t="shared" ca="1" si="7"/>
        <v>ext-u1-1000-2e9c4-0005</v>
      </c>
      <c r="AM5" s="126" t="str">
        <f t="shared" si="23"/>
        <v>HSBCUSD</v>
      </c>
      <c r="AN5" s="126" t="s">
        <v>78</v>
      </c>
      <c r="AO5" s="126">
        <f t="shared" si="8"/>
        <v>0</v>
      </c>
      <c r="AP5" s="126">
        <f t="shared" si="9"/>
        <v>0</v>
      </c>
      <c r="AQ5" s="126" t="str">
        <f t="shared" si="10"/>
        <v>USD</v>
      </c>
      <c r="AR5" s="129">
        <f t="shared" si="11"/>
        <v>0</v>
      </c>
      <c r="AT5" s="126" t="str">
        <f t="shared" si="12"/>
        <v>CASHTX-F</v>
      </c>
      <c r="AV5" s="126" t="str">
        <f t="shared" si="24"/>
        <v>[UC1]Cash Transfer                [10:00]</v>
      </c>
      <c r="AW5" s="126" t="s">
        <v>91</v>
      </c>
      <c r="AX5" s="125" t="str">
        <f t="shared" ca="1" si="13"/>
        <v>HSBCUSDF4D263CB8A1A4</v>
      </c>
    </row>
    <row r="6" spans="1:50" x14ac:dyDescent="0.25">
      <c r="A6" s="137">
        <v>0.41666666666666669</v>
      </c>
      <c r="B6" s="162" t="s">
        <v>68</v>
      </c>
      <c r="C6" s="138" t="s">
        <v>9</v>
      </c>
      <c r="D6" s="157">
        <v>10000</v>
      </c>
      <c r="E6" s="130" t="s">
        <v>69</v>
      </c>
      <c r="H6" s="130" t="s">
        <v>82</v>
      </c>
      <c r="I6" s="162" t="str">
        <f t="shared" si="0"/>
        <v>HSBCUSD</v>
      </c>
      <c r="J6" s="162" t="s">
        <v>86</v>
      </c>
      <c r="K6" s="162" t="s">
        <v>88</v>
      </c>
      <c r="M6" s="125" t="str">
        <f t="shared" ca="1" si="14"/>
        <v>4b73edd3-7d9f-8ed0-7707-ed06a6949a25-006</v>
      </c>
      <c r="N6" s="126" t="str">
        <f>B6</f>
        <v>Cash Transfer</v>
      </c>
      <c r="O6" s="125" t="str">
        <f t="shared" ca="1" si="15"/>
        <v>4b73edd3-7d9f-8ed0-7707-ed06a6949a25-006</v>
      </c>
      <c r="P6" s="126">
        <f t="shared" si="25"/>
        <v>1</v>
      </c>
      <c r="Q6" s="127">
        <f t="shared" ca="1" si="16"/>
        <v>43724</v>
      </c>
      <c r="R6" s="128" t="str">
        <f t="shared" ca="1" si="17"/>
        <v>ext-u1-1000-2e9c4-0006</v>
      </c>
      <c r="S6" s="126" t="str">
        <f t="shared" si="18"/>
        <v>HSBCUSD</v>
      </c>
      <c r="T6" s="126" t="str">
        <f t="shared" si="19"/>
        <v>RECEIVE</v>
      </c>
      <c r="U6" s="126" t="str">
        <f t="shared" si="1"/>
        <v>USD</v>
      </c>
      <c r="V6" s="129">
        <f t="shared" si="2"/>
        <v>10000</v>
      </c>
      <c r="W6" s="126" t="str">
        <f t="shared" si="20"/>
        <v>CASHTX-F</v>
      </c>
      <c r="X6" s="127">
        <f t="shared" ca="1" si="26"/>
        <v>43724</v>
      </c>
      <c r="Y6" s="126" t="str">
        <f t="shared" si="21"/>
        <v>[UC1]Cash Transfer                [10:00]</v>
      </c>
      <c r="Z6" s="130" t="str">
        <f t="shared" si="27"/>
        <v>DEFAULT</v>
      </c>
      <c r="AA6" s="125" t="str">
        <f t="shared" ca="1" si="22"/>
        <v>HSBCUSD4B73EDD37D9F8</v>
      </c>
      <c r="AG6" s="125" t="str">
        <f t="shared" ca="1" si="3"/>
        <v>4b73edd3-7d9f-8ed0-7707-ed06a6949a25-006</v>
      </c>
      <c r="AH6" s="126" t="s">
        <v>76</v>
      </c>
      <c r="AI6" s="125" t="str">
        <f t="shared" ca="1" si="4"/>
        <v>4b73edd3-7d9f-8ed0-7707-ed06a6949a25-006</v>
      </c>
      <c r="AJ6" s="126">
        <f t="shared" si="5"/>
        <v>1</v>
      </c>
      <c r="AK6" s="127">
        <f t="shared" ca="1" si="6"/>
        <v>43724</v>
      </c>
      <c r="AL6" s="128" t="str">
        <f t="shared" ca="1" si="7"/>
        <v>ext-u1-1000-2e9c4-0006</v>
      </c>
      <c r="AM6" s="126" t="str">
        <f t="shared" si="23"/>
        <v>HSBCUSD</v>
      </c>
      <c r="AN6" s="126" t="s">
        <v>78</v>
      </c>
      <c r="AO6" s="126">
        <f t="shared" si="8"/>
        <v>0</v>
      </c>
      <c r="AP6" s="126">
        <f t="shared" si="9"/>
        <v>0</v>
      </c>
      <c r="AQ6" s="126" t="str">
        <f t="shared" si="10"/>
        <v>USD</v>
      </c>
      <c r="AR6" s="129">
        <f t="shared" si="11"/>
        <v>0</v>
      </c>
      <c r="AT6" s="126" t="str">
        <f t="shared" si="12"/>
        <v>CASHTX-F</v>
      </c>
      <c r="AV6" s="126" t="str">
        <f t="shared" si="24"/>
        <v>[UC1]Cash Transfer                [10:00]</v>
      </c>
      <c r="AW6" s="126" t="s">
        <v>91</v>
      </c>
      <c r="AX6" s="125" t="str">
        <f t="shared" ca="1" si="13"/>
        <v>HSBCUSD4B73EDD37D9F8</v>
      </c>
    </row>
    <row r="7" spans="1:50" x14ac:dyDescent="0.25">
      <c r="A7" s="137">
        <v>0.41666666666666669</v>
      </c>
      <c r="B7" s="162" t="s">
        <v>61</v>
      </c>
      <c r="C7" s="139" t="s">
        <v>10</v>
      </c>
      <c r="D7" s="157">
        <v>152</v>
      </c>
      <c r="E7" s="130" t="s">
        <v>62</v>
      </c>
      <c r="F7" s="150">
        <v>4.1111310000000003</v>
      </c>
      <c r="G7" s="152">
        <v>36.972794104590683</v>
      </c>
      <c r="H7" s="130" t="s">
        <v>80</v>
      </c>
      <c r="I7" s="162" t="str">
        <f t="shared" si="0"/>
        <v>BDBBRL</v>
      </c>
      <c r="J7" s="162" t="s">
        <v>86</v>
      </c>
      <c r="K7" s="162" t="s">
        <v>89</v>
      </c>
      <c r="M7" s="125" t="str">
        <f t="shared" ca="1" si="14"/>
        <v>e4e87fe4-723e-1e69-6c1a-ae2195932dc0-007</v>
      </c>
      <c r="N7" s="126" t="str">
        <f>B7</f>
        <v>Customer Payment Instruction</v>
      </c>
      <c r="O7" s="125" t="str">
        <f t="shared" ca="1" si="15"/>
        <v>e4e87fe4-723e-1e69-6c1a-ae2195932dc0-007</v>
      </c>
      <c r="P7" s="126">
        <f t="shared" si="25"/>
        <v>1</v>
      </c>
      <c r="Q7" s="127">
        <f t="shared" ca="1" si="16"/>
        <v>43724</v>
      </c>
      <c r="R7" s="128" t="str">
        <f t="shared" ca="1" si="17"/>
        <v>ext-u1-1000-2e9c4-0007</v>
      </c>
      <c r="S7" s="126" t="str">
        <f t="shared" si="18"/>
        <v>BDBBRL</v>
      </c>
      <c r="T7" s="126" t="str">
        <f t="shared" si="19"/>
        <v>PAY</v>
      </c>
      <c r="U7" s="126" t="str">
        <f t="shared" si="1"/>
        <v>BRL</v>
      </c>
      <c r="V7" s="129">
        <f t="shared" si="2"/>
        <v>152</v>
      </c>
      <c r="W7" s="126" t="str">
        <f t="shared" si="20"/>
        <v>CUSTINST-F</v>
      </c>
      <c r="X7" s="127">
        <f t="shared" ca="1" si="26"/>
        <v>43724</v>
      </c>
      <c r="Y7" s="126" t="str">
        <f t="shared" si="21"/>
        <v>[UC1]Customer Payment Instruction [10:00]</v>
      </c>
      <c r="Z7" s="130" t="str">
        <f t="shared" si="27"/>
        <v>DEFAULT</v>
      </c>
      <c r="AA7" s="125" t="str">
        <f t="shared" ca="1" si="22"/>
        <v>BDBBRLE4E87FE4723E1E</v>
      </c>
      <c r="AG7" s="125" t="str">
        <f t="shared" ca="1" si="3"/>
        <v>e4e87fe4-723e-1e69-6c1a-ae2195932dc0-007</v>
      </c>
      <c r="AH7" s="126" t="s">
        <v>76</v>
      </c>
      <c r="AI7" s="125" t="str">
        <f t="shared" ca="1" si="4"/>
        <v>e4e87fe4-723e-1e69-6c1a-ae2195932dc0-007</v>
      </c>
      <c r="AJ7" s="126">
        <f t="shared" si="5"/>
        <v>1</v>
      </c>
      <c r="AK7" s="127">
        <f t="shared" ca="1" si="6"/>
        <v>43724</v>
      </c>
      <c r="AL7" s="128" t="str">
        <f t="shared" ca="1" si="7"/>
        <v>ext-u1-1000-2e9c4-0007</v>
      </c>
      <c r="AM7" s="126" t="str">
        <f t="shared" si="23"/>
        <v>BDBBRL</v>
      </c>
      <c r="AN7" s="126" t="s">
        <v>78</v>
      </c>
      <c r="AO7" s="126">
        <f t="shared" si="8"/>
        <v>4.1111310000000003</v>
      </c>
      <c r="AP7" s="126">
        <f t="shared" si="9"/>
        <v>36.972794104590683</v>
      </c>
      <c r="AQ7" s="126" t="str">
        <f t="shared" si="10"/>
        <v>BRL</v>
      </c>
      <c r="AR7" s="129">
        <f t="shared" si="11"/>
        <v>624.89191200000005</v>
      </c>
      <c r="AT7" s="126" t="str">
        <f t="shared" si="12"/>
        <v>CUSTINST-F</v>
      </c>
      <c r="AV7" s="126" t="str">
        <f t="shared" si="24"/>
        <v>[UC1]Customer Payment Instruction [10:00]</v>
      </c>
      <c r="AW7" s="126" t="s">
        <v>91</v>
      </c>
      <c r="AX7" s="125" t="str">
        <f t="shared" ca="1" si="13"/>
        <v>BDBBRLE4E87FE4723E1E</v>
      </c>
    </row>
    <row r="8" spans="1:50" x14ac:dyDescent="0.25">
      <c r="A8" s="137">
        <v>0.41666666666666669</v>
      </c>
      <c r="B8" s="162" t="s">
        <v>61</v>
      </c>
      <c r="C8" s="139" t="s">
        <v>10</v>
      </c>
      <c r="D8" s="157">
        <v>278</v>
      </c>
      <c r="E8" s="130" t="s">
        <v>62</v>
      </c>
      <c r="F8" s="150">
        <v>4.111523</v>
      </c>
      <c r="G8" s="152">
        <v>67.614847344888986</v>
      </c>
      <c r="H8" s="130" t="s">
        <v>80</v>
      </c>
      <c r="I8" s="162" t="str">
        <f t="shared" si="0"/>
        <v>BDBBRL</v>
      </c>
      <c r="J8" s="162" t="s">
        <v>86</v>
      </c>
      <c r="K8" s="162" t="s">
        <v>89</v>
      </c>
      <c r="M8" s="125" t="str">
        <f t="shared" ca="1" si="14"/>
        <v>5662289d-2a60-3a3a-38e9-b6b6b3a463b2-008</v>
      </c>
      <c r="N8" s="126" t="str">
        <f>B8</f>
        <v>Customer Payment Instruction</v>
      </c>
      <c r="O8" s="125" t="str">
        <f t="shared" ca="1" si="15"/>
        <v>5662289d-2a60-3a3a-38e9-b6b6b3a463b2-008</v>
      </c>
      <c r="P8" s="126">
        <f t="shared" si="25"/>
        <v>1</v>
      </c>
      <c r="Q8" s="127">
        <f t="shared" ca="1" si="16"/>
        <v>43724</v>
      </c>
      <c r="R8" s="128" t="str">
        <f t="shared" ca="1" si="17"/>
        <v>ext-u1-1000-2e9c4-0008</v>
      </c>
      <c r="S8" s="126" t="str">
        <f t="shared" si="18"/>
        <v>BDBBRL</v>
      </c>
      <c r="T8" s="126" t="str">
        <f t="shared" si="19"/>
        <v>PAY</v>
      </c>
      <c r="U8" s="126" t="str">
        <f t="shared" si="1"/>
        <v>BRL</v>
      </c>
      <c r="V8" s="129">
        <f t="shared" si="2"/>
        <v>278</v>
      </c>
      <c r="W8" s="126" t="str">
        <f t="shared" si="20"/>
        <v>CUSTINST-F</v>
      </c>
      <c r="X8" s="127">
        <f t="shared" ca="1" si="26"/>
        <v>43724</v>
      </c>
      <c r="Y8" s="126" t="str">
        <f t="shared" si="21"/>
        <v>[UC1]Customer Payment Instruction [10:00]</v>
      </c>
      <c r="Z8" s="130" t="str">
        <f t="shared" si="27"/>
        <v>DEFAULT</v>
      </c>
      <c r="AA8" s="125" t="str">
        <f t="shared" ca="1" si="22"/>
        <v>BDBBRL5662289D2A603A</v>
      </c>
      <c r="AG8" s="125" t="str">
        <f t="shared" ca="1" si="3"/>
        <v>5662289d-2a60-3a3a-38e9-b6b6b3a463b2-008</v>
      </c>
      <c r="AH8" s="126" t="s">
        <v>76</v>
      </c>
      <c r="AI8" s="125" t="str">
        <f t="shared" ca="1" si="4"/>
        <v>5662289d-2a60-3a3a-38e9-b6b6b3a463b2-008</v>
      </c>
      <c r="AJ8" s="126">
        <f t="shared" si="5"/>
        <v>1</v>
      </c>
      <c r="AK8" s="127">
        <f t="shared" ca="1" si="6"/>
        <v>43724</v>
      </c>
      <c r="AL8" s="128" t="str">
        <f t="shared" ca="1" si="7"/>
        <v>ext-u1-1000-2e9c4-0008</v>
      </c>
      <c r="AM8" s="126" t="str">
        <f t="shared" si="23"/>
        <v>BDBBRL</v>
      </c>
      <c r="AN8" s="126" t="s">
        <v>78</v>
      </c>
      <c r="AO8" s="126">
        <f t="shared" si="8"/>
        <v>4.111523</v>
      </c>
      <c r="AP8" s="126">
        <f t="shared" si="9"/>
        <v>67.614847344888986</v>
      </c>
      <c r="AQ8" s="126" t="str">
        <f t="shared" si="10"/>
        <v>BRL</v>
      </c>
      <c r="AR8" s="129">
        <f t="shared" si="11"/>
        <v>1143.0033940000001</v>
      </c>
      <c r="AT8" s="126" t="str">
        <f t="shared" si="12"/>
        <v>CUSTINST-F</v>
      </c>
      <c r="AV8" s="126" t="str">
        <f t="shared" si="24"/>
        <v>[UC1]Customer Payment Instruction [10:00]</v>
      </c>
      <c r="AW8" s="126" t="s">
        <v>91</v>
      </c>
      <c r="AX8" s="125" t="str">
        <f t="shared" ca="1" si="13"/>
        <v>BDBBRL5662289D2A603A</v>
      </c>
    </row>
    <row r="9" spans="1:50" x14ac:dyDescent="0.25">
      <c r="A9" s="137">
        <v>0.41666666666666669</v>
      </c>
      <c r="B9" s="162" t="s">
        <v>61</v>
      </c>
      <c r="C9" s="139" t="s">
        <v>10</v>
      </c>
      <c r="D9" s="157">
        <v>7996</v>
      </c>
      <c r="E9" s="130" t="s">
        <v>62</v>
      </c>
      <c r="F9" s="150">
        <v>4.1113670000000004</v>
      </c>
      <c r="G9" s="152">
        <v>1944.8519190819013</v>
      </c>
      <c r="H9" s="130" t="s">
        <v>80</v>
      </c>
      <c r="I9" s="162" t="str">
        <f t="shared" si="0"/>
        <v>BDBBRL</v>
      </c>
      <c r="J9" s="162" t="s">
        <v>86</v>
      </c>
      <c r="K9" s="162" t="s">
        <v>89</v>
      </c>
      <c r="M9" s="125" t="str">
        <f t="shared" ca="1" si="14"/>
        <v>80b7946b-7703-2b47-03f5-d476e7a73e02-009</v>
      </c>
      <c r="N9" s="126" t="str">
        <f>B9</f>
        <v>Customer Payment Instruction</v>
      </c>
      <c r="O9" s="125" t="str">
        <f t="shared" ca="1" si="15"/>
        <v>80b7946b-7703-2b47-03f5-d476e7a73e02-009</v>
      </c>
      <c r="P9" s="126">
        <f t="shared" si="25"/>
        <v>1</v>
      </c>
      <c r="Q9" s="127">
        <f t="shared" ca="1" si="16"/>
        <v>43724</v>
      </c>
      <c r="R9" s="128" t="str">
        <f t="shared" ca="1" si="17"/>
        <v>ext-u1-1000-2e9c4-0009</v>
      </c>
      <c r="S9" s="126" t="str">
        <f t="shared" si="18"/>
        <v>BDBBRL</v>
      </c>
      <c r="T9" s="126" t="str">
        <f t="shared" si="19"/>
        <v>PAY</v>
      </c>
      <c r="U9" s="126" t="str">
        <f t="shared" si="1"/>
        <v>BRL</v>
      </c>
      <c r="V9" s="129">
        <f t="shared" si="2"/>
        <v>7996</v>
      </c>
      <c r="W9" s="126" t="str">
        <f t="shared" si="20"/>
        <v>CUSTINST-F</v>
      </c>
      <c r="X9" s="127">
        <f t="shared" ca="1" si="26"/>
        <v>43724</v>
      </c>
      <c r="Y9" s="126" t="str">
        <f t="shared" si="21"/>
        <v>[UC1]Customer Payment Instruction [10:00]</v>
      </c>
      <c r="Z9" s="130" t="str">
        <f t="shared" si="27"/>
        <v>DEFAULT</v>
      </c>
      <c r="AA9" s="125" t="str">
        <f t="shared" ca="1" si="22"/>
        <v>BDBBRL80B7946B77032B</v>
      </c>
      <c r="AG9" s="125" t="str">
        <f t="shared" ca="1" si="3"/>
        <v>80b7946b-7703-2b47-03f5-d476e7a73e02-009</v>
      </c>
      <c r="AH9" s="126" t="s">
        <v>76</v>
      </c>
      <c r="AI9" s="125" t="str">
        <f t="shared" ca="1" si="4"/>
        <v>80b7946b-7703-2b47-03f5-d476e7a73e02-009</v>
      </c>
      <c r="AJ9" s="126">
        <f t="shared" si="5"/>
        <v>1</v>
      </c>
      <c r="AK9" s="127">
        <f t="shared" ca="1" si="6"/>
        <v>43724</v>
      </c>
      <c r="AL9" s="128" t="str">
        <f t="shared" ca="1" si="7"/>
        <v>ext-u1-1000-2e9c4-0009</v>
      </c>
      <c r="AM9" s="126" t="str">
        <f t="shared" si="23"/>
        <v>BDBBRL</v>
      </c>
      <c r="AN9" s="126" t="s">
        <v>78</v>
      </c>
      <c r="AO9" s="126">
        <f t="shared" si="8"/>
        <v>4.1113670000000004</v>
      </c>
      <c r="AP9" s="126">
        <f t="shared" si="9"/>
        <v>1944.8519190819013</v>
      </c>
      <c r="AQ9" s="126" t="str">
        <f t="shared" si="10"/>
        <v>BRL</v>
      </c>
      <c r="AR9" s="129">
        <f t="shared" si="11"/>
        <v>32874.490532000003</v>
      </c>
      <c r="AT9" s="126" t="str">
        <f t="shared" si="12"/>
        <v>CUSTINST-F</v>
      </c>
      <c r="AV9" s="126" t="str">
        <f t="shared" si="24"/>
        <v>[UC1]Customer Payment Instruction [10:00]</v>
      </c>
      <c r="AW9" s="126" t="s">
        <v>91</v>
      </c>
      <c r="AX9" s="125" t="str">
        <f t="shared" ca="1" si="13"/>
        <v>BDBBRL80B7946B77032B</v>
      </c>
    </row>
    <row r="10" spans="1:50" x14ac:dyDescent="0.25">
      <c r="A10" s="140">
        <v>0.4375</v>
      </c>
      <c r="B10" s="162" t="s">
        <v>68</v>
      </c>
      <c r="C10" s="141" t="s">
        <v>9</v>
      </c>
      <c r="D10" s="158">
        <v>15000</v>
      </c>
      <c r="E10" s="130" t="s">
        <v>69</v>
      </c>
      <c r="H10" s="130" t="s">
        <v>82</v>
      </c>
      <c r="I10" s="162" t="str">
        <f t="shared" si="0"/>
        <v>HSBCUSD</v>
      </c>
      <c r="J10" s="162" t="s">
        <v>86</v>
      </c>
      <c r="K10" s="162" t="s">
        <v>88</v>
      </c>
      <c r="M10" s="125" t="str">
        <f t="shared" ca="1" si="14"/>
        <v>5d716290-8fa5-644e-9e89-002f418a3fda-010</v>
      </c>
      <c r="N10" s="126" t="str">
        <f>B10</f>
        <v>Cash Transfer</v>
      </c>
      <c r="O10" s="125" t="str">
        <f t="shared" ca="1" si="15"/>
        <v>5d716290-8fa5-644e-9e89-002f418a3fda-010</v>
      </c>
      <c r="P10" s="126">
        <f t="shared" si="25"/>
        <v>1</v>
      </c>
      <c r="Q10" s="127">
        <f t="shared" ca="1" si="16"/>
        <v>43724</v>
      </c>
      <c r="R10" s="128" t="str">
        <f t="shared" ca="1" si="17"/>
        <v>ext-u1-1030-2e9c4-0010</v>
      </c>
      <c r="S10" s="126" t="str">
        <f t="shared" si="18"/>
        <v>HSBCUSD</v>
      </c>
      <c r="T10" s="126" t="str">
        <f t="shared" si="19"/>
        <v>RECEIVE</v>
      </c>
      <c r="U10" s="126" t="str">
        <f t="shared" si="1"/>
        <v>USD</v>
      </c>
      <c r="V10" s="129">
        <f t="shared" si="2"/>
        <v>15000</v>
      </c>
      <c r="W10" s="126" t="str">
        <f t="shared" si="20"/>
        <v>CASHTX-F</v>
      </c>
      <c r="X10" s="127">
        <f t="shared" ca="1" si="26"/>
        <v>43724</v>
      </c>
      <c r="Y10" s="126" t="str">
        <f t="shared" si="21"/>
        <v>[UC1]Cash Transfer                [10:30]</v>
      </c>
      <c r="Z10" s="130" t="str">
        <f t="shared" si="27"/>
        <v>DEFAULT</v>
      </c>
      <c r="AA10" s="125" t="str">
        <f t="shared" ca="1" si="22"/>
        <v>HSBCUSD5D7162908FA56</v>
      </c>
      <c r="AG10" s="125" t="str">
        <f t="shared" ca="1" si="3"/>
        <v>5d716290-8fa5-644e-9e89-002f418a3fda-010</v>
      </c>
      <c r="AH10" s="126" t="s">
        <v>76</v>
      </c>
      <c r="AI10" s="125" t="str">
        <f t="shared" ca="1" si="4"/>
        <v>5d716290-8fa5-644e-9e89-002f418a3fda-010</v>
      </c>
      <c r="AJ10" s="126">
        <f t="shared" si="5"/>
        <v>1</v>
      </c>
      <c r="AK10" s="127">
        <f t="shared" ca="1" si="6"/>
        <v>43724</v>
      </c>
      <c r="AL10" s="128" t="str">
        <f t="shared" ca="1" si="7"/>
        <v>ext-u1-1030-2e9c4-0010</v>
      </c>
      <c r="AM10" s="126" t="str">
        <f t="shared" si="23"/>
        <v>HSBCUSD</v>
      </c>
      <c r="AN10" s="126" t="s">
        <v>78</v>
      </c>
      <c r="AO10" s="126">
        <f t="shared" si="8"/>
        <v>0</v>
      </c>
      <c r="AP10" s="126">
        <f t="shared" si="9"/>
        <v>0</v>
      </c>
      <c r="AQ10" s="126" t="str">
        <f t="shared" si="10"/>
        <v>USD</v>
      </c>
      <c r="AR10" s="129">
        <f t="shared" si="11"/>
        <v>0</v>
      </c>
      <c r="AT10" s="126" t="str">
        <f t="shared" si="12"/>
        <v>CASHTX-F</v>
      </c>
      <c r="AV10" s="126" t="str">
        <f t="shared" si="24"/>
        <v>[UC1]Cash Transfer                [10:30]</v>
      </c>
      <c r="AW10" s="126" t="s">
        <v>91</v>
      </c>
      <c r="AX10" s="125" t="str">
        <f t="shared" ca="1" si="13"/>
        <v>HSBCUSD5D7162908FA56</v>
      </c>
    </row>
    <row r="11" spans="1:50" x14ac:dyDescent="0.25">
      <c r="A11" s="140">
        <v>0.4375</v>
      </c>
      <c r="B11" s="162" t="s">
        <v>61</v>
      </c>
      <c r="C11" s="142" t="s">
        <v>10</v>
      </c>
      <c r="D11" s="158">
        <v>2000</v>
      </c>
      <c r="E11" s="130" t="s">
        <v>62</v>
      </c>
      <c r="H11" s="130" t="s">
        <v>80</v>
      </c>
      <c r="I11" s="162" t="str">
        <f t="shared" si="0"/>
        <v>BDBBRL</v>
      </c>
      <c r="J11" s="162" t="s">
        <v>86</v>
      </c>
      <c r="K11" s="162" t="s">
        <v>89</v>
      </c>
      <c r="M11" s="125" t="str">
        <f t="shared" ca="1" si="14"/>
        <v>f667316f-53e0-4eb0-754e-d4ef93f5397e-011</v>
      </c>
      <c r="N11" s="126" t="str">
        <f>B11</f>
        <v>Customer Payment Instruction</v>
      </c>
      <c r="O11" s="125" t="str">
        <f t="shared" ca="1" si="15"/>
        <v>f667316f-53e0-4eb0-754e-d4ef93f5397e-011</v>
      </c>
      <c r="P11" s="126">
        <f t="shared" si="25"/>
        <v>1</v>
      </c>
      <c r="Q11" s="127">
        <f t="shared" ca="1" si="16"/>
        <v>43724</v>
      </c>
      <c r="R11" s="128" t="str">
        <f t="shared" ca="1" si="17"/>
        <v>ext-u1-1030-2e9c4-0011</v>
      </c>
      <c r="S11" s="126" t="str">
        <f t="shared" si="18"/>
        <v>BDBBRL</v>
      </c>
      <c r="T11" s="126" t="str">
        <f t="shared" si="19"/>
        <v>PAY</v>
      </c>
      <c r="U11" s="126" t="str">
        <f t="shared" si="1"/>
        <v>BRL</v>
      </c>
      <c r="V11" s="129">
        <f t="shared" si="2"/>
        <v>2000</v>
      </c>
      <c r="W11" s="126" t="str">
        <f t="shared" si="20"/>
        <v>CUSTINST-F</v>
      </c>
      <c r="X11" s="127">
        <f t="shared" ca="1" si="26"/>
        <v>43724</v>
      </c>
      <c r="Y11" s="126" t="str">
        <f t="shared" si="21"/>
        <v>[UC1]Customer Payment Instruction [10:30]</v>
      </c>
      <c r="Z11" s="130" t="str">
        <f t="shared" si="27"/>
        <v>DEFAULT</v>
      </c>
      <c r="AA11" s="125" t="str">
        <f t="shared" ca="1" si="22"/>
        <v>BDBBRLF667316F53E04E</v>
      </c>
      <c r="AG11" s="125" t="str">
        <f t="shared" ca="1" si="3"/>
        <v>f667316f-53e0-4eb0-754e-d4ef93f5397e-011</v>
      </c>
      <c r="AH11" s="126" t="s">
        <v>76</v>
      </c>
      <c r="AI11" s="125" t="str">
        <f t="shared" ca="1" si="4"/>
        <v>f667316f-53e0-4eb0-754e-d4ef93f5397e-011</v>
      </c>
      <c r="AJ11" s="126">
        <f t="shared" si="5"/>
        <v>1</v>
      </c>
      <c r="AK11" s="127">
        <f t="shared" ca="1" si="6"/>
        <v>43724</v>
      </c>
      <c r="AL11" s="128" t="str">
        <f t="shared" ca="1" si="7"/>
        <v>ext-u1-1030-2e9c4-0011</v>
      </c>
      <c r="AM11" s="126" t="str">
        <f t="shared" si="23"/>
        <v>BDBBRL</v>
      </c>
      <c r="AN11" s="126" t="s">
        <v>78</v>
      </c>
      <c r="AO11" s="126">
        <f t="shared" si="8"/>
        <v>0</v>
      </c>
      <c r="AP11" s="126">
        <f t="shared" si="9"/>
        <v>0</v>
      </c>
      <c r="AQ11" s="126" t="str">
        <f t="shared" si="10"/>
        <v>BRL</v>
      </c>
      <c r="AR11" s="129">
        <f t="shared" si="11"/>
        <v>0</v>
      </c>
      <c r="AT11" s="126" t="str">
        <f t="shared" si="12"/>
        <v>CUSTINST-F</v>
      </c>
      <c r="AV11" s="126" t="str">
        <f t="shared" si="24"/>
        <v>[UC1]Customer Payment Instruction [10:30]</v>
      </c>
      <c r="AW11" s="126" t="s">
        <v>91</v>
      </c>
      <c r="AX11" s="125" t="str">
        <f t="shared" ca="1" si="13"/>
        <v>BDBBRLF667316F53E04E</v>
      </c>
    </row>
    <row r="12" spans="1:50" x14ac:dyDescent="0.25">
      <c r="A12" s="143">
        <v>0.4381944444444445</v>
      </c>
      <c r="B12" s="162" t="s">
        <v>68</v>
      </c>
      <c r="C12" s="144" t="s">
        <v>9</v>
      </c>
      <c r="D12" s="159">
        <v>20000</v>
      </c>
      <c r="E12" s="130" t="s">
        <v>69</v>
      </c>
      <c r="H12" s="130" t="s">
        <v>82</v>
      </c>
      <c r="I12" s="162" t="str">
        <f t="shared" si="0"/>
        <v>HSBCUSD</v>
      </c>
      <c r="J12" s="162" t="s">
        <v>86</v>
      </c>
      <c r="K12" s="162" t="s">
        <v>88</v>
      </c>
      <c r="M12" s="125" t="str">
        <f t="shared" ca="1" si="14"/>
        <v>3b65634d-7952-1b6d-649f-7447119d7e48-012</v>
      </c>
      <c r="N12" s="126" t="str">
        <f>B12</f>
        <v>Cash Transfer</v>
      </c>
      <c r="O12" s="125" t="str">
        <f t="shared" ca="1" si="15"/>
        <v>3b65634d-7952-1b6d-649f-7447119d7e48-012</v>
      </c>
      <c r="P12" s="126">
        <f t="shared" si="25"/>
        <v>1</v>
      </c>
      <c r="Q12" s="127">
        <f t="shared" ca="1" si="16"/>
        <v>43724</v>
      </c>
      <c r="R12" s="128" t="str">
        <f t="shared" ca="1" si="17"/>
        <v>ext-u1-1031-2e9c4-0012</v>
      </c>
      <c r="S12" s="126" t="str">
        <f t="shared" si="18"/>
        <v>HSBCUSD</v>
      </c>
      <c r="T12" s="126" t="str">
        <f t="shared" si="19"/>
        <v>RECEIVE</v>
      </c>
      <c r="U12" s="126" t="str">
        <f t="shared" si="1"/>
        <v>USD</v>
      </c>
      <c r="V12" s="129">
        <f t="shared" si="2"/>
        <v>20000</v>
      </c>
      <c r="W12" s="126" t="str">
        <f t="shared" si="20"/>
        <v>CASHTX-F</v>
      </c>
      <c r="X12" s="127">
        <f t="shared" ca="1" si="26"/>
        <v>43724</v>
      </c>
      <c r="Y12" s="126" t="str">
        <f t="shared" si="21"/>
        <v>[UC1]Cash Transfer                [10:31]</v>
      </c>
      <c r="Z12" s="130" t="str">
        <f t="shared" si="27"/>
        <v>DEFAULT</v>
      </c>
      <c r="AA12" s="125" t="str">
        <f t="shared" ca="1" si="22"/>
        <v>HSBCUSD3B65634D79521</v>
      </c>
      <c r="AG12" s="125" t="str">
        <f t="shared" ca="1" si="3"/>
        <v>3b65634d-7952-1b6d-649f-7447119d7e48-012</v>
      </c>
      <c r="AH12" s="126" t="s">
        <v>76</v>
      </c>
      <c r="AI12" s="125" t="str">
        <f t="shared" ca="1" si="4"/>
        <v>3b65634d-7952-1b6d-649f-7447119d7e48-012</v>
      </c>
      <c r="AJ12" s="126">
        <f t="shared" si="5"/>
        <v>1</v>
      </c>
      <c r="AK12" s="127">
        <f t="shared" ca="1" si="6"/>
        <v>43724</v>
      </c>
      <c r="AL12" s="128" t="str">
        <f t="shared" ca="1" si="7"/>
        <v>ext-u1-1031-2e9c4-0012</v>
      </c>
      <c r="AM12" s="126" t="str">
        <f t="shared" si="23"/>
        <v>HSBCUSD</v>
      </c>
      <c r="AN12" s="126" t="s">
        <v>78</v>
      </c>
      <c r="AO12" s="126">
        <f t="shared" si="8"/>
        <v>0</v>
      </c>
      <c r="AP12" s="126">
        <f t="shared" si="9"/>
        <v>0</v>
      </c>
      <c r="AQ12" s="126" t="str">
        <f t="shared" si="10"/>
        <v>USD</v>
      </c>
      <c r="AR12" s="129">
        <f t="shared" si="11"/>
        <v>0</v>
      </c>
      <c r="AT12" s="126" t="str">
        <f t="shared" si="12"/>
        <v>CASHTX-F</v>
      </c>
      <c r="AV12" s="126" t="str">
        <f t="shared" si="24"/>
        <v>[UC1]Cash Transfer                [10:31]</v>
      </c>
      <c r="AW12" s="126" t="s">
        <v>91</v>
      </c>
      <c r="AX12" s="125" t="str">
        <f t="shared" ca="1" si="13"/>
        <v>HSBCUSD3B65634D79521</v>
      </c>
    </row>
    <row r="13" spans="1:50" x14ac:dyDescent="0.25">
      <c r="A13" s="143">
        <v>0.4381944444444445</v>
      </c>
      <c r="B13" s="162" t="s">
        <v>68</v>
      </c>
      <c r="C13" s="144" t="s">
        <v>9</v>
      </c>
      <c r="D13" s="159">
        <v>15000</v>
      </c>
      <c r="E13" s="130" t="s">
        <v>69</v>
      </c>
      <c r="H13" s="130" t="s">
        <v>82</v>
      </c>
      <c r="I13" s="162" t="str">
        <f t="shared" si="0"/>
        <v>HSBCUSD</v>
      </c>
      <c r="J13" s="162" t="s">
        <v>86</v>
      </c>
      <c r="K13" s="162" t="s">
        <v>88</v>
      </c>
      <c r="M13" s="125" t="str">
        <f t="shared" ca="1" si="14"/>
        <v>95095174-0ffe-4f60-3872-dce7659c037a-013</v>
      </c>
      <c r="N13" s="126" t="str">
        <f>B13</f>
        <v>Cash Transfer</v>
      </c>
      <c r="O13" s="125" t="str">
        <f t="shared" ca="1" si="15"/>
        <v>95095174-0ffe-4f60-3872-dce7659c037a-013</v>
      </c>
      <c r="P13" s="126">
        <f t="shared" si="25"/>
        <v>1</v>
      </c>
      <c r="Q13" s="127">
        <f t="shared" ca="1" si="16"/>
        <v>43724</v>
      </c>
      <c r="R13" s="128" t="str">
        <f t="shared" ca="1" si="17"/>
        <v>ext-u1-1031-2e9c4-0013</v>
      </c>
      <c r="S13" s="126" t="str">
        <f t="shared" si="18"/>
        <v>HSBCUSD</v>
      </c>
      <c r="T13" s="126" t="str">
        <f t="shared" si="19"/>
        <v>RECEIVE</v>
      </c>
      <c r="U13" s="126" t="str">
        <f t="shared" si="1"/>
        <v>USD</v>
      </c>
      <c r="V13" s="129">
        <f t="shared" si="2"/>
        <v>15000</v>
      </c>
      <c r="W13" s="126" t="str">
        <f t="shared" si="20"/>
        <v>CASHTX-F</v>
      </c>
      <c r="X13" s="127">
        <f t="shared" ca="1" si="26"/>
        <v>43724</v>
      </c>
      <c r="Y13" s="126" t="str">
        <f t="shared" si="21"/>
        <v>[UC1]Cash Transfer                [10:31]</v>
      </c>
      <c r="Z13" s="130" t="str">
        <f t="shared" si="27"/>
        <v>DEFAULT</v>
      </c>
      <c r="AA13" s="125" t="str">
        <f t="shared" ca="1" si="22"/>
        <v>HSBCUSD950951740FFE4</v>
      </c>
      <c r="AG13" s="125" t="str">
        <f t="shared" ca="1" si="3"/>
        <v>95095174-0ffe-4f60-3872-dce7659c037a-013</v>
      </c>
      <c r="AH13" s="126" t="s">
        <v>76</v>
      </c>
      <c r="AI13" s="125" t="str">
        <f t="shared" ca="1" si="4"/>
        <v>95095174-0ffe-4f60-3872-dce7659c037a-013</v>
      </c>
      <c r="AJ13" s="126">
        <f t="shared" si="5"/>
        <v>1</v>
      </c>
      <c r="AK13" s="127">
        <f t="shared" ca="1" si="6"/>
        <v>43724</v>
      </c>
      <c r="AL13" s="128" t="str">
        <f t="shared" ca="1" si="7"/>
        <v>ext-u1-1031-2e9c4-0013</v>
      </c>
      <c r="AM13" s="126" t="str">
        <f t="shared" si="23"/>
        <v>HSBCUSD</v>
      </c>
      <c r="AN13" s="126" t="s">
        <v>78</v>
      </c>
      <c r="AO13" s="126">
        <f t="shared" si="8"/>
        <v>0</v>
      </c>
      <c r="AP13" s="126">
        <f t="shared" si="9"/>
        <v>0</v>
      </c>
      <c r="AQ13" s="126" t="str">
        <f t="shared" si="10"/>
        <v>USD</v>
      </c>
      <c r="AR13" s="129">
        <f t="shared" si="11"/>
        <v>0</v>
      </c>
      <c r="AT13" s="126" t="str">
        <f t="shared" si="12"/>
        <v>CASHTX-F</v>
      </c>
      <c r="AV13" s="126" t="str">
        <f t="shared" si="24"/>
        <v>[UC1]Cash Transfer                [10:31]</v>
      </c>
      <c r="AW13" s="126" t="s">
        <v>91</v>
      </c>
      <c r="AX13" s="125" t="str">
        <f t="shared" ca="1" si="13"/>
        <v>HSBCUSD950951740FFE4</v>
      </c>
    </row>
    <row r="14" spans="1:50" x14ac:dyDescent="0.25">
      <c r="A14" s="143">
        <v>0.4381944444444445</v>
      </c>
      <c r="B14" s="162" t="s">
        <v>61</v>
      </c>
      <c r="C14" s="145" t="s">
        <v>10</v>
      </c>
      <c r="D14" s="159">
        <v>1542</v>
      </c>
      <c r="E14" s="130" t="s">
        <v>62</v>
      </c>
      <c r="H14" s="130" t="s">
        <v>80</v>
      </c>
      <c r="I14" s="162" t="str">
        <f>H14&amp;C14</f>
        <v>BDBBRL</v>
      </c>
      <c r="J14" s="162" t="s">
        <v>86</v>
      </c>
      <c r="K14" s="162" t="s">
        <v>89</v>
      </c>
      <c r="M14" s="125" t="str">
        <f t="shared" ca="1" si="14"/>
        <v>4efe57db-8fe0-1c98-44c5-b89df4523d55-014</v>
      </c>
      <c r="N14" s="126" t="str">
        <f>B14</f>
        <v>Customer Payment Instruction</v>
      </c>
      <c r="O14" s="125" t="str">
        <f t="shared" ca="1" si="15"/>
        <v>4efe57db-8fe0-1c98-44c5-b89df4523d55-014</v>
      </c>
      <c r="P14" s="126">
        <f t="shared" si="25"/>
        <v>1</v>
      </c>
      <c r="Q14" s="127">
        <f t="shared" ca="1" si="16"/>
        <v>43724</v>
      </c>
      <c r="R14" s="128" t="str">
        <f t="shared" ca="1" si="17"/>
        <v>ext-u1-1031-2e9c4-0014</v>
      </c>
      <c r="S14" s="126" t="str">
        <f t="shared" si="18"/>
        <v>BDBBRL</v>
      </c>
      <c r="T14" s="126" t="str">
        <f t="shared" si="19"/>
        <v>PAY</v>
      </c>
      <c r="U14" s="126" t="str">
        <f t="shared" si="1"/>
        <v>BRL</v>
      </c>
      <c r="V14" s="129">
        <f t="shared" si="2"/>
        <v>1542</v>
      </c>
      <c r="W14" s="126" t="str">
        <f t="shared" si="20"/>
        <v>CUSTINST-F</v>
      </c>
      <c r="X14" s="127">
        <f t="shared" ca="1" si="26"/>
        <v>43724</v>
      </c>
      <c r="Y14" s="126" t="str">
        <f t="shared" si="21"/>
        <v>[UC1]Customer Payment Instruction [10:31]</v>
      </c>
      <c r="Z14" s="130" t="str">
        <f t="shared" si="27"/>
        <v>DEFAULT</v>
      </c>
      <c r="AA14" s="125" t="str">
        <f t="shared" ca="1" si="22"/>
        <v>BDBBRL4EFE57DB8FE01C</v>
      </c>
      <c r="AG14" s="125" t="str">
        <f t="shared" ca="1" si="3"/>
        <v>4efe57db-8fe0-1c98-44c5-b89df4523d55-014</v>
      </c>
      <c r="AH14" s="126" t="s">
        <v>76</v>
      </c>
      <c r="AI14" s="125" t="str">
        <f t="shared" ca="1" si="4"/>
        <v>4efe57db-8fe0-1c98-44c5-b89df4523d55-014</v>
      </c>
      <c r="AJ14" s="126">
        <f t="shared" si="5"/>
        <v>1</v>
      </c>
      <c r="AK14" s="127">
        <f t="shared" ca="1" si="6"/>
        <v>43724</v>
      </c>
      <c r="AL14" s="128" t="str">
        <f t="shared" ca="1" si="7"/>
        <v>ext-u1-1031-2e9c4-0014</v>
      </c>
      <c r="AM14" s="126" t="str">
        <f t="shared" si="23"/>
        <v>BDBBRL</v>
      </c>
      <c r="AN14" s="126" t="s">
        <v>78</v>
      </c>
      <c r="AO14" s="126">
        <f t="shared" si="8"/>
        <v>0</v>
      </c>
      <c r="AP14" s="126">
        <f t="shared" si="9"/>
        <v>0</v>
      </c>
      <c r="AQ14" s="126" t="str">
        <f t="shared" si="10"/>
        <v>BRL</v>
      </c>
      <c r="AR14" s="129">
        <f t="shared" si="11"/>
        <v>0</v>
      </c>
      <c r="AT14" s="126" t="str">
        <f t="shared" si="12"/>
        <v>CUSTINST-F</v>
      </c>
      <c r="AV14" s="126" t="str">
        <f t="shared" si="24"/>
        <v>[UC1]Customer Payment Instruction [10:31]</v>
      </c>
      <c r="AW14" s="126" t="s">
        <v>91</v>
      </c>
      <c r="AX14" s="125" t="str">
        <f t="shared" ca="1" si="13"/>
        <v>BDBBRL4EFE57DB8FE01C</v>
      </c>
    </row>
    <row r="15" spans="1:50" x14ac:dyDescent="0.25">
      <c r="A15" s="143">
        <v>0.4381944444444445</v>
      </c>
      <c r="B15" s="162" t="s">
        <v>61</v>
      </c>
      <c r="C15" s="145" t="s">
        <v>10</v>
      </c>
      <c r="D15" s="159">
        <v>3744.2</v>
      </c>
      <c r="E15" s="130" t="s">
        <v>62</v>
      </c>
      <c r="H15" s="130" t="s">
        <v>80</v>
      </c>
      <c r="I15" s="162" t="str">
        <f t="shared" ref="I15:I50" si="28">H15&amp;C15</f>
        <v>BDBBRL</v>
      </c>
      <c r="J15" s="162" t="s">
        <v>86</v>
      </c>
      <c r="K15" s="162" t="s">
        <v>89</v>
      </c>
      <c r="M15" s="125" t="str">
        <f t="shared" ca="1" si="14"/>
        <v>bf78cc21-46a8-2a02-85a3-25b3e14267a1-015</v>
      </c>
      <c r="N15" s="126" t="str">
        <f>B15</f>
        <v>Customer Payment Instruction</v>
      </c>
      <c r="O15" s="125" t="str">
        <f t="shared" ca="1" si="15"/>
        <v>bf78cc21-46a8-2a02-85a3-25b3e14267a1-015</v>
      </c>
      <c r="P15" s="126">
        <f t="shared" si="25"/>
        <v>1</v>
      </c>
      <c r="Q15" s="127">
        <f t="shared" ca="1" si="16"/>
        <v>43724</v>
      </c>
      <c r="R15" s="128" t="str">
        <f t="shared" ca="1" si="17"/>
        <v>ext-u1-1031-2e9c4-0015</v>
      </c>
      <c r="S15" s="126" t="str">
        <f t="shared" si="18"/>
        <v>BDBBRL</v>
      </c>
      <c r="T15" s="126" t="str">
        <f t="shared" ref="T15:T50" si="29">E15</f>
        <v>PAY</v>
      </c>
      <c r="U15" s="126" t="str">
        <f t="shared" ref="U15:U50" si="30">C15</f>
        <v>BRL</v>
      </c>
      <c r="V15" s="129">
        <f t="shared" ref="V15:V50" si="31">D15</f>
        <v>3744.2</v>
      </c>
      <c r="W15" s="126" t="str">
        <f t="shared" si="20"/>
        <v>CUSTINST-F</v>
      </c>
      <c r="X15" s="127">
        <f t="shared" ca="1" si="26"/>
        <v>43724</v>
      </c>
      <c r="Y15" s="126" t="str">
        <f t="shared" si="21"/>
        <v>[UC1]Customer Payment Instruction [10:31]</v>
      </c>
      <c r="Z15" s="130" t="str">
        <f t="shared" si="27"/>
        <v>DEFAULT</v>
      </c>
      <c r="AA15" s="125" t="str">
        <f t="shared" ca="1" si="22"/>
        <v>BDBBRLBF78CC2146A82A</v>
      </c>
      <c r="AG15" s="125" t="str">
        <f t="shared" ca="1" si="3"/>
        <v>bf78cc21-46a8-2a02-85a3-25b3e14267a1-015</v>
      </c>
      <c r="AH15" s="126" t="s">
        <v>76</v>
      </c>
      <c r="AI15" s="125" t="str">
        <f t="shared" ca="1" si="4"/>
        <v>bf78cc21-46a8-2a02-85a3-25b3e14267a1-015</v>
      </c>
      <c r="AJ15" s="126">
        <f t="shared" si="5"/>
        <v>1</v>
      </c>
      <c r="AK15" s="127">
        <f t="shared" ca="1" si="6"/>
        <v>43724</v>
      </c>
      <c r="AL15" s="128" t="str">
        <f t="shared" ca="1" si="7"/>
        <v>ext-u1-1031-2e9c4-0015</v>
      </c>
      <c r="AM15" s="126" t="str">
        <f t="shared" si="23"/>
        <v>BDBBRL</v>
      </c>
      <c r="AN15" s="126" t="s">
        <v>78</v>
      </c>
      <c r="AO15" s="126">
        <f t="shared" si="8"/>
        <v>0</v>
      </c>
      <c r="AP15" s="126">
        <f t="shared" si="9"/>
        <v>0</v>
      </c>
      <c r="AQ15" s="126" t="str">
        <f t="shared" si="10"/>
        <v>BRL</v>
      </c>
      <c r="AR15" s="129">
        <f t="shared" si="11"/>
        <v>0</v>
      </c>
      <c r="AT15" s="126" t="str">
        <f t="shared" si="12"/>
        <v>CUSTINST-F</v>
      </c>
      <c r="AV15" s="126" t="str">
        <f t="shared" si="24"/>
        <v>[UC1]Customer Payment Instruction [10:31]</v>
      </c>
      <c r="AW15" s="126" t="s">
        <v>91</v>
      </c>
      <c r="AX15" s="125" t="str">
        <f t="shared" ca="1" si="13"/>
        <v>BDBBRLBF78CC2146A82A</v>
      </c>
    </row>
    <row r="16" spans="1:50" x14ac:dyDescent="0.25">
      <c r="A16" s="143">
        <v>0.4381944444444445</v>
      </c>
      <c r="B16" s="162" t="s">
        <v>61</v>
      </c>
      <c r="C16" s="145" t="s">
        <v>10</v>
      </c>
      <c r="D16" s="159">
        <v>4194.3999999999996</v>
      </c>
      <c r="E16" s="130" t="s">
        <v>62</v>
      </c>
      <c r="H16" s="130" t="s">
        <v>80</v>
      </c>
      <c r="I16" s="162" t="str">
        <f t="shared" si="28"/>
        <v>BDBBRL</v>
      </c>
      <c r="J16" s="162" t="s">
        <v>86</v>
      </c>
      <c r="K16" s="162" t="s">
        <v>89</v>
      </c>
      <c r="M16" s="125" t="str">
        <f t="shared" ca="1" si="14"/>
        <v>694e4c2a-99cc-3a53-a345-9290caa309f0-016</v>
      </c>
      <c r="N16" s="126" t="str">
        <f>B16</f>
        <v>Customer Payment Instruction</v>
      </c>
      <c r="O16" s="125" t="str">
        <f t="shared" ca="1" si="15"/>
        <v>694e4c2a-99cc-3a53-a345-9290caa309f0-016</v>
      </c>
      <c r="P16" s="126">
        <f t="shared" si="25"/>
        <v>1</v>
      </c>
      <c r="Q16" s="127">
        <f t="shared" ca="1" si="16"/>
        <v>43724</v>
      </c>
      <c r="R16" s="128" t="str">
        <f t="shared" ca="1" si="17"/>
        <v>ext-u1-1031-2e9c4-0016</v>
      </c>
      <c r="S16" s="126" t="str">
        <f t="shared" si="18"/>
        <v>BDBBRL</v>
      </c>
      <c r="T16" s="126" t="str">
        <f t="shared" si="29"/>
        <v>PAY</v>
      </c>
      <c r="U16" s="126" t="str">
        <f t="shared" si="30"/>
        <v>BRL</v>
      </c>
      <c r="V16" s="129">
        <f t="shared" si="31"/>
        <v>4194.3999999999996</v>
      </c>
      <c r="W16" s="126" t="str">
        <f t="shared" si="20"/>
        <v>CUSTINST-F</v>
      </c>
      <c r="X16" s="127">
        <f t="shared" ca="1" si="26"/>
        <v>43724</v>
      </c>
      <c r="Y16" s="126" t="str">
        <f t="shared" si="21"/>
        <v>[UC1]Customer Payment Instruction [10:31]</v>
      </c>
      <c r="Z16" s="130" t="str">
        <f t="shared" si="27"/>
        <v>DEFAULT</v>
      </c>
      <c r="AA16" s="125" t="str">
        <f t="shared" ca="1" si="22"/>
        <v>BDBBRL694E4C2A99CC3A</v>
      </c>
      <c r="AG16" s="125" t="str">
        <f t="shared" ca="1" si="3"/>
        <v>694e4c2a-99cc-3a53-a345-9290caa309f0-016</v>
      </c>
      <c r="AH16" s="126" t="s">
        <v>76</v>
      </c>
      <c r="AI16" s="125" t="str">
        <f t="shared" ca="1" si="4"/>
        <v>694e4c2a-99cc-3a53-a345-9290caa309f0-016</v>
      </c>
      <c r="AJ16" s="126">
        <f t="shared" si="5"/>
        <v>1</v>
      </c>
      <c r="AK16" s="127">
        <f t="shared" ca="1" si="6"/>
        <v>43724</v>
      </c>
      <c r="AL16" s="128" t="str">
        <f t="shared" ca="1" si="7"/>
        <v>ext-u1-1031-2e9c4-0016</v>
      </c>
      <c r="AM16" s="126" t="str">
        <f t="shared" si="23"/>
        <v>BDBBRL</v>
      </c>
      <c r="AN16" s="126" t="s">
        <v>78</v>
      </c>
      <c r="AO16" s="126">
        <f t="shared" si="8"/>
        <v>0</v>
      </c>
      <c r="AP16" s="126">
        <f t="shared" si="9"/>
        <v>0</v>
      </c>
      <c r="AQ16" s="126" t="str">
        <f t="shared" si="10"/>
        <v>BRL</v>
      </c>
      <c r="AR16" s="129">
        <f t="shared" si="11"/>
        <v>0</v>
      </c>
      <c r="AT16" s="126" t="str">
        <f t="shared" si="12"/>
        <v>CUSTINST-F</v>
      </c>
      <c r="AV16" s="126" t="str">
        <f t="shared" si="24"/>
        <v>[UC1]Customer Payment Instruction [10:31]</v>
      </c>
      <c r="AW16" s="126" t="s">
        <v>91</v>
      </c>
      <c r="AX16" s="125" t="str">
        <f t="shared" ca="1" si="13"/>
        <v>BDBBRL694E4C2A99CC3A</v>
      </c>
    </row>
    <row r="17" spans="1:50" x14ac:dyDescent="0.25">
      <c r="A17" s="143">
        <v>0.4381944444444445</v>
      </c>
      <c r="B17" s="162" t="s">
        <v>61</v>
      </c>
      <c r="C17" s="145" t="s">
        <v>10</v>
      </c>
      <c r="D17" s="159">
        <v>4644.6000000000004</v>
      </c>
      <c r="E17" s="130" t="s">
        <v>62</v>
      </c>
      <c r="H17" s="130" t="s">
        <v>80</v>
      </c>
      <c r="I17" s="162" t="str">
        <f t="shared" si="28"/>
        <v>BDBBRL</v>
      </c>
      <c r="J17" s="162" t="s">
        <v>86</v>
      </c>
      <c r="K17" s="162" t="s">
        <v>89</v>
      </c>
      <c r="M17" s="125" t="str">
        <f t="shared" ca="1" si="14"/>
        <v>2a3ef1b3-030c-0690-1f3b-882c842c3575-017</v>
      </c>
      <c r="N17" s="126" t="str">
        <f>B17</f>
        <v>Customer Payment Instruction</v>
      </c>
      <c r="O17" s="125" t="str">
        <f t="shared" ca="1" si="15"/>
        <v>2a3ef1b3-030c-0690-1f3b-882c842c3575-017</v>
      </c>
      <c r="P17" s="126">
        <f t="shared" si="25"/>
        <v>1</v>
      </c>
      <c r="Q17" s="127">
        <f t="shared" ca="1" si="16"/>
        <v>43724</v>
      </c>
      <c r="R17" s="128" t="str">
        <f t="shared" ca="1" si="17"/>
        <v>ext-u1-1031-2e9c4-0017</v>
      </c>
      <c r="S17" s="126" t="str">
        <f t="shared" si="18"/>
        <v>BDBBRL</v>
      </c>
      <c r="T17" s="126" t="str">
        <f t="shared" si="29"/>
        <v>PAY</v>
      </c>
      <c r="U17" s="126" t="str">
        <f t="shared" si="30"/>
        <v>BRL</v>
      </c>
      <c r="V17" s="129">
        <f t="shared" si="31"/>
        <v>4644.6000000000004</v>
      </c>
      <c r="W17" s="126" t="str">
        <f t="shared" si="20"/>
        <v>CUSTINST-F</v>
      </c>
      <c r="X17" s="127">
        <f t="shared" ca="1" si="26"/>
        <v>43724</v>
      </c>
      <c r="Y17" s="126" t="str">
        <f t="shared" si="21"/>
        <v>[UC1]Customer Payment Instruction [10:31]</v>
      </c>
      <c r="Z17" s="130" t="str">
        <f t="shared" si="27"/>
        <v>DEFAULT</v>
      </c>
      <c r="AA17" s="125" t="str">
        <f t="shared" ca="1" si="22"/>
        <v>BDBBRL2A3EF1B3030C06</v>
      </c>
      <c r="AG17" s="125" t="str">
        <f t="shared" ca="1" si="3"/>
        <v>2a3ef1b3-030c-0690-1f3b-882c842c3575-017</v>
      </c>
      <c r="AH17" s="126" t="s">
        <v>76</v>
      </c>
      <c r="AI17" s="125" t="str">
        <f t="shared" ca="1" si="4"/>
        <v>2a3ef1b3-030c-0690-1f3b-882c842c3575-017</v>
      </c>
      <c r="AJ17" s="126">
        <f t="shared" si="5"/>
        <v>1</v>
      </c>
      <c r="AK17" s="127">
        <f t="shared" ca="1" si="6"/>
        <v>43724</v>
      </c>
      <c r="AL17" s="128" t="str">
        <f t="shared" ca="1" si="7"/>
        <v>ext-u1-1031-2e9c4-0017</v>
      </c>
      <c r="AM17" s="126" t="str">
        <f t="shared" si="23"/>
        <v>BDBBRL</v>
      </c>
      <c r="AN17" s="126" t="s">
        <v>78</v>
      </c>
      <c r="AO17" s="126">
        <f t="shared" si="8"/>
        <v>0</v>
      </c>
      <c r="AP17" s="126">
        <f t="shared" si="9"/>
        <v>0</v>
      </c>
      <c r="AQ17" s="126" t="str">
        <f t="shared" si="10"/>
        <v>BRL</v>
      </c>
      <c r="AR17" s="129">
        <f t="shared" si="11"/>
        <v>0</v>
      </c>
      <c r="AT17" s="126" t="str">
        <f t="shared" si="12"/>
        <v>CUSTINST-F</v>
      </c>
      <c r="AV17" s="126" t="str">
        <f t="shared" si="24"/>
        <v>[UC1]Customer Payment Instruction [10:31]</v>
      </c>
      <c r="AW17" s="126" t="s">
        <v>91</v>
      </c>
      <c r="AX17" s="125" t="str">
        <f t="shared" ca="1" si="13"/>
        <v>BDBBRL2A3EF1B3030C06</v>
      </c>
    </row>
    <row r="18" spans="1:50" x14ac:dyDescent="0.25">
      <c r="A18" s="143">
        <v>0.4381944444444445</v>
      </c>
      <c r="B18" s="162" t="s">
        <v>61</v>
      </c>
      <c r="C18" s="145" t="s">
        <v>10</v>
      </c>
      <c r="D18" s="159">
        <v>5094.8</v>
      </c>
      <c r="E18" s="130" t="s">
        <v>62</v>
      </c>
      <c r="H18" s="130" t="s">
        <v>80</v>
      </c>
      <c r="I18" s="162" t="str">
        <f t="shared" si="28"/>
        <v>BDBBRL</v>
      </c>
      <c r="J18" s="162" t="s">
        <v>86</v>
      </c>
      <c r="K18" s="162" t="s">
        <v>89</v>
      </c>
      <c r="M18" s="125" t="str">
        <f t="shared" ca="1" si="14"/>
        <v>c2badd8f-8d4c-9a2c-0389-309c7771014a-018</v>
      </c>
      <c r="N18" s="126" t="str">
        <f>B18</f>
        <v>Customer Payment Instruction</v>
      </c>
      <c r="O18" s="125" t="str">
        <f t="shared" ca="1" si="15"/>
        <v>c2badd8f-8d4c-9a2c-0389-309c7771014a-018</v>
      </c>
      <c r="P18" s="126">
        <f t="shared" si="25"/>
        <v>1</v>
      </c>
      <c r="Q18" s="127">
        <f t="shared" ca="1" si="16"/>
        <v>43724</v>
      </c>
      <c r="R18" s="128" t="str">
        <f t="shared" ca="1" si="17"/>
        <v>ext-u1-1031-2e9c4-0018</v>
      </c>
      <c r="S18" s="126" t="str">
        <f t="shared" si="18"/>
        <v>BDBBRL</v>
      </c>
      <c r="T18" s="126" t="str">
        <f t="shared" si="29"/>
        <v>PAY</v>
      </c>
      <c r="U18" s="126" t="str">
        <f t="shared" si="30"/>
        <v>BRL</v>
      </c>
      <c r="V18" s="129">
        <f t="shared" si="31"/>
        <v>5094.8</v>
      </c>
      <c r="W18" s="126" t="str">
        <f t="shared" si="20"/>
        <v>CUSTINST-F</v>
      </c>
      <c r="X18" s="127">
        <f t="shared" ca="1" si="26"/>
        <v>43724</v>
      </c>
      <c r="Y18" s="126" t="str">
        <f t="shared" si="21"/>
        <v>[UC1]Customer Payment Instruction [10:31]</v>
      </c>
      <c r="Z18" s="130" t="str">
        <f t="shared" si="27"/>
        <v>DEFAULT</v>
      </c>
      <c r="AA18" s="125" t="str">
        <f t="shared" ca="1" si="22"/>
        <v>BDBBRLC2BADD8F8D4C9A</v>
      </c>
      <c r="AG18" s="125" t="str">
        <f t="shared" ca="1" si="3"/>
        <v>c2badd8f-8d4c-9a2c-0389-309c7771014a-018</v>
      </c>
      <c r="AH18" s="126" t="s">
        <v>76</v>
      </c>
      <c r="AI18" s="125" t="str">
        <f t="shared" ca="1" si="4"/>
        <v>c2badd8f-8d4c-9a2c-0389-309c7771014a-018</v>
      </c>
      <c r="AJ18" s="126">
        <f t="shared" si="5"/>
        <v>1</v>
      </c>
      <c r="AK18" s="127">
        <f t="shared" ca="1" si="6"/>
        <v>43724</v>
      </c>
      <c r="AL18" s="128" t="str">
        <f t="shared" ca="1" si="7"/>
        <v>ext-u1-1031-2e9c4-0018</v>
      </c>
      <c r="AM18" s="126" t="str">
        <f t="shared" si="23"/>
        <v>BDBBRL</v>
      </c>
      <c r="AN18" s="126" t="s">
        <v>78</v>
      </c>
      <c r="AO18" s="126">
        <f t="shared" si="8"/>
        <v>0</v>
      </c>
      <c r="AP18" s="126">
        <f t="shared" si="9"/>
        <v>0</v>
      </c>
      <c r="AQ18" s="126" t="str">
        <f t="shared" si="10"/>
        <v>BRL</v>
      </c>
      <c r="AR18" s="129">
        <f t="shared" si="11"/>
        <v>0</v>
      </c>
      <c r="AT18" s="126" t="str">
        <f t="shared" si="12"/>
        <v>CUSTINST-F</v>
      </c>
      <c r="AV18" s="126" t="str">
        <f t="shared" si="24"/>
        <v>[UC1]Customer Payment Instruction [10:31]</v>
      </c>
      <c r="AW18" s="126" t="s">
        <v>91</v>
      </c>
      <c r="AX18" s="125" t="str">
        <f t="shared" ca="1" si="13"/>
        <v>BDBBRLC2BADD8F8D4C9A</v>
      </c>
    </row>
    <row r="19" spans="1:50" x14ac:dyDescent="0.25">
      <c r="A19" s="143">
        <v>0.4381944444444445</v>
      </c>
      <c r="B19" s="162" t="s">
        <v>61</v>
      </c>
      <c r="C19" s="145" t="s">
        <v>10</v>
      </c>
      <c r="D19" s="159">
        <v>5545</v>
      </c>
      <c r="E19" s="130" t="s">
        <v>62</v>
      </c>
      <c r="H19" s="130" t="s">
        <v>80</v>
      </c>
      <c r="I19" s="162" t="str">
        <f t="shared" si="28"/>
        <v>BDBBRL</v>
      </c>
      <c r="J19" s="162" t="s">
        <v>86</v>
      </c>
      <c r="K19" s="162" t="s">
        <v>89</v>
      </c>
      <c r="M19" s="125" t="str">
        <f t="shared" ca="1" si="14"/>
        <v>86e25086-8442-174f-01b3-6e7d28bd57a6-019</v>
      </c>
      <c r="N19" s="126" t="str">
        <f>B19</f>
        <v>Customer Payment Instruction</v>
      </c>
      <c r="O19" s="125" t="str">
        <f t="shared" ca="1" si="15"/>
        <v>86e25086-8442-174f-01b3-6e7d28bd57a6-019</v>
      </c>
      <c r="P19" s="126">
        <f t="shared" si="25"/>
        <v>1</v>
      </c>
      <c r="Q19" s="127">
        <f t="shared" ca="1" si="16"/>
        <v>43724</v>
      </c>
      <c r="R19" s="128" t="str">
        <f t="shared" ca="1" si="17"/>
        <v>ext-u1-1031-2e9c4-0019</v>
      </c>
      <c r="S19" s="126" t="str">
        <f t="shared" si="18"/>
        <v>BDBBRL</v>
      </c>
      <c r="T19" s="126" t="str">
        <f t="shared" si="29"/>
        <v>PAY</v>
      </c>
      <c r="U19" s="126" t="str">
        <f t="shared" si="30"/>
        <v>BRL</v>
      </c>
      <c r="V19" s="129">
        <f t="shared" si="31"/>
        <v>5545</v>
      </c>
      <c r="W19" s="126" t="str">
        <f t="shared" si="20"/>
        <v>CUSTINST-F</v>
      </c>
      <c r="X19" s="127">
        <f t="shared" ca="1" si="26"/>
        <v>43724</v>
      </c>
      <c r="Y19" s="126" t="str">
        <f t="shared" si="21"/>
        <v>[UC1]Customer Payment Instruction [10:31]</v>
      </c>
      <c r="Z19" s="130" t="str">
        <f t="shared" si="27"/>
        <v>DEFAULT</v>
      </c>
      <c r="AA19" s="125" t="str">
        <f t="shared" ca="1" si="22"/>
        <v>BDBBRL86E25086844217</v>
      </c>
      <c r="AG19" s="125" t="str">
        <f t="shared" ca="1" si="3"/>
        <v>86e25086-8442-174f-01b3-6e7d28bd57a6-019</v>
      </c>
      <c r="AH19" s="126" t="s">
        <v>76</v>
      </c>
      <c r="AI19" s="125" t="str">
        <f t="shared" ca="1" si="4"/>
        <v>86e25086-8442-174f-01b3-6e7d28bd57a6-019</v>
      </c>
      <c r="AJ19" s="126">
        <f t="shared" si="5"/>
        <v>1</v>
      </c>
      <c r="AK19" s="127">
        <f t="shared" ca="1" si="6"/>
        <v>43724</v>
      </c>
      <c r="AL19" s="128" t="str">
        <f t="shared" ca="1" si="7"/>
        <v>ext-u1-1031-2e9c4-0019</v>
      </c>
      <c r="AM19" s="126" t="str">
        <f t="shared" si="23"/>
        <v>BDBBRL</v>
      </c>
      <c r="AN19" s="126" t="s">
        <v>78</v>
      </c>
      <c r="AO19" s="126">
        <f t="shared" si="8"/>
        <v>0</v>
      </c>
      <c r="AP19" s="126">
        <f t="shared" si="9"/>
        <v>0</v>
      </c>
      <c r="AQ19" s="126" t="str">
        <f t="shared" si="10"/>
        <v>BRL</v>
      </c>
      <c r="AR19" s="129">
        <f t="shared" si="11"/>
        <v>0</v>
      </c>
      <c r="AT19" s="126" t="str">
        <f t="shared" si="12"/>
        <v>CUSTINST-F</v>
      </c>
      <c r="AV19" s="126" t="str">
        <f t="shared" si="24"/>
        <v>[UC1]Customer Payment Instruction [10:31]</v>
      </c>
      <c r="AW19" s="126" t="s">
        <v>91</v>
      </c>
      <c r="AX19" s="125" t="str">
        <f t="shared" ca="1" si="13"/>
        <v>BDBBRL86E25086844217</v>
      </c>
    </row>
    <row r="20" spans="1:50" x14ac:dyDescent="0.25">
      <c r="A20" s="143">
        <v>0.4381944444444445</v>
      </c>
      <c r="B20" s="162" t="s">
        <v>61</v>
      </c>
      <c r="C20" s="145" t="s">
        <v>10</v>
      </c>
      <c r="D20" s="159">
        <v>5995.2</v>
      </c>
      <c r="E20" s="130" t="s">
        <v>62</v>
      </c>
      <c r="H20" s="130" t="s">
        <v>80</v>
      </c>
      <c r="I20" s="162" t="str">
        <f t="shared" si="28"/>
        <v>BDBBRL</v>
      </c>
      <c r="J20" s="162" t="s">
        <v>86</v>
      </c>
      <c r="K20" s="162" t="s">
        <v>89</v>
      </c>
      <c r="M20" s="125" t="str">
        <f t="shared" ca="1" si="14"/>
        <v>8cd7d95e-73d2-03f3-22ca-061a41e95751-020</v>
      </c>
      <c r="N20" s="126" t="str">
        <f>B20</f>
        <v>Customer Payment Instruction</v>
      </c>
      <c r="O20" s="125" t="str">
        <f t="shared" ca="1" si="15"/>
        <v>8cd7d95e-73d2-03f3-22ca-061a41e95751-020</v>
      </c>
      <c r="P20" s="126">
        <f t="shared" si="25"/>
        <v>1</v>
      </c>
      <c r="Q20" s="127">
        <f t="shared" ca="1" si="16"/>
        <v>43724</v>
      </c>
      <c r="R20" s="128" t="str">
        <f t="shared" ca="1" si="17"/>
        <v>ext-u1-1031-2e9c4-0020</v>
      </c>
      <c r="S20" s="126" t="str">
        <f t="shared" si="18"/>
        <v>BDBBRL</v>
      </c>
      <c r="T20" s="126" t="str">
        <f t="shared" si="29"/>
        <v>PAY</v>
      </c>
      <c r="U20" s="126" t="str">
        <f t="shared" si="30"/>
        <v>BRL</v>
      </c>
      <c r="V20" s="129">
        <f t="shared" si="31"/>
        <v>5995.2</v>
      </c>
      <c r="W20" s="126" t="str">
        <f t="shared" si="20"/>
        <v>CUSTINST-F</v>
      </c>
      <c r="X20" s="127">
        <f t="shared" ca="1" si="26"/>
        <v>43724</v>
      </c>
      <c r="Y20" s="126" t="str">
        <f t="shared" si="21"/>
        <v>[UC1]Customer Payment Instruction [10:31]</v>
      </c>
      <c r="Z20" s="130" t="str">
        <f t="shared" si="27"/>
        <v>DEFAULT</v>
      </c>
      <c r="AA20" s="125" t="str">
        <f t="shared" ca="1" si="22"/>
        <v>BDBBRL8CD7D95E73D203</v>
      </c>
      <c r="AG20" s="125" t="str">
        <f t="shared" ca="1" si="3"/>
        <v>8cd7d95e-73d2-03f3-22ca-061a41e95751-020</v>
      </c>
      <c r="AH20" s="126" t="s">
        <v>76</v>
      </c>
      <c r="AI20" s="125" t="str">
        <f t="shared" ca="1" si="4"/>
        <v>8cd7d95e-73d2-03f3-22ca-061a41e95751-020</v>
      </c>
      <c r="AJ20" s="126">
        <f t="shared" si="5"/>
        <v>1</v>
      </c>
      <c r="AK20" s="127">
        <f t="shared" ca="1" si="6"/>
        <v>43724</v>
      </c>
      <c r="AL20" s="128" t="str">
        <f t="shared" ca="1" si="7"/>
        <v>ext-u1-1031-2e9c4-0020</v>
      </c>
      <c r="AM20" s="126" t="str">
        <f t="shared" si="23"/>
        <v>BDBBRL</v>
      </c>
      <c r="AN20" s="126" t="s">
        <v>78</v>
      </c>
      <c r="AO20" s="126">
        <f t="shared" si="8"/>
        <v>0</v>
      </c>
      <c r="AP20" s="126">
        <f t="shared" si="9"/>
        <v>0</v>
      </c>
      <c r="AQ20" s="126" t="str">
        <f t="shared" si="10"/>
        <v>BRL</v>
      </c>
      <c r="AR20" s="129">
        <f t="shared" si="11"/>
        <v>0</v>
      </c>
      <c r="AT20" s="126" t="str">
        <f t="shared" si="12"/>
        <v>CUSTINST-F</v>
      </c>
      <c r="AV20" s="126" t="str">
        <f t="shared" si="24"/>
        <v>[UC1]Customer Payment Instruction [10:31]</v>
      </c>
      <c r="AW20" s="126" t="s">
        <v>91</v>
      </c>
      <c r="AX20" s="125" t="str">
        <f t="shared" ca="1" si="13"/>
        <v>BDBBRL8CD7D95E73D203</v>
      </c>
    </row>
    <row r="21" spans="1:50" x14ac:dyDescent="0.25">
      <c r="A21" s="143">
        <v>0.4381944444444445</v>
      </c>
      <c r="B21" s="162" t="s">
        <v>61</v>
      </c>
      <c r="C21" s="145" t="s">
        <v>10</v>
      </c>
      <c r="D21" s="159">
        <v>6445.4</v>
      </c>
      <c r="E21" s="130" t="s">
        <v>62</v>
      </c>
      <c r="H21" s="130" t="s">
        <v>80</v>
      </c>
      <c r="I21" s="162" t="str">
        <f t="shared" si="28"/>
        <v>BDBBRL</v>
      </c>
      <c r="J21" s="162" t="s">
        <v>86</v>
      </c>
      <c r="K21" s="162" t="s">
        <v>89</v>
      </c>
      <c r="M21" s="125" t="str">
        <f t="shared" ca="1" si="14"/>
        <v>203cc4f4-7045-5b4d-416d-edb8643d9899-021</v>
      </c>
      <c r="N21" s="126" t="str">
        <f>B21</f>
        <v>Customer Payment Instruction</v>
      </c>
      <c r="O21" s="125" t="str">
        <f t="shared" ca="1" si="15"/>
        <v>203cc4f4-7045-5b4d-416d-edb8643d9899-021</v>
      </c>
      <c r="P21" s="126">
        <f t="shared" si="25"/>
        <v>1</v>
      </c>
      <c r="Q21" s="127">
        <f t="shared" ca="1" si="16"/>
        <v>43724</v>
      </c>
      <c r="R21" s="128" t="str">
        <f t="shared" ca="1" si="17"/>
        <v>ext-u1-1031-2e9c4-0021</v>
      </c>
      <c r="S21" s="126" t="str">
        <f t="shared" si="18"/>
        <v>BDBBRL</v>
      </c>
      <c r="T21" s="126" t="str">
        <f t="shared" si="29"/>
        <v>PAY</v>
      </c>
      <c r="U21" s="126" t="str">
        <f t="shared" si="30"/>
        <v>BRL</v>
      </c>
      <c r="V21" s="129">
        <f t="shared" si="31"/>
        <v>6445.4</v>
      </c>
      <c r="W21" s="126" t="str">
        <f t="shared" si="20"/>
        <v>CUSTINST-F</v>
      </c>
      <c r="X21" s="127">
        <f t="shared" ca="1" si="26"/>
        <v>43724</v>
      </c>
      <c r="Y21" s="126" t="str">
        <f t="shared" si="21"/>
        <v>[UC1]Customer Payment Instruction [10:31]</v>
      </c>
      <c r="Z21" s="130" t="str">
        <f t="shared" si="27"/>
        <v>DEFAULT</v>
      </c>
      <c r="AA21" s="125" t="str">
        <f t="shared" ca="1" si="22"/>
        <v>BDBBRL203CC4F470455B</v>
      </c>
      <c r="AG21" s="125" t="str">
        <f t="shared" ca="1" si="3"/>
        <v>203cc4f4-7045-5b4d-416d-edb8643d9899-021</v>
      </c>
      <c r="AH21" s="126" t="s">
        <v>76</v>
      </c>
      <c r="AI21" s="125" t="str">
        <f t="shared" ca="1" si="4"/>
        <v>203cc4f4-7045-5b4d-416d-edb8643d9899-021</v>
      </c>
      <c r="AJ21" s="126">
        <f t="shared" si="5"/>
        <v>1</v>
      </c>
      <c r="AK21" s="127">
        <f t="shared" ca="1" si="6"/>
        <v>43724</v>
      </c>
      <c r="AL21" s="128" t="str">
        <f t="shared" ca="1" si="7"/>
        <v>ext-u1-1031-2e9c4-0021</v>
      </c>
      <c r="AM21" s="126" t="str">
        <f t="shared" si="23"/>
        <v>BDBBRL</v>
      </c>
      <c r="AN21" s="126" t="s">
        <v>78</v>
      </c>
      <c r="AO21" s="126">
        <f t="shared" si="8"/>
        <v>0</v>
      </c>
      <c r="AP21" s="126">
        <f t="shared" si="9"/>
        <v>0</v>
      </c>
      <c r="AQ21" s="126" t="str">
        <f t="shared" si="10"/>
        <v>BRL</v>
      </c>
      <c r="AR21" s="129">
        <f t="shared" si="11"/>
        <v>0</v>
      </c>
      <c r="AT21" s="126" t="str">
        <f t="shared" si="12"/>
        <v>CUSTINST-F</v>
      </c>
      <c r="AV21" s="126" t="str">
        <f t="shared" si="24"/>
        <v>[UC1]Customer Payment Instruction [10:31]</v>
      </c>
      <c r="AW21" s="126" t="s">
        <v>91</v>
      </c>
      <c r="AX21" s="125" t="str">
        <f t="shared" ca="1" si="13"/>
        <v>BDBBRL203CC4F470455B</v>
      </c>
    </row>
    <row r="22" spans="1:50" x14ac:dyDescent="0.25">
      <c r="A22" s="143">
        <v>0.4381944444444445</v>
      </c>
      <c r="B22" s="162" t="s">
        <v>61</v>
      </c>
      <c r="C22" s="145" t="s">
        <v>10</v>
      </c>
      <c r="D22" s="159">
        <v>6895.6</v>
      </c>
      <c r="E22" s="130" t="s">
        <v>62</v>
      </c>
      <c r="H22" s="130" t="s">
        <v>80</v>
      </c>
      <c r="I22" s="162" t="str">
        <f t="shared" si="28"/>
        <v>BDBBRL</v>
      </c>
      <c r="J22" s="162" t="s">
        <v>86</v>
      </c>
      <c r="K22" s="162" t="s">
        <v>89</v>
      </c>
      <c r="M22" s="125" t="str">
        <f t="shared" ca="1" si="14"/>
        <v>1ba42bab-6c98-69eb-4e29-71e837c8245e-022</v>
      </c>
      <c r="N22" s="126" t="str">
        <f>B22</f>
        <v>Customer Payment Instruction</v>
      </c>
      <c r="O22" s="125" t="str">
        <f t="shared" ca="1" si="15"/>
        <v>1ba42bab-6c98-69eb-4e29-71e837c8245e-022</v>
      </c>
      <c r="P22" s="126">
        <f t="shared" si="25"/>
        <v>1</v>
      </c>
      <c r="Q22" s="127">
        <f t="shared" ca="1" si="16"/>
        <v>43724</v>
      </c>
      <c r="R22" s="128" t="str">
        <f t="shared" ca="1" si="17"/>
        <v>ext-u1-1031-2e9c4-0022</v>
      </c>
      <c r="S22" s="126" t="str">
        <f t="shared" si="18"/>
        <v>BDBBRL</v>
      </c>
      <c r="T22" s="126" t="str">
        <f t="shared" si="29"/>
        <v>PAY</v>
      </c>
      <c r="U22" s="126" t="str">
        <f t="shared" si="30"/>
        <v>BRL</v>
      </c>
      <c r="V22" s="129">
        <f t="shared" si="31"/>
        <v>6895.6</v>
      </c>
      <c r="W22" s="126" t="str">
        <f t="shared" si="20"/>
        <v>CUSTINST-F</v>
      </c>
      <c r="X22" s="127">
        <f t="shared" ca="1" si="26"/>
        <v>43724</v>
      </c>
      <c r="Y22" s="126" t="str">
        <f t="shared" si="21"/>
        <v>[UC1]Customer Payment Instruction [10:31]</v>
      </c>
      <c r="Z22" s="130" t="str">
        <f t="shared" si="27"/>
        <v>DEFAULT</v>
      </c>
      <c r="AA22" s="125" t="str">
        <f t="shared" ca="1" si="22"/>
        <v>BDBBRL1BA42BAB6C9869</v>
      </c>
      <c r="AG22" s="125" t="str">
        <f t="shared" ca="1" si="3"/>
        <v>1ba42bab-6c98-69eb-4e29-71e837c8245e-022</v>
      </c>
      <c r="AH22" s="126" t="s">
        <v>76</v>
      </c>
      <c r="AI22" s="125" t="str">
        <f t="shared" ca="1" si="4"/>
        <v>1ba42bab-6c98-69eb-4e29-71e837c8245e-022</v>
      </c>
      <c r="AJ22" s="126">
        <f t="shared" si="5"/>
        <v>1</v>
      </c>
      <c r="AK22" s="127">
        <f t="shared" ca="1" si="6"/>
        <v>43724</v>
      </c>
      <c r="AL22" s="128" t="str">
        <f t="shared" ca="1" si="7"/>
        <v>ext-u1-1031-2e9c4-0022</v>
      </c>
      <c r="AM22" s="126" t="str">
        <f t="shared" si="23"/>
        <v>BDBBRL</v>
      </c>
      <c r="AN22" s="126" t="s">
        <v>78</v>
      </c>
      <c r="AO22" s="126">
        <f t="shared" si="8"/>
        <v>0</v>
      </c>
      <c r="AP22" s="126">
        <f t="shared" si="9"/>
        <v>0</v>
      </c>
      <c r="AQ22" s="126" t="str">
        <f t="shared" si="10"/>
        <v>BRL</v>
      </c>
      <c r="AR22" s="129">
        <f t="shared" si="11"/>
        <v>0</v>
      </c>
      <c r="AT22" s="126" t="str">
        <f t="shared" si="12"/>
        <v>CUSTINST-F</v>
      </c>
      <c r="AV22" s="126" t="str">
        <f t="shared" si="24"/>
        <v>[UC1]Customer Payment Instruction [10:31]</v>
      </c>
      <c r="AW22" s="126" t="s">
        <v>91</v>
      </c>
      <c r="AX22" s="125" t="str">
        <f t="shared" ca="1" si="13"/>
        <v>BDBBRL1BA42BAB6C9869</v>
      </c>
    </row>
    <row r="23" spans="1:50" x14ac:dyDescent="0.25">
      <c r="A23" s="143">
        <v>0.4381944444444445</v>
      </c>
      <c r="B23" s="162" t="s">
        <v>61</v>
      </c>
      <c r="C23" s="145" t="s">
        <v>10</v>
      </c>
      <c r="D23" s="159">
        <v>7345.8</v>
      </c>
      <c r="E23" s="130" t="s">
        <v>62</v>
      </c>
      <c r="H23" s="130" t="s">
        <v>80</v>
      </c>
      <c r="I23" s="162" t="str">
        <f t="shared" si="28"/>
        <v>BDBBRL</v>
      </c>
      <c r="J23" s="162" t="s">
        <v>86</v>
      </c>
      <c r="K23" s="162" t="s">
        <v>89</v>
      </c>
      <c r="M23" s="125" t="str">
        <f t="shared" ca="1" si="14"/>
        <v>7329bd96-37fd-315d-537d-e2b8b9054df5-023</v>
      </c>
      <c r="N23" s="126" t="str">
        <f>B23</f>
        <v>Customer Payment Instruction</v>
      </c>
      <c r="O23" s="125" t="str">
        <f t="shared" ca="1" si="15"/>
        <v>7329bd96-37fd-315d-537d-e2b8b9054df5-023</v>
      </c>
      <c r="P23" s="126">
        <f t="shared" si="25"/>
        <v>1</v>
      </c>
      <c r="Q23" s="127">
        <f t="shared" ca="1" si="16"/>
        <v>43724</v>
      </c>
      <c r="R23" s="128" t="str">
        <f t="shared" ca="1" si="17"/>
        <v>ext-u1-1031-2e9c4-0023</v>
      </c>
      <c r="S23" s="126" t="str">
        <f t="shared" si="18"/>
        <v>BDBBRL</v>
      </c>
      <c r="T23" s="126" t="str">
        <f t="shared" si="29"/>
        <v>PAY</v>
      </c>
      <c r="U23" s="126" t="str">
        <f t="shared" si="30"/>
        <v>BRL</v>
      </c>
      <c r="V23" s="129">
        <f t="shared" si="31"/>
        <v>7345.8</v>
      </c>
      <c r="W23" s="126" t="str">
        <f t="shared" si="20"/>
        <v>CUSTINST-F</v>
      </c>
      <c r="X23" s="127">
        <f t="shared" ca="1" si="26"/>
        <v>43724</v>
      </c>
      <c r="Y23" s="126" t="str">
        <f t="shared" si="21"/>
        <v>[UC1]Customer Payment Instruction [10:31]</v>
      </c>
      <c r="Z23" s="130" t="str">
        <f t="shared" si="27"/>
        <v>DEFAULT</v>
      </c>
      <c r="AA23" s="125" t="str">
        <f t="shared" ca="1" si="22"/>
        <v>BDBBRL7329BD9637FD31</v>
      </c>
      <c r="AG23" s="125" t="str">
        <f t="shared" ca="1" si="3"/>
        <v>7329bd96-37fd-315d-537d-e2b8b9054df5-023</v>
      </c>
      <c r="AH23" s="126" t="s">
        <v>76</v>
      </c>
      <c r="AI23" s="125" t="str">
        <f t="shared" ca="1" si="4"/>
        <v>7329bd96-37fd-315d-537d-e2b8b9054df5-023</v>
      </c>
      <c r="AJ23" s="126">
        <f t="shared" si="5"/>
        <v>1</v>
      </c>
      <c r="AK23" s="127">
        <f t="shared" ca="1" si="6"/>
        <v>43724</v>
      </c>
      <c r="AL23" s="128" t="str">
        <f t="shared" ca="1" si="7"/>
        <v>ext-u1-1031-2e9c4-0023</v>
      </c>
      <c r="AM23" s="126" t="str">
        <f t="shared" si="23"/>
        <v>BDBBRL</v>
      </c>
      <c r="AN23" s="126" t="s">
        <v>78</v>
      </c>
      <c r="AO23" s="126">
        <f t="shared" si="8"/>
        <v>0</v>
      </c>
      <c r="AP23" s="126">
        <f t="shared" si="9"/>
        <v>0</v>
      </c>
      <c r="AQ23" s="126" t="str">
        <f t="shared" si="10"/>
        <v>BRL</v>
      </c>
      <c r="AR23" s="129">
        <f t="shared" si="11"/>
        <v>0</v>
      </c>
      <c r="AT23" s="126" t="str">
        <f t="shared" si="12"/>
        <v>CUSTINST-F</v>
      </c>
      <c r="AV23" s="126" t="str">
        <f t="shared" si="24"/>
        <v>[UC1]Customer Payment Instruction [10:31]</v>
      </c>
      <c r="AW23" s="126" t="s">
        <v>91</v>
      </c>
      <c r="AX23" s="125" t="str">
        <f t="shared" ca="1" si="13"/>
        <v>BDBBRL7329BD9637FD31</v>
      </c>
    </row>
    <row r="24" spans="1:50" x14ac:dyDescent="0.25">
      <c r="A24" s="143">
        <v>0.4381944444444445</v>
      </c>
      <c r="B24" s="162" t="s">
        <v>76</v>
      </c>
      <c r="C24" s="145" t="s">
        <v>9</v>
      </c>
      <c r="D24" s="159">
        <v>50000</v>
      </c>
      <c r="E24" s="130" t="s">
        <v>74</v>
      </c>
      <c r="F24" s="150">
        <v>4.12</v>
      </c>
      <c r="G24" s="153" t="s">
        <v>10</v>
      </c>
      <c r="H24" s="130" t="s">
        <v>82</v>
      </c>
      <c r="I24" s="162" t="str">
        <f t="shared" si="28"/>
        <v>HSBCUSD</v>
      </c>
      <c r="J24" s="162" t="s">
        <v>86</v>
      </c>
      <c r="K24" s="162" t="s">
        <v>90</v>
      </c>
      <c r="M24" s="125" t="str">
        <f t="shared" ca="1" si="14"/>
        <v>bfbc56cc-303f-49e6-3694-d9d2ac8088cd-024</v>
      </c>
      <c r="N24" s="126" t="str">
        <f>B24</f>
        <v>FX Trade</v>
      </c>
      <c r="O24" s="125" t="str">
        <f t="shared" ca="1" si="15"/>
        <v>bfbc56cc-303f-49e6-3694-d9d2ac8088cd-024</v>
      </c>
      <c r="P24" s="126">
        <v>1</v>
      </c>
      <c r="Q24" s="127">
        <f t="shared" ca="1" si="16"/>
        <v>43724</v>
      </c>
      <c r="R24" s="128" t="str">
        <f t="shared" ca="1" si="17"/>
        <v>ext-u1-1031-2e9c4-0024</v>
      </c>
      <c r="S24" s="126" t="str">
        <f t="shared" si="18"/>
        <v>HSBCUSD</v>
      </c>
      <c r="T24" s="126" t="str">
        <f t="shared" si="29"/>
        <v>BUY</v>
      </c>
      <c r="U24" s="126" t="str">
        <f t="shared" si="30"/>
        <v>USD</v>
      </c>
      <c r="V24" s="129">
        <f t="shared" si="31"/>
        <v>50000</v>
      </c>
      <c r="W24" s="126" t="str">
        <f t="shared" si="20"/>
        <v>FX-F</v>
      </c>
      <c r="X24" s="127">
        <f t="shared" ca="1" si="26"/>
        <v>43724</v>
      </c>
      <c r="Y24" s="126" t="str">
        <f t="shared" si="21"/>
        <v>[UC1]FX Trade                     [10:31]</v>
      </c>
      <c r="Z24" s="130" t="str">
        <f t="shared" si="27"/>
        <v>DEFAULT</v>
      </c>
      <c r="AA24" s="125" t="str">
        <f t="shared" ca="1" si="22"/>
        <v>HSBCUSDBFBC56CC303F4</v>
      </c>
      <c r="AG24" s="125" t="str">
        <f ca="1">M24</f>
        <v>bfbc56cc-303f-49e6-3694-d9d2ac8088cd-024</v>
      </c>
      <c r="AH24" s="126" t="s">
        <v>76</v>
      </c>
      <c r="AI24" s="125" t="str">
        <f ca="1">O24</f>
        <v>bfbc56cc-303f-49e6-3694-d9d2ac8088cd-024</v>
      </c>
      <c r="AJ24" s="126">
        <f>P24</f>
        <v>1</v>
      </c>
      <c r="AK24" s="127">
        <f ca="1">Q24</f>
        <v>43724</v>
      </c>
      <c r="AL24" s="128" t="str">
        <f ca="1">R24</f>
        <v>ext-u1-1031-2e9c4-0024</v>
      </c>
      <c r="AM24" s="126" t="str">
        <f t="shared" si="23"/>
        <v>HSBCUSD</v>
      </c>
      <c r="AN24" s="126" t="s">
        <v>78</v>
      </c>
      <c r="AO24" s="126">
        <f>F24</f>
        <v>4.12</v>
      </c>
      <c r="AP24" s="126" t="str">
        <f>G24</f>
        <v>BRL</v>
      </c>
      <c r="AQ24" s="126" t="str">
        <f>U24</f>
        <v>USD</v>
      </c>
      <c r="AR24" s="129">
        <f>D24*F24</f>
        <v>206000</v>
      </c>
      <c r="AT24" s="126" t="str">
        <f>W24</f>
        <v>FX-F</v>
      </c>
      <c r="AV24" s="126" t="str">
        <f>Y24</f>
        <v>[UC1]FX Trade                     [10:31]</v>
      </c>
      <c r="AW24" s="126" t="s">
        <v>91</v>
      </c>
      <c r="AX24" s="125" t="str">
        <f ca="1">AA24</f>
        <v>HSBCUSDBFBC56CC303F4</v>
      </c>
    </row>
    <row r="25" spans="1:50" x14ac:dyDescent="0.25">
      <c r="A25" s="146">
        <v>0.54166666666666663</v>
      </c>
      <c r="B25" s="162" t="s">
        <v>61</v>
      </c>
      <c r="C25" s="147" t="s">
        <v>10</v>
      </c>
      <c r="D25" s="160">
        <v>8246.2000000000007</v>
      </c>
      <c r="E25" s="130" t="s">
        <v>62</v>
      </c>
      <c r="H25" s="130" t="s">
        <v>80</v>
      </c>
      <c r="I25" s="162" t="str">
        <f t="shared" si="28"/>
        <v>BDBBRL</v>
      </c>
      <c r="J25" s="162" t="s">
        <v>86</v>
      </c>
      <c r="K25" s="162" t="s">
        <v>89</v>
      </c>
      <c r="M25" s="125" t="str">
        <f t="shared" ca="1" si="14"/>
        <v>12bbd087-0d12-64f2-6144-e374c7ca0d6f-025</v>
      </c>
      <c r="N25" s="126" t="str">
        <f>B25</f>
        <v>Customer Payment Instruction</v>
      </c>
      <c r="O25" s="125" t="str">
        <f t="shared" ca="1" si="15"/>
        <v>12bbd087-0d12-64f2-6144-e374c7ca0d6f-025</v>
      </c>
      <c r="P25" s="126">
        <f t="shared" ref="P25:P49" si="32">P$2</f>
        <v>1</v>
      </c>
      <c r="Q25" s="127">
        <f t="shared" ca="1" si="16"/>
        <v>43724</v>
      </c>
      <c r="R25" s="128" t="str">
        <f t="shared" ca="1" si="17"/>
        <v>ext-u1-1300-2e9c4-0025</v>
      </c>
      <c r="S25" s="126" t="str">
        <f t="shared" si="18"/>
        <v>BDBBRL</v>
      </c>
      <c r="T25" s="126" t="str">
        <f t="shared" si="29"/>
        <v>PAY</v>
      </c>
      <c r="U25" s="126" t="str">
        <f t="shared" si="30"/>
        <v>BRL</v>
      </c>
      <c r="V25" s="129">
        <f t="shared" si="31"/>
        <v>8246.2000000000007</v>
      </c>
      <c r="W25" s="126" t="str">
        <f t="shared" si="20"/>
        <v>CUSTINST-F</v>
      </c>
      <c r="X25" s="127">
        <f t="shared" ca="1" si="26"/>
        <v>43724</v>
      </c>
      <c r="Y25" s="126" t="str">
        <f t="shared" si="21"/>
        <v>[UC1]Customer Payment Instruction [13:00]</v>
      </c>
      <c r="Z25" s="130" t="str">
        <f t="shared" si="27"/>
        <v>DEFAULT</v>
      </c>
      <c r="AA25" s="125" t="str">
        <f t="shared" ca="1" si="22"/>
        <v>BDBBRL12BBD0870D1264</v>
      </c>
      <c r="AG25" s="125" t="str">
        <f t="shared" ref="AG25:AG50" ca="1" si="33">M25</f>
        <v>12bbd087-0d12-64f2-6144-e374c7ca0d6f-025</v>
      </c>
      <c r="AH25" s="126" t="s">
        <v>76</v>
      </c>
      <c r="AI25" s="125" t="str">
        <f t="shared" ref="AI25:AI50" ca="1" si="34">O25</f>
        <v>12bbd087-0d12-64f2-6144-e374c7ca0d6f-025</v>
      </c>
      <c r="AJ25" s="126">
        <f t="shared" ref="AJ25:AJ50" si="35">P25</f>
        <v>1</v>
      </c>
      <c r="AK25" s="127">
        <f t="shared" ref="AK25:AK50" ca="1" si="36">Q25</f>
        <v>43724</v>
      </c>
      <c r="AL25" s="128" t="str">
        <f t="shared" ref="AL25:AL50" ca="1" si="37">R25</f>
        <v>ext-u1-1300-2e9c4-0025</v>
      </c>
      <c r="AM25" s="126" t="str">
        <f t="shared" si="23"/>
        <v>BDBBRL</v>
      </c>
      <c r="AN25" s="126" t="s">
        <v>78</v>
      </c>
      <c r="AO25" s="126">
        <f t="shared" ref="AO25:AO50" si="38">F25</f>
        <v>0</v>
      </c>
      <c r="AP25" s="126">
        <f t="shared" ref="AP25:AP50" si="39">G25</f>
        <v>0</v>
      </c>
      <c r="AQ25" s="126" t="str">
        <f t="shared" ref="AQ25:AQ50" si="40">U25</f>
        <v>BRL</v>
      </c>
      <c r="AR25" s="129">
        <f t="shared" ref="AR25:AR50" si="41">D25*F25</f>
        <v>0</v>
      </c>
      <c r="AT25" s="126" t="str">
        <f t="shared" ref="AT25:AT50" si="42">W25</f>
        <v>CUSTINST-F</v>
      </c>
      <c r="AV25" s="126" t="str">
        <f t="shared" ref="AV25:AV50" si="43">Y25</f>
        <v>[UC1]Customer Payment Instruction [13:00]</v>
      </c>
      <c r="AW25" s="126" t="s">
        <v>91</v>
      </c>
      <c r="AX25" s="125" t="str">
        <f t="shared" ref="AX25:AX50" ca="1" si="44">AA25</f>
        <v>BDBBRL12BBD0870D1264</v>
      </c>
    </row>
    <row r="26" spans="1:50" x14ac:dyDescent="0.25">
      <c r="A26" s="146">
        <v>0.54166666666666663</v>
      </c>
      <c r="B26" s="162" t="s">
        <v>61</v>
      </c>
      <c r="C26" s="147" t="s">
        <v>10</v>
      </c>
      <c r="D26" s="160">
        <v>8696.4</v>
      </c>
      <c r="E26" s="130" t="s">
        <v>62</v>
      </c>
      <c r="H26" s="130" t="s">
        <v>80</v>
      </c>
      <c r="I26" s="162" t="str">
        <f t="shared" si="28"/>
        <v>BDBBRL</v>
      </c>
      <c r="J26" s="162" t="s">
        <v>86</v>
      </c>
      <c r="K26" s="162" t="s">
        <v>89</v>
      </c>
      <c r="M26" s="125" t="str">
        <f t="shared" ca="1" si="14"/>
        <v>7ef545b5-9802-7f24-35bc-5e68059c5848-026</v>
      </c>
      <c r="N26" s="126" t="str">
        <f>B26</f>
        <v>Customer Payment Instruction</v>
      </c>
      <c r="O26" s="125" t="str">
        <f t="shared" ca="1" si="15"/>
        <v>7ef545b5-9802-7f24-35bc-5e68059c5848-026</v>
      </c>
      <c r="P26" s="126">
        <f t="shared" si="32"/>
        <v>1</v>
      </c>
      <c r="Q26" s="127">
        <f t="shared" ca="1" si="16"/>
        <v>43724</v>
      </c>
      <c r="R26" s="128" t="str">
        <f t="shared" ca="1" si="17"/>
        <v>ext-u1-1300-2e9c4-0026</v>
      </c>
      <c r="S26" s="126" t="str">
        <f t="shared" si="18"/>
        <v>BDBBRL</v>
      </c>
      <c r="T26" s="126" t="str">
        <f t="shared" si="29"/>
        <v>PAY</v>
      </c>
      <c r="U26" s="126" t="str">
        <f t="shared" si="30"/>
        <v>BRL</v>
      </c>
      <c r="V26" s="129">
        <f t="shared" si="31"/>
        <v>8696.4</v>
      </c>
      <c r="W26" s="126" t="str">
        <f t="shared" si="20"/>
        <v>CUSTINST-F</v>
      </c>
      <c r="X26" s="127">
        <f t="shared" ca="1" si="26"/>
        <v>43724</v>
      </c>
      <c r="Y26" s="126" t="str">
        <f t="shared" si="21"/>
        <v>[UC1]Customer Payment Instruction [13:00]</v>
      </c>
      <c r="Z26" s="130" t="str">
        <f t="shared" si="27"/>
        <v>DEFAULT</v>
      </c>
      <c r="AA26" s="125" t="str">
        <f t="shared" ca="1" si="22"/>
        <v>BDBBRL7EF545B598027F</v>
      </c>
      <c r="AG26" s="125" t="str">
        <f t="shared" ca="1" si="33"/>
        <v>7ef545b5-9802-7f24-35bc-5e68059c5848-026</v>
      </c>
      <c r="AH26" s="126" t="s">
        <v>76</v>
      </c>
      <c r="AI26" s="125" t="str">
        <f t="shared" ca="1" si="34"/>
        <v>7ef545b5-9802-7f24-35bc-5e68059c5848-026</v>
      </c>
      <c r="AJ26" s="126">
        <f t="shared" si="35"/>
        <v>1</v>
      </c>
      <c r="AK26" s="127">
        <f t="shared" ca="1" si="36"/>
        <v>43724</v>
      </c>
      <c r="AL26" s="128" t="str">
        <f t="shared" ca="1" si="37"/>
        <v>ext-u1-1300-2e9c4-0026</v>
      </c>
      <c r="AM26" s="126" t="str">
        <f t="shared" si="23"/>
        <v>BDBBRL</v>
      </c>
      <c r="AN26" s="126" t="s">
        <v>78</v>
      </c>
      <c r="AO26" s="126">
        <f t="shared" si="38"/>
        <v>0</v>
      </c>
      <c r="AP26" s="126">
        <f t="shared" si="39"/>
        <v>0</v>
      </c>
      <c r="AQ26" s="126" t="str">
        <f t="shared" si="40"/>
        <v>BRL</v>
      </c>
      <c r="AR26" s="129">
        <f t="shared" si="41"/>
        <v>0</v>
      </c>
      <c r="AT26" s="126" t="str">
        <f t="shared" si="42"/>
        <v>CUSTINST-F</v>
      </c>
      <c r="AV26" s="126" t="str">
        <f t="shared" si="43"/>
        <v>[UC1]Customer Payment Instruction [13:00]</v>
      </c>
      <c r="AW26" s="126" t="s">
        <v>91</v>
      </c>
      <c r="AX26" s="125" t="str">
        <f t="shared" ca="1" si="44"/>
        <v>BDBBRL7EF545B598027F</v>
      </c>
    </row>
    <row r="27" spans="1:50" x14ac:dyDescent="0.25">
      <c r="A27" s="146">
        <v>0.54166666666666663</v>
      </c>
      <c r="B27" s="162" t="s">
        <v>61</v>
      </c>
      <c r="C27" s="147" t="s">
        <v>10</v>
      </c>
      <c r="D27" s="160">
        <v>946.6</v>
      </c>
      <c r="E27" s="130" t="s">
        <v>62</v>
      </c>
      <c r="H27" s="130" t="s">
        <v>80</v>
      </c>
      <c r="I27" s="162" t="str">
        <f t="shared" si="28"/>
        <v>BDBBRL</v>
      </c>
      <c r="J27" s="162" t="s">
        <v>86</v>
      </c>
      <c r="K27" s="162" t="s">
        <v>89</v>
      </c>
      <c r="M27" s="125" t="str">
        <f t="shared" ca="1" si="14"/>
        <v>47eb5f74-51df-9925-5d3c-0203a13f6260-027</v>
      </c>
      <c r="N27" s="126" t="str">
        <f>B27</f>
        <v>Customer Payment Instruction</v>
      </c>
      <c r="O27" s="125" t="str">
        <f t="shared" ca="1" si="15"/>
        <v>47eb5f74-51df-9925-5d3c-0203a13f6260-027</v>
      </c>
      <c r="P27" s="126">
        <f t="shared" si="32"/>
        <v>1</v>
      </c>
      <c r="Q27" s="127">
        <f t="shared" ca="1" si="16"/>
        <v>43724</v>
      </c>
      <c r="R27" s="128" t="str">
        <f t="shared" ca="1" si="17"/>
        <v>ext-u1-1300-2e9c4-0027</v>
      </c>
      <c r="S27" s="126" t="str">
        <f t="shared" si="18"/>
        <v>BDBBRL</v>
      </c>
      <c r="T27" s="126" t="str">
        <f t="shared" si="29"/>
        <v>PAY</v>
      </c>
      <c r="U27" s="126" t="str">
        <f t="shared" si="30"/>
        <v>BRL</v>
      </c>
      <c r="V27" s="129">
        <f t="shared" si="31"/>
        <v>946.6</v>
      </c>
      <c r="W27" s="126" t="str">
        <f t="shared" si="20"/>
        <v>CUSTINST-F</v>
      </c>
      <c r="X27" s="127">
        <f t="shared" ca="1" si="26"/>
        <v>43724</v>
      </c>
      <c r="Y27" s="126" t="str">
        <f t="shared" si="21"/>
        <v>[UC1]Customer Payment Instruction [13:00]</v>
      </c>
      <c r="Z27" s="130" t="str">
        <f t="shared" si="27"/>
        <v>DEFAULT</v>
      </c>
      <c r="AA27" s="125" t="str">
        <f t="shared" ca="1" si="22"/>
        <v>BDBBRL47EB5F7451DF99</v>
      </c>
      <c r="AG27" s="125" t="str">
        <f t="shared" ca="1" si="33"/>
        <v>47eb5f74-51df-9925-5d3c-0203a13f6260-027</v>
      </c>
      <c r="AH27" s="126" t="s">
        <v>76</v>
      </c>
      <c r="AI27" s="125" t="str">
        <f t="shared" ca="1" si="34"/>
        <v>47eb5f74-51df-9925-5d3c-0203a13f6260-027</v>
      </c>
      <c r="AJ27" s="126">
        <f t="shared" si="35"/>
        <v>1</v>
      </c>
      <c r="AK27" s="127">
        <f t="shared" ca="1" si="36"/>
        <v>43724</v>
      </c>
      <c r="AL27" s="128" t="str">
        <f t="shared" ca="1" si="37"/>
        <v>ext-u1-1300-2e9c4-0027</v>
      </c>
      <c r="AM27" s="126" t="str">
        <f t="shared" si="23"/>
        <v>BDBBRL</v>
      </c>
      <c r="AN27" s="126" t="s">
        <v>78</v>
      </c>
      <c r="AO27" s="126">
        <f t="shared" si="38"/>
        <v>0</v>
      </c>
      <c r="AP27" s="126">
        <f t="shared" si="39"/>
        <v>0</v>
      </c>
      <c r="AQ27" s="126" t="str">
        <f t="shared" si="40"/>
        <v>BRL</v>
      </c>
      <c r="AR27" s="129">
        <f t="shared" si="41"/>
        <v>0</v>
      </c>
      <c r="AT27" s="126" t="str">
        <f t="shared" si="42"/>
        <v>CUSTINST-F</v>
      </c>
      <c r="AV27" s="126" t="str">
        <f t="shared" si="43"/>
        <v>[UC1]Customer Payment Instruction [13:00]</v>
      </c>
      <c r="AW27" s="126" t="s">
        <v>91</v>
      </c>
      <c r="AX27" s="125" t="str">
        <f t="shared" ca="1" si="44"/>
        <v>BDBBRL47EB5F7451DF99</v>
      </c>
    </row>
    <row r="28" spans="1:50" x14ac:dyDescent="0.25">
      <c r="A28" s="146">
        <v>0.54166666666666663</v>
      </c>
      <c r="B28" s="162" t="s">
        <v>61</v>
      </c>
      <c r="C28" s="147" t="s">
        <v>10</v>
      </c>
      <c r="D28" s="160">
        <v>596.79999999999995</v>
      </c>
      <c r="E28" s="130" t="s">
        <v>62</v>
      </c>
      <c r="H28" s="130" t="s">
        <v>80</v>
      </c>
      <c r="I28" s="162" t="str">
        <f t="shared" si="28"/>
        <v>BDBBRL</v>
      </c>
      <c r="J28" s="162" t="s">
        <v>86</v>
      </c>
      <c r="K28" s="162" t="s">
        <v>89</v>
      </c>
      <c r="M28" s="125" t="str">
        <f t="shared" ca="1" si="14"/>
        <v>cd2e1b9c-6ce0-36fc-9ef9-7fbdfafa0063-028</v>
      </c>
      <c r="N28" s="126" t="str">
        <f>B28</f>
        <v>Customer Payment Instruction</v>
      </c>
      <c r="O28" s="125" t="str">
        <f t="shared" ca="1" si="15"/>
        <v>cd2e1b9c-6ce0-36fc-9ef9-7fbdfafa0063-028</v>
      </c>
      <c r="P28" s="126">
        <f t="shared" si="32"/>
        <v>1</v>
      </c>
      <c r="Q28" s="127">
        <f t="shared" ca="1" si="16"/>
        <v>43724</v>
      </c>
      <c r="R28" s="128" t="str">
        <f t="shared" ca="1" si="17"/>
        <v>ext-u1-1300-2e9c4-0028</v>
      </c>
      <c r="S28" s="126" t="str">
        <f t="shared" si="18"/>
        <v>BDBBRL</v>
      </c>
      <c r="T28" s="126" t="str">
        <f t="shared" si="29"/>
        <v>PAY</v>
      </c>
      <c r="U28" s="126" t="str">
        <f t="shared" si="30"/>
        <v>BRL</v>
      </c>
      <c r="V28" s="129">
        <f t="shared" si="31"/>
        <v>596.79999999999995</v>
      </c>
      <c r="W28" s="126" t="str">
        <f t="shared" si="20"/>
        <v>CUSTINST-F</v>
      </c>
      <c r="X28" s="127">
        <f t="shared" ca="1" si="26"/>
        <v>43724</v>
      </c>
      <c r="Y28" s="126" t="str">
        <f t="shared" si="21"/>
        <v>[UC1]Customer Payment Instruction [13:00]</v>
      </c>
      <c r="Z28" s="130" t="str">
        <f t="shared" si="27"/>
        <v>DEFAULT</v>
      </c>
      <c r="AA28" s="125" t="str">
        <f t="shared" ca="1" si="22"/>
        <v>BDBBRLCD2E1B9C6CE036</v>
      </c>
      <c r="AG28" s="125" t="str">
        <f t="shared" ca="1" si="33"/>
        <v>cd2e1b9c-6ce0-36fc-9ef9-7fbdfafa0063-028</v>
      </c>
      <c r="AH28" s="126" t="s">
        <v>76</v>
      </c>
      <c r="AI28" s="125" t="str">
        <f t="shared" ca="1" si="34"/>
        <v>cd2e1b9c-6ce0-36fc-9ef9-7fbdfafa0063-028</v>
      </c>
      <c r="AJ28" s="126">
        <f t="shared" si="35"/>
        <v>1</v>
      </c>
      <c r="AK28" s="127">
        <f t="shared" ca="1" si="36"/>
        <v>43724</v>
      </c>
      <c r="AL28" s="128" t="str">
        <f t="shared" ca="1" si="37"/>
        <v>ext-u1-1300-2e9c4-0028</v>
      </c>
      <c r="AM28" s="126" t="str">
        <f t="shared" si="23"/>
        <v>BDBBRL</v>
      </c>
      <c r="AN28" s="126" t="s">
        <v>78</v>
      </c>
      <c r="AO28" s="126">
        <f t="shared" si="38"/>
        <v>0</v>
      </c>
      <c r="AP28" s="126">
        <f t="shared" si="39"/>
        <v>0</v>
      </c>
      <c r="AQ28" s="126" t="str">
        <f t="shared" si="40"/>
        <v>BRL</v>
      </c>
      <c r="AR28" s="129">
        <f t="shared" si="41"/>
        <v>0</v>
      </c>
      <c r="AT28" s="126" t="str">
        <f t="shared" si="42"/>
        <v>CUSTINST-F</v>
      </c>
      <c r="AV28" s="126" t="str">
        <f t="shared" si="43"/>
        <v>[UC1]Customer Payment Instruction [13:00]</v>
      </c>
      <c r="AW28" s="126" t="s">
        <v>91</v>
      </c>
      <c r="AX28" s="125" t="str">
        <f t="shared" ca="1" si="44"/>
        <v>BDBBRLCD2E1B9C6CE036</v>
      </c>
    </row>
    <row r="29" spans="1:50" x14ac:dyDescent="0.25">
      <c r="A29" s="146">
        <v>0.54166666666666663</v>
      </c>
      <c r="B29" s="162" t="s">
        <v>61</v>
      </c>
      <c r="C29" s="147" t="s">
        <v>10</v>
      </c>
      <c r="D29" s="160">
        <v>147</v>
      </c>
      <c r="E29" s="130" t="s">
        <v>62</v>
      </c>
      <c r="H29" s="130" t="s">
        <v>80</v>
      </c>
      <c r="I29" s="162" t="str">
        <f t="shared" si="28"/>
        <v>BDBBRL</v>
      </c>
      <c r="J29" s="162" t="s">
        <v>86</v>
      </c>
      <c r="K29" s="162" t="s">
        <v>89</v>
      </c>
      <c r="M29" s="125" t="str">
        <f t="shared" ca="1" si="14"/>
        <v>1ac04fc3-0930-9415-5dc5-c23438770080-029</v>
      </c>
      <c r="N29" s="126" t="str">
        <f>B29</f>
        <v>Customer Payment Instruction</v>
      </c>
      <c r="O29" s="125" t="str">
        <f t="shared" ca="1" si="15"/>
        <v>1ac04fc3-0930-9415-5dc5-c23438770080-029</v>
      </c>
      <c r="P29" s="126">
        <f t="shared" si="32"/>
        <v>1</v>
      </c>
      <c r="Q29" s="127">
        <f t="shared" ca="1" si="16"/>
        <v>43724</v>
      </c>
      <c r="R29" s="128" t="str">
        <f t="shared" ca="1" si="17"/>
        <v>ext-u1-1300-2e9c4-0029</v>
      </c>
      <c r="S29" s="126" t="str">
        <f t="shared" si="18"/>
        <v>BDBBRL</v>
      </c>
      <c r="T29" s="126" t="str">
        <f t="shared" si="29"/>
        <v>PAY</v>
      </c>
      <c r="U29" s="126" t="str">
        <f t="shared" si="30"/>
        <v>BRL</v>
      </c>
      <c r="V29" s="129">
        <f t="shared" si="31"/>
        <v>147</v>
      </c>
      <c r="W29" s="126" t="str">
        <f t="shared" si="20"/>
        <v>CUSTINST-F</v>
      </c>
      <c r="X29" s="127">
        <f t="shared" ca="1" si="26"/>
        <v>43724</v>
      </c>
      <c r="Y29" s="126" t="str">
        <f t="shared" si="21"/>
        <v>[UC1]Customer Payment Instruction [13:00]</v>
      </c>
      <c r="Z29" s="130" t="str">
        <f t="shared" si="27"/>
        <v>DEFAULT</v>
      </c>
      <c r="AA29" s="125" t="str">
        <f t="shared" ca="1" si="22"/>
        <v>BDBBRL1AC04FC3093094</v>
      </c>
      <c r="AG29" s="125" t="str">
        <f t="shared" ca="1" si="33"/>
        <v>1ac04fc3-0930-9415-5dc5-c23438770080-029</v>
      </c>
      <c r="AH29" s="126" t="s">
        <v>76</v>
      </c>
      <c r="AI29" s="125" t="str">
        <f t="shared" ca="1" si="34"/>
        <v>1ac04fc3-0930-9415-5dc5-c23438770080-029</v>
      </c>
      <c r="AJ29" s="126">
        <f t="shared" si="35"/>
        <v>1</v>
      </c>
      <c r="AK29" s="127">
        <f t="shared" ca="1" si="36"/>
        <v>43724</v>
      </c>
      <c r="AL29" s="128" t="str">
        <f t="shared" ca="1" si="37"/>
        <v>ext-u1-1300-2e9c4-0029</v>
      </c>
      <c r="AM29" s="126" t="str">
        <f t="shared" si="23"/>
        <v>BDBBRL</v>
      </c>
      <c r="AN29" s="126" t="s">
        <v>78</v>
      </c>
      <c r="AO29" s="126">
        <f t="shared" si="38"/>
        <v>0</v>
      </c>
      <c r="AP29" s="126">
        <f t="shared" si="39"/>
        <v>0</v>
      </c>
      <c r="AQ29" s="126" t="str">
        <f t="shared" si="40"/>
        <v>BRL</v>
      </c>
      <c r="AR29" s="129">
        <f t="shared" si="41"/>
        <v>0</v>
      </c>
      <c r="AT29" s="126" t="str">
        <f t="shared" si="42"/>
        <v>CUSTINST-F</v>
      </c>
      <c r="AV29" s="126" t="str">
        <f t="shared" si="43"/>
        <v>[UC1]Customer Payment Instruction [13:00]</v>
      </c>
      <c r="AW29" s="126" t="s">
        <v>91</v>
      </c>
      <c r="AX29" s="125" t="str">
        <f t="shared" ca="1" si="44"/>
        <v>BDBBRL1AC04FC3093094</v>
      </c>
    </row>
    <row r="30" spans="1:50" x14ac:dyDescent="0.25">
      <c r="A30" s="146">
        <v>0.54166666666666663</v>
      </c>
      <c r="B30" s="162" t="s">
        <v>61</v>
      </c>
      <c r="C30" s="147" t="s">
        <v>10</v>
      </c>
      <c r="D30" s="160">
        <v>10497.2</v>
      </c>
      <c r="E30" s="130" t="s">
        <v>62</v>
      </c>
      <c r="H30" s="130" t="s">
        <v>80</v>
      </c>
      <c r="I30" s="162" t="str">
        <f t="shared" si="28"/>
        <v>BDBBRL</v>
      </c>
      <c r="J30" s="162" t="s">
        <v>86</v>
      </c>
      <c r="K30" s="162" t="s">
        <v>89</v>
      </c>
      <c r="M30" s="125" t="str">
        <f t="shared" ca="1" si="14"/>
        <v>008afb6a-196d-97bd-2903-b1e38d2c3034-030</v>
      </c>
      <c r="N30" s="126" t="str">
        <f>B30</f>
        <v>Customer Payment Instruction</v>
      </c>
      <c r="O30" s="125" t="str">
        <f t="shared" ca="1" si="15"/>
        <v>008afb6a-196d-97bd-2903-b1e38d2c3034-030</v>
      </c>
      <c r="P30" s="126">
        <f t="shared" si="32"/>
        <v>1</v>
      </c>
      <c r="Q30" s="127">
        <f t="shared" ca="1" si="16"/>
        <v>43724</v>
      </c>
      <c r="R30" s="128" t="str">
        <f t="shared" ca="1" si="17"/>
        <v>ext-u1-1300-2e9c4-0030</v>
      </c>
      <c r="S30" s="126" t="str">
        <f t="shared" si="18"/>
        <v>BDBBRL</v>
      </c>
      <c r="T30" s="126" t="str">
        <f t="shared" si="29"/>
        <v>PAY</v>
      </c>
      <c r="U30" s="126" t="str">
        <f t="shared" si="30"/>
        <v>BRL</v>
      </c>
      <c r="V30" s="129">
        <f t="shared" si="31"/>
        <v>10497.2</v>
      </c>
      <c r="W30" s="126" t="str">
        <f t="shared" si="20"/>
        <v>CUSTINST-F</v>
      </c>
      <c r="X30" s="127">
        <f t="shared" ca="1" si="26"/>
        <v>43724</v>
      </c>
      <c r="Y30" s="126" t="str">
        <f t="shared" si="21"/>
        <v>[UC1]Customer Payment Instruction [13:00]</v>
      </c>
      <c r="Z30" s="130" t="str">
        <f t="shared" si="27"/>
        <v>DEFAULT</v>
      </c>
      <c r="AA30" s="125" t="str">
        <f t="shared" ca="1" si="22"/>
        <v>BDBBRL008AFB6A196D97</v>
      </c>
      <c r="AG30" s="125" t="str">
        <f t="shared" ca="1" si="33"/>
        <v>008afb6a-196d-97bd-2903-b1e38d2c3034-030</v>
      </c>
      <c r="AH30" s="126" t="s">
        <v>76</v>
      </c>
      <c r="AI30" s="125" t="str">
        <f t="shared" ca="1" si="34"/>
        <v>008afb6a-196d-97bd-2903-b1e38d2c3034-030</v>
      </c>
      <c r="AJ30" s="126">
        <f t="shared" si="35"/>
        <v>1</v>
      </c>
      <c r="AK30" s="127">
        <f t="shared" ca="1" si="36"/>
        <v>43724</v>
      </c>
      <c r="AL30" s="128" t="str">
        <f t="shared" ca="1" si="37"/>
        <v>ext-u1-1300-2e9c4-0030</v>
      </c>
      <c r="AM30" s="126" t="str">
        <f t="shared" si="23"/>
        <v>BDBBRL</v>
      </c>
      <c r="AN30" s="126" t="s">
        <v>78</v>
      </c>
      <c r="AO30" s="126">
        <f t="shared" si="38"/>
        <v>0</v>
      </c>
      <c r="AP30" s="126">
        <f t="shared" si="39"/>
        <v>0</v>
      </c>
      <c r="AQ30" s="126" t="str">
        <f t="shared" si="40"/>
        <v>BRL</v>
      </c>
      <c r="AR30" s="129">
        <f t="shared" si="41"/>
        <v>0</v>
      </c>
      <c r="AT30" s="126" t="str">
        <f t="shared" si="42"/>
        <v>CUSTINST-F</v>
      </c>
      <c r="AV30" s="126" t="str">
        <f t="shared" si="43"/>
        <v>[UC1]Customer Payment Instruction [13:00]</v>
      </c>
      <c r="AW30" s="126" t="s">
        <v>91</v>
      </c>
      <c r="AX30" s="125" t="str">
        <f t="shared" ca="1" si="44"/>
        <v>BDBBRL008AFB6A196D97</v>
      </c>
    </row>
    <row r="31" spans="1:50" x14ac:dyDescent="0.25">
      <c r="A31" s="146">
        <v>0.54166666666666663</v>
      </c>
      <c r="B31" s="162" t="s">
        <v>61</v>
      </c>
      <c r="C31" s="147" t="s">
        <v>10</v>
      </c>
      <c r="D31" s="160">
        <v>5017.3999999999996</v>
      </c>
      <c r="E31" s="130" t="s">
        <v>62</v>
      </c>
      <c r="H31" s="130" t="s">
        <v>80</v>
      </c>
      <c r="I31" s="162" t="str">
        <f t="shared" si="28"/>
        <v>BDBBRL</v>
      </c>
      <c r="J31" s="162" t="s">
        <v>86</v>
      </c>
      <c r="K31" s="162" t="s">
        <v>89</v>
      </c>
      <c r="M31" s="125" t="str">
        <f t="shared" ca="1" si="14"/>
        <v>f4b6314e-8855-9f31-3231-8d85d6ea9ce4-031</v>
      </c>
      <c r="N31" s="126" t="str">
        <f>B31</f>
        <v>Customer Payment Instruction</v>
      </c>
      <c r="O31" s="125" t="str">
        <f t="shared" ca="1" si="15"/>
        <v>f4b6314e-8855-9f31-3231-8d85d6ea9ce4-031</v>
      </c>
      <c r="P31" s="126">
        <f t="shared" si="32"/>
        <v>1</v>
      </c>
      <c r="Q31" s="127">
        <f t="shared" ca="1" si="16"/>
        <v>43724</v>
      </c>
      <c r="R31" s="128" t="str">
        <f t="shared" ca="1" si="17"/>
        <v>ext-u1-1300-2e9c4-0031</v>
      </c>
      <c r="S31" s="126" t="str">
        <f t="shared" si="18"/>
        <v>BDBBRL</v>
      </c>
      <c r="T31" s="126" t="str">
        <f t="shared" si="29"/>
        <v>PAY</v>
      </c>
      <c r="U31" s="126" t="str">
        <f t="shared" si="30"/>
        <v>BRL</v>
      </c>
      <c r="V31" s="129">
        <f t="shared" si="31"/>
        <v>5017.3999999999996</v>
      </c>
      <c r="W31" s="126" t="str">
        <f t="shared" si="20"/>
        <v>CUSTINST-F</v>
      </c>
      <c r="X31" s="127">
        <f t="shared" ca="1" si="26"/>
        <v>43724</v>
      </c>
      <c r="Y31" s="126" t="str">
        <f t="shared" si="21"/>
        <v>[UC1]Customer Payment Instruction [13:00]</v>
      </c>
      <c r="Z31" s="130" t="str">
        <f t="shared" si="27"/>
        <v>DEFAULT</v>
      </c>
      <c r="AA31" s="125" t="str">
        <f t="shared" ca="1" si="22"/>
        <v>BDBBRLF4B6314E88559F</v>
      </c>
      <c r="AG31" s="125" t="str">
        <f t="shared" ca="1" si="33"/>
        <v>f4b6314e-8855-9f31-3231-8d85d6ea9ce4-031</v>
      </c>
      <c r="AH31" s="126" t="s">
        <v>76</v>
      </c>
      <c r="AI31" s="125" t="str">
        <f t="shared" ca="1" si="34"/>
        <v>f4b6314e-8855-9f31-3231-8d85d6ea9ce4-031</v>
      </c>
      <c r="AJ31" s="126">
        <f t="shared" si="35"/>
        <v>1</v>
      </c>
      <c r="AK31" s="127">
        <f t="shared" ca="1" si="36"/>
        <v>43724</v>
      </c>
      <c r="AL31" s="128" t="str">
        <f t="shared" ca="1" si="37"/>
        <v>ext-u1-1300-2e9c4-0031</v>
      </c>
      <c r="AM31" s="126" t="str">
        <f t="shared" si="23"/>
        <v>BDBBRL</v>
      </c>
      <c r="AN31" s="126" t="s">
        <v>78</v>
      </c>
      <c r="AO31" s="126">
        <f t="shared" si="38"/>
        <v>0</v>
      </c>
      <c r="AP31" s="126">
        <f t="shared" si="39"/>
        <v>0</v>
      </c>
      <c r="AQ31" s="126" t="str">
        <f t="shared" si="40"/>
        <v>BRL</v>
      </c>
      <c r="AR31" s="129">
        <f t="shared" si="41"/>
        <v>0</v>
      </c>
      <c r="AT31" s="126" t="str">
        <f t="shared" si="42"/>
        <v>CUSTINST-F</v>
      </c>
      <c r="AV31" s="126" t="str">
        <f t="shared" si="43"/>
        <v>[UC1]Customer Payment Instruction [13:00]</v>
      </c>
      <c r="AW31" s="126" t="s">
        <v>91</v>
      </c>
      <c r="AX31" s="125" t="str">
        <f t="shared" ca="1" si="44"/>
        <v>BDBBRLF4B6314E88559F</v>
      </c>
    </row>
    <row r="32" spans="1:50" x14ac:dyDescent="0.25">
      <c r="A32" s="146">
        <v>0.54166666666666663</v>
      </c>
      <c r="B32" s="162" t="s">
        <v>61</v>
      </c>
      <c r="C32" s="147" t="s">
        <v>10</v>
      </c>
      <c r="D32" s="160">
        <v>5297.6</v>
      </c>
      <c r="E32" s="130" t="s">
        <v>62</v>
      </c>
      <c r="H32" s="130" t="s">
        <v>80</v>
      </c>
      <c r="I32" s="162" t="str">
        <f t="shared" si="28"/>
        <v>BDBBRL</v>
      </c>
      <c r="J32" s="162" t="s">
        <v>86</v>
      </c>
      <c r="K32" s="162" t="s">
        <v>89</v>
      </c>
      <c r="M32" s="125" t="str">
        <f t="shared" ca="1" si="14"/>
        <v>e22d2b2e-1521-8c17-3b4c-53dab22f2b42-032</v>
      </c>
      <c r="N32" s="126" t="str">
        <f>B32</f>
        <v>Customer Payment Instruction</v>
      </c>
      <c r="O32" s="125" t="str">
        <f t="shared" ca="1" si="15"/>
        <v>e22d2b2e-1521-8c17-3b4c-53dab22f2b42-032</v>
      </c>
      <c r="P32" s="126">
        <f t="shared" si="32"/>
        <v>1</v>
      </c>
      <c r="Q32" s="127">
        <f t="shared" ca="1" si="16"/>
        <v>43724</v>
      </c>
      <c r="R32" s="128" t="str">
        <f t="shared" ca="1" si="17"/>
        <v>ext-u1-1300-2e9c4-0032</v>
      </c>
      <c r="S32" s="126" t="str">
        <f t="shared" si="18"/>
        <v>BDBBRL</v>
      </c>
      <c r="T32" s="126" t="str">
        <f t="shared" si="29"/>
        <v>PAY</v>
      </c>
      <c r="U32" s="126" t="str">
        <f t="shared" si="30"/>
        <v>BRL</v>
      </c>
      <c r="V32" s="129">
        <f t="shared" si="31"/>
        <v>5297.6</v>
      </c>
      <c r="W32" s="126" t="str">
        <f t="shared" si="20"/>
        <v>CUSTINST-F</v>
      </c>
      <c r="X32" s="127">
        <f t="shared" ca="1" si="26"/>
        <v>43724</v>
      </c>
      <c r="Y32" s="126" t="str">
        <f t="shared" si="21"/>
        <v>[UC1]Customer Payment Instruction [13:00]</v>
      </c>
      <c r="Z32" s="130" t="str">
        <f t="shared" si="27"/>
        <v>DEFAULT</v>
      </c>
      <c r="AA32" s="125" t="str">
        <f t="shared" ca="1" si="22"/>
        <v>BDBBRLE22D2B2E15218C</v>
      </c>
      <c r="AG32" s="125" t="str">
        <f t="shared" ca="1" si="33"/>
        <v>e22d2b2e-1521-8c17-3b4c-53dab22f2b42-032</v>
      </c>
      <c r="AH32" s="126" t="s">
        <v>76</v>
      </c>
      <c r="AI32" s="125" t="str">
        <f t="shared" ca="1" si="34"/>
        <v>e22d2b2e-1521-8c17-3b4c-53dab22f2b42-032</v>
      </c>
      <c r="AJ32" s="126">
        <f t="shared" si="35"/>
        <v>1</v>
      </c>
      <c r="AK32" s="127">
        <f t="shared" ca="1" si="36"/>
        <v>43724</v>
      </c>
      <c r="AL32" s="128" t="str">
        <f t="shared" ca="1" si="37"/>
        <v>ext-u1-1300-2e9c4-0032</v>
      </c>
      <c r="AM32" s="126" t="str">
        <f t="shared" si="23"/>
        <v>BDBBRL</v>
      </c>
      <c r="AN32" s="126" t="s">
        <v>78</v>
      </c>
      <c r="AO32" s="126">
        <f t="shared" si="38"/>
        <v>0</v>
      </c>
      <c r="AP32" s="126">
        <f t="shared" si="39"/>
        <v>0</v>
      </c>
      <c r="AQ32" s="126" t="str">
        <f t="shared" si="40"/>
        <v>BRL</v>
      </c>
      <c r="AR32" s="129">
        <f t="shared" si="41"/>
        <v>0</v>
      </c>
      <c r="AT32" s="126" t="str">
        <f t="shared" si="42"/>
        <v>CUSTINST-F</v>
      </c>
      <c r="AV32" s="126" t="str">
        <f t="shared" si="43"/>
        <v>[UC1]Customer Payment Instruction [13:00]</v>
      </c>
      <c r="AW32" s="126" t="s">
        <v>91</v>
      </c>
      <c r="AX32" s="125" t="str">
        <f t="shared" ca="1" si="44"/>
        <v>BDBBRLE22D2B2E15218C</v>
      </c>
    </row>
    <row r="33" spans="1:50" x14ac:dyDescent="0.25">
      <c r="A33" s="146">
        <v>0.54166666666666663</v>
      </c>
      <c r="B33" s="162" t="s">
        <v>61</v>
      </c>
      <c r="C33" s="147" t="s">
        <v>10</v>
      </c>
      <c r="D33" s="160">
        <v>5577.8</v>
      </c>
      <c r="E33" s="130" t="s">
        <v>62</v>
      </c>
      <c r="H33" s="130" t="s">
        <v>80</v>
      </c>
      <c r="I33" s="162" t="str">
        <f t="shared" si="28"/>
        <v>BDBBRL</v>
      </c>
      <c r="J33" s="162" t="s">
        <v>86</v>
      </c>
      <c r="K33" s="162" t="s">
        <v>89</v>
      </c>
      <c r="M33" s="125" t="str">
        <f t="shared" ca="1" si="14"/>
        <v>a2a6591c-2f82-07d2-5e5d-659310e222b2-033</v>
      </c>
      <c r="N33" s="126" t="str">
        <f>B33</f>
        <v>Customer Payment Instruction</v>
      </c>
      <c r="O33" s="125" t="str">
        <f t="shared" ca="1" si="15"/>
        <v>a2a6591c-2f82-07d2-5e5d-659310e222b2-033</v>
      </c>
      <c r="P33" s="126">
        <f t="shared" si="32"/>
        <v>1</v>
      </c>
      <c r="Q33" s="127">
        <f t="shared" ca="1" si="16"/>
        <v>43724</v>
      </c>
      <c r="R33" s="128" t="str">
        <f t="shared" ca="1" si="17"/>
        <v>ext-u1-1300-2e9c4-0033</v>
      </c>
      <c r="S33" s="126" t="str">
        <f t="shared" si="18"/>
        <v>BDBBRL</v>
      </c>
      <c r="T33" s="126" t="str">
        <f t="shared" si="29"/>
        <v>PAY</v>
      </c>
      <c r="U33" s="126" t="str">
        <f t="shared" si="30"/>
        <v>BRL</v>
      </c>
      <c r="V33" s="129">
        <f t="shared" si="31"/>
        <v>5577.8</v>
      </c>
      <c r="W33" s="126" t="str">
        <f t="shared" si="20"/>
        <v>CUSTINST-F</v>
      </c>
      <c r="X33" s="127">
        <f t="shared" ca="1" si="26"/>
        <v>43724</v>
      </c>
      <c r="Y33" s="126" t="str">
        <f t="shared" si="21"/>
        <v>[UC1]Customer Payment Instruction [13:00]</v>
      </c>
      <c r="Z33" s="130" t="str">
        <f t="shared" si="27"/>
        <v>DEFAULT</v>
      </c>
      <c r="AA33" s="125" t="str">
        <f t="shared" ca="1" si="22"/>
        <v>BDBBRLA2A6591C2F8207</v>
      </c>
      <c r="AG33" s="125" t="str">
        <f t="shared" ca="1" si="33"/>
        <v>a2a6591c-2f82-07d2-5e5d-659310e222b2-033</v>
      </c>
      <c r="AH33" s="126" t="s">
        <v>76</v>
      </c>
      <c r="AI33" s="125" t="str">
        <f t="shared" ca="1" si="34"/>
        <v>a2a6591c-2f82-07d2-5e5d-659310e222b2-033</v>
      </c>
      <c r="AJ33" s="126">
        <f t="shared" si="35"/>
        <v>1</v>
      </c>
      <c r="AK33" s="127">
        <f t="shared" ca="1" si="36"/>
        <v>43724</v>
      </c>
      <c r="AL33" s="128" t="str">
        <f t="shared" ca="1" si="37"/>
        <v>ext-u1-1300-2e9c4-0033</v>
      </c>
      <c r="AM33" s="126" t="str">
        <f t="shared" si="23"/>
        <v>BDBBRL</v>
      </c>
      <c r="AN33" s="126" t="s">
        <v>78</v>
      </c>
      <c r="AO33" s="126">
        <f t="shared" si="38"/>
        <v>0</v>
      </c>
      <c r="AP33" s="126">
        <f t="shared" si="39"/>
        <v>0</v>
      </c>
      <c r="AQ33" s="126" t="str">
        <f t="shared" si="40"/>
        <v>BRL</v>
      </c>
      <c r="AR33" s="129">
        <f t="shared" si="41"/>
        <v>0</v>
      </c>
      <c r="AT33" s="126" t="str">
        <f t="shared" si="42"/>
        <v>CUSTINST-F</v>
      </c>
      <c r="AV33" s="126" t="str">
        <f t="shared" si="43"/>
        <v>[UC1]Customer Payment Instruction [13:00]</v>
      </c>
      <c r="AW33" s="126" t="s">
        <v>91</v>
      </c>
      <c r="AX33" s="125" t="str">
        <f t="shared" ca="1" si="44"/>
        <v>BDBBRLA2A6591C2F8207</v>
      </c>
    </row>
    <row r="34" spans="1:50" x14ac:dyDescent="0.25">
      <c r="A34" s="146">
        <v>0.54166666666666663</v>
      </c>
      <c r="B34" s="162" t="s">
        <v>61</v>
      </c>
      <c r="C34" s="147" t="s">
        <v>10</v>
      </c>
      <c r="D34" s="160">
        <v>5858</v>
      </c>
      <c r="E34" s="130" t="s">
        <v>62</v>
      </c>
      <c r="H34" s="130" t="s">
        <v>80</v>
      </c>
      <c r="I34" s="162" t="str">
        <f t="shared" si="28"/>
        <v>BDBBRL</v>
      </c>
      <c r="J34" s="162" t="s">
        <v>86</v>
      </c>
      <c r="K34" s="162" t="s">
        <v>89</v>
      </c>
      <c r="M34" s="125" t="str">
        <f t="shared" ca="1" si="14"/>
        <v>f1ae070d-5468-6b99-7aa5-75338e5464cd-034</v>
      </c>
      <c r="N34" s="126" t="str">
        <f>B34</f>
        <v>Customer Payment Instruction</v>
      </c>
      <c r="O34" s="125" t="str">
        <f t="shared" ca="1" si="15"/>
        <v>f1ae070d-5468-6b99-7aa5-75338e5464cd-034</v>
      </c>
      <c r="P34" s="126">
        <f t="shared" si="32"/>
        <v>1</v>
      </c>
      <c r="Q34" s="127">
        <f t="shared" ca="1" si="16"/>
        <v>43724</v>
      </c>
      <c r="R34" s="128" t="str">
        <f t="shared" ca="1" si="17"/>
        <v>ext-u1-1300-2e9c4-0034</v>
      </c>
      <c r="S34" s="126" t="str">
        <f t="shared" si="18"/>
        <v>BDBBRL</v>
      </c>
      <c r="T34" s="126" t="str">
        <f t="shared" si="29"/>
        <v>PAY</v>
      </c>
      <c r="U34" s="126" t="str">
        <f t="shared" si="30"/>
        <v>BRL</v>
      </c>
      <c r="V34" s="129">
        <f t="shared" si="31"/>
        <v>5858</v>
      </c>
      <c r="W34" s="126" t="str">
        <f t="shared" si="20"/>
        <v>CUSTINST-F</v>
      </c>
      <c r="X34" s="127">
        <f t="shared" ca="1" si="26"/>
        <v>43724</v>
      </c>
      <c r="Y34" s="126" t="str">
        <f t="shared" si="21"/>
        <v>[UC1]Customer Payment Instruction [13:00]</v>
      </c>
      <c r="Z34" s="130" t="str">
        <f t="shared" si="27"/>
        <v>DEFAULT</v>
      </c>
      <c r="AA34" s="125" t="str">
        <f t="shared" ca="1" si="22"/>
        <v>BDBBRLF1AE070D54686B</v>
      </c>
      <c r="AG34" s="125" t="str">
        <f t="shared" ca="1" si="33"/>
        <v>f1ae070d-5468-6b99-7aa5-75338e5464cd-034</v>
      </c>
      <c r="AH34" s="126" t="s">
        <v>76</v>
      </c>
      <c r="AI34" s="125" t="str">
        <f t="shared" ca="1" si="34"/>
        <v>f1ae070d-5468-6b99-7aa5-75338e5464cd-034</v>
      </c>
      <c r="AJ34" s="126">
        <f t="shared" si="35"/>
        <v>1</v>
      </c>
      <c r="AK34" s="127">
        <f t="shared" ca="1" si="36"/>
        <v>43724</v>
      </c>
      <c r="AL34" s="128" t="str">
        <f t="shared" ca="1" si="37"/>
        <v>ext-u1-1300-2e9c4-0034</v>
      </c>
      <c r="AM34" s="126" t="str">
        <f t="shared" si="23"/>
        <v>BDBBRL</v>
      </c>
      <c r="AN34" s="126" t="s">
        <v>78</v>
      </c>
      <c r="AO34" s="126">
        <f t="shared" si="38"/>
        <v>0</v>
      </c>
      <c r="AP34" s="126">
        <f t="shared" si="39"/>
        <v>0</v>
      </c>
      <c r="AQ34" s="126" t="str">
        <f t="shared" si="40"/>
        <v>BRL</v>
      </c>
      <c r="AR34" s="129">
        <f t="shared" si="41"/>
        <v>0</v>
      </c>
      <c r="AT34" s="126" t="str">
        <f t="shared" si="42"/>
        <v>CUSTINST-F</v>
      </c>
      <c r="AV34" s="126" t="str">
        <f t="shared" si="43"/>
        <v>[UC1]Customer Payment Instruction [13:00]</v>
      </c>
      <c r="AW34" s="126" t="s">
        <v>91</v>
      </c>
      <c r="AX34" s="125" t="str">
        <f t="shared" ca="1" si="44"/>
        <v>BDBBRLF1AE070D54686B</v>
      </c>
    </row>
    <row r="35" spans="1:50" x14ac:dyDescent="0.25">
      <c r="A35" s="146">
        <v>0.54166666666666663</v>
      </c>
      <c r="B35" s="162" t="s">
        <v>61</v>
      </c>
      <c r="C35" s="147" t="s">
        <v>10</v>
      </c>
      <c r="D35" s="160">
        <v>6138.2</v>
      </c>
      <c r="E35" s="130" t="s">
        <v>62</v>
      </c>
      <c r="H35" s="130" t="s">
        <v>80</v>
      </c>
      <c r="I35" s="162" t="str">
        <f t="shared" si="28"/>
        <v>BDBBRL</v>
      </c>
      <c r="J35" s="162" t="s">
        <v>86</v>
      </c>
      <c r="K35" s="162" t="s">
        <v>89</v>
      </c>
      <c r="M35" s="125" t="str">
        <f t="shared" ca="1" si="14"/>
        <v>04a9e79c-a7b0-2590-3a67-a16d70f26442-035</v>
      </c>
      <c r="N35" s="126" t="str">
        <f>B35</f>
        <v>Customer Payment Instruction</v>
      </c>
      <c r="O35" s="125" t="str">
        <f t="shared" ca="1" si="15"/>
        <v>04a9e79c-a7b0-2590-3a67-a16d70f26442-035</v>
      </c>
      <c r="P35" s="126">
        <f t="shared" si="32"/>
        <v>1</v>
      </c>
      <c r="Q35" s="127">
        <f t="shared" ca="1" si="16"/>
        <v>43724</v>
      </c>
      <c r="R35" s="128" t="str">
        <f t="shared" ca="1" si="17"/>
        <v>ext-u1-1300-2e9c4-0035</v>
      </c>
      <c r="S35" s="126" t="str">
        <f t="shared" si="18"/>
        <v>BDBBRL</v>
      </c>
      <c r="T35" s="126" t="str">
        <f t="shared" si="29"/>
        <v>PAY</v>
      </c>
      <c r="U35" s="126" t="str">
        <f t="shared" si="30"/>
        <v>BRL</v>
      </c>
      <c r="V35" s="129">
        <f t="shared" si="31"/>
        <v>6138.2</v>
      </c>
      <c r="W35" s="126" t="str">
        <f t="shared" si="20"/>
        <v>CUSTINST-F</v>
      </c>
      <c r="X35" s="127">
        <f t="shared" ca="1" si="26"/>
        <v>43724</v>
      </c>
      <c r="Y35" s="126" t="str">
        <f t="shared" si="21"/>
        <v>[UC1]Customer Payment Instruction [13:00]</v>
      </c>
      <c r="Z35" s="130" t="str">
        <f t="shared" si="27"/>
        <v>DEFAULT</v>
      </c>
      <c r="AA35" s="125" t="str">
        <f t="shared" ca="1" si="22"/>
        <v>BDBBRL04A9E79CA7B025</v>
      </c>
      <c r="AG35" s="125" t="str">
        <f t="shared" ca="1" si="33"/>
        <v>04a9e79c-a7b0-2590-3a67-a16d70f26442-035</v>
      </c>
      <c r="AH35" s="126" t="s">
        <v>76</v>
      </c>
      <c r="AI35" s="125" t="str">
        <f t="shared" ca="1" si="34"/>
        <v>04a9e79c-a7b0-2590-3a67-a16d70f26442-035</v>
      </c>
      <c r="AJ35" s="126">
        <f t="shared" si="35"/>
        <v>1</v>
      </c>
      <c r="AK35" s="127">
        <f t="shared" ca="1" si="36"/>
        <v>43724</v>
      </c>
      <c r="AL35" s="128" t="str">
        <f t="shared" ca="1" si="37"/>
        <v>ext-u1-1300-2e9c4-0035</v>
      </c>
      <c r="AM35" s="126" t="str">
        <f t="shared" si="23"/>
        <v>BDBBRL</v>
      </c>
      <c r="AN35" s="126" t="s">
        <v>78</v>
      </c>
      <c r="AO35" s="126">
        <f t="shared" si="38"/>
        <v>0</v>
      </c>
      <c r="AP35" s="126">
        <f t="shared" si="39"/>
        <v>0</v>
      </c>
      <c r="AQ35" s="126" t="str">
        <f t="shared" si="40"/>
        <v>BRL</v>
      </c>
      <c r="AR35" s="129">
        <f t="shared" si="41"/>
        <v>0</v>
      </c>
      <c r="AT35" s="126" t="str">
        <f t="shared" si="42"/>
        <v>CUSTINST-F</v>
      </c>
      <c r="AV35" s="126" t="str">
        <f t="shared" si="43"/>
        <v>[UC1]Customer Payment Instruction [13:00]</v>
      </c>
      <c r="AW35" s="126" t="s">
        <v>91</v>
      </c>
      <c r="AX35" s="125" t="str">
        <f t="shared" ca="1" si="44"/>
        <v>BDBBRL04A9E79CA7B025</v>
      </c>
    </row>
    <row r="36" spans="1:50" x14ac:dyDescent="0.25">
      <c r="A36" s="146">
        <v>0.54166666666666663</v>
      </c>
      <c r="B36" s="162" t="s">
        <v>61</v>
      </c>
      <c r="C36" s="147" t="s">
        <v>10</v>
      </c>
      <c r="D36" s="160">
        <v>6418.4</v>
      </c>
      <c r="E36" s="130" t="s">
        <v>62</v>
      </c>
      <c r="H36" s="130" t="s">
        <v>80</v>
      </c>
      <c r="I36" s="162" t="str">
        <f t="shared" si="28"/>
        <v>BDBBRL</v>
      </c>
      <c r="J36" s="162" t="s">
        <v>86</v>
      </c>
      <c r="K36" s="162" t="s">
        <v>89</v>
      </c>
      <c r="M36" s="125" t="str">
        <f t="shared" ca="1" si="14"/>
        <v>7368be50-4400-05cc-6e92-4efc9fd29580-036</v>
      </c>
      <c r="N36" s="126" t="str">
        <f>B36</f>
        <v>Customer Payment Instruction</v>
      </c>
      <c r="O36" s="125" t="str">
        <f t="shared" ca="1" si="15"/>
        <v>7368be50-4400-05cc-6e92-4efc9fd29580-036</v>
      </c>
      <c r="P36" s="126">
        <f t="shared" si="32"/>
        <v>1</v>
      </c>
      <c r="Q36" s="127">
        <f t="shared" ca="1" si="16"/>
        <v>43724</v>
      </c>
      <c r="R36" s="128" t="str">
        <f t="shared" ca="1" si="17"/>
        <v>ext-u1-1300-2e9c4-0036</v>
      </c>
      <c r="S36" s="126" t="str">
        <f t="shared" si="18"/>
        <v>BDBBRL</v>
      </c>
      <c r="T36" s="126" t="str">
        <f t="shared" si="29"/>
        <v>PAY</v>
      </c>
      <c r="U36" s="126" t="str">
        <f t="shared" si="30"/>
        <v>BRL</v>
      </c>
      <c r="V36" s="129">
        <f t="shared" si="31"/>
        <v>6418.4</v>
      </c>
      <c r="W36" s="126" t="str">
        <f t="shared" si="20"/>
        <v>CUSTINST-F</v>
      </c>
      <c r="X36" s="127">
        <f t="shared" ca="1" si="26"/>
        <v>43724</v>
      </c>
      <c r="Y36" s="126" t="str">
        <f t="shared" si="21"/>
        <v>[UC1]Customer Payment Instruction [13:00]</v>
      </c>
      <c r="Z36" s="130" t="str">
        <f t="shared" si="27"/>
        <v>DEFAULT</v>
      </c>
      <c r="AA36" s="125" t="str">
        <f t="shared" ca="1" si="22"/>
        <v>BDBBRL7368BE50440005</v>
      </c>
      <c r="AG36" s="125" t="str">
        <f t="shared" ca="1" si="33"/>
        <v>7368be50-4400-05cc-6e92-4efc9fd29580-036</v>
      </c>
      <c r="AH36" s="126" t="s">
        <v>76</v>
      </c>
      <c r="AI36" s="125" t="str">
        <f t="shared" ca="1" si="34"/>
        <v>7368be50-4400-05cc-6e92-4efc9fd29580-036</v>
      </c>
      <c r="AJ36" s="126">
        <f t="shared" si="35"/>
        <v>1</v>
      </c>
      <c r="AK36" s="127">
        <f t="shared" ca="1" si="36"/>
        <v>43724</v>
      </c>
      <c r="AL36" s="128" t="str">
        <f t="shared" ca="1" si="37"/>
        <v>ext-u1-1300-2e9c4-0036</v>
      </c>
      <c r="AM36" s="126" t="str">
        <f t="shared" si="23"/>
        <v>BDBBRL</v>
      </c>
      <c r="AN36" s="126" t="s">
        <v>78</v>
      </c>
      <c r="AO36" s="126">
        <f t="shared" si="38"/>
        <v>0</v>
      </c>
      <c r="AP36" s="126">
        <f t="shared" si="39"/>
        <v>0</v>
      </c>
      <c r="AQ36" s="126" t="str">
        <f t="shared" si="40"/>
        <v>BRL</v>
      </c>
      <c r="AR36" s="129">
        <f t="shared" si="41"/>
        <v>0</v>
      </c>
      <c r="AT36" s="126" t="str">
        <f t="shared" si="42"/>
        <v>CUSTINST-F</v>
      </c>
      <c r="AV36" s="126" t="str">
        <f t="shared" si="43"/>
        <v>[UC1]Customer Payment Instruction [13:00]</v>
      </c>
      <c r="AW36" s="126" t="s">
        <v>91</v>
      </c>
      <c r="AX36" s="125" t="str">
        <f t="shared" ca="1" si="44"/>
        <v>BDBBRL7368BE50440005</v>
      </c>
    </row>
    <row r="37" spans="1:50" x14ac:dyDescent="0.25">
      <c r="A37" s="146">
        <v>0.54166666666666663</v>
      </c>
      <c r="B37" s="162" t="s">
        <v>61</v>
      </c>
      <c r="C37" s="147" t="s">
        <v>10</v>
      </c>
      <c r="D37" s="160">
        <v>6698.6</v>
      </c>
      <c r="E37" s="130" t="s">
        <v>62</v>
      </c>
      <c r="H37" s="130" t="s">
        <v>80</v>
      </c>
      <c r="I37" s="162" t="str">
        <f t="shared" si="28"/>
        <v>BDBBRL</v>
      </c>
      <c r="J37" s="162" t="s">
        <v>86</v>
      </c>
      <c r="K37" s="162" t="s">
        <v>89</v>
      </c>
      <c r="M37" s="125" t="str">
        <f t="shared" ca="1" si="14"/>
        <v>c87bfae5-24b8-77ea-4188-02b509cfa28a-037</v>
      </c>
      <c r="N37" s="126" t="str">
        <f>B37</f>
        <v>Customer Payment Instruction</v>
      </c>
      <c r="O37" s="125" t="str">
        <f t="shared" ca="1" si="15"/>
        <v>c87bfae5-24b8-77ea-4188-02b509cfa28a-037</v>
      </c>
      <c r="P37" s="126">
        <f t="shared" si="32"/>
        <v>1</v>
      </c>
      <c r="Q37" s="127">
        <f t="shared" ca="1" si="16"/>
        <v>43724</v>
      </c>
      <c r="R37" s="128" t="str">
        <f t="shared" ca="1" si="17"/>
        <v>ext-u1-1300-2e9c4-0037</v>
      </c>
      <c r="S37" s="126" t="str">
        <f t="shared" si="18"/>
        <v>BDBBRL</v>
      </c>
      <c r="T37" s="126" t="str">
        <f t="shared" si="29"/>
        <v>PAY</v>
      </c>
      <c r="U37" s="126" t="str">
        <f t="shared" si="30"/>
        <v>BRL</v>
      </c>
      <c r="V37" s="129">
        <f t="shared" si="31"/>
        <v>6698.6</v>
      </c>
      <c r="W37" s="126" t="str">
        <f t="shared" si="20"/>
        <v>CUSTINST-F</v>
      </c>
      <c r="X37" s="127">
        <f t="shared" ca="1" si="26"/>
        <v>43724</v>
      </c>
      <c r="Y37" s="126" t="str">
        <f t="shared" si="21"/>
        <v>[UC1]Customer Payment Instruction [13:00]</v>
      </c>
      <c r="Z37" s="130" t="str">
        <f t="shared" si="27"/>
        <v>DEFAULT</v>
      </c>
      <c r="AA37" s="125" t="str">
        <f t="shared" ca="1" si="22"/>
        <v>BDBBRLC87BFAE524B877</v>
      </c>
      <c r="AG37" s="125" t="str">
        <f t="shared" ca="1" si="33"/>
        <v>c87bfae5-24b8-77ea-4188-02b509cfa28a-037</v>
      </c>
      <c r="AH37" s="126" t="s">
        <v>76</v>
      </c>
      <c r="AI37" s="125" t="str">
        <f t="shared" ca="1" si="34"/>
        <v>c87bfae5-24b8-77ea-4188-02b509cfa28a-037</v>
      </c>
      <c r="AJ37" s="126">
        <f t="shared" si="35"/>
        <v>1</v>
      </c>
      <c r="AK37" s="127">
        <f t="shared" ca="1" si="36"/>
        <v>43724</v>
      </c>
      <c r="AL37" s="128" t="str">
        <f t="shared" ca="1" si="37"/>
        <v>ext-u1-1300-2e9c4-0037</v>
      </c>
      <c r="AM37" s="126" t="str">
        <f t="shared" si="23"/>
        <v>BDBBRL</v>
      </c>
      <c r="AN37" s="126" t="s">
        <v>78</v>
      </c>
      <c r="AO37" s="126">
        <f t="shared" si="38"/>
        <v>0</v>
      </c>
      <c r="AP37" s="126">
        <f t="shared" si="39"/>
        <v>0</v>
      </c>
      <c r="AQ37" s="126" t="str">
        <f t="shared" si="40"/>
        <v>BRL</v>
      </c>
      <c r="AR37" s="129">
        <f t="shared" si="41"/>
        <v>0</v>
      </c>
      <c r="AT37" s="126" t="str">
        <f t="shared" si="42"/>
        <v>CUSTINST-F</v>
      </c>
      <c r="AV37" s="126" t="str">
        <f t="shared" si="43"/>
        <v>[UC1]Customer Payment Instruction [13:00]</v>
      </c>
      <c r="AW37" s="126" t="s">
        <v>91</v>
      </c>
      <c r="AX37" s="125" t="str">
        <f t="shared" ca="1" si="44"/>
        <v>BDBBRLC87BFAE524B877</v>
      </c>
    </row>
    <row r="38" spans="1:50" x14ac:dyDescent="0.25">
      <c r="A38" s="146">
        <v>0.54166666666666663</v>
      </c>
      <c r="B38" s="162" t="s">
        <v>61</v>
      </c>
      <c r="C38" s="147" t="s">
        <v>10</v>
      </c>
      <c r="D38" s="160">
        <v>6978.8</v>
      </c>
      <c r="E38" s="130" t="s">
        <v>62</v>
      </c>
      <c r="H38" s="130" t="s">
        <v>80</v>
      </c>
      <c r="I38" s="162" t="str">
        <f t="shared" si="28"/>
        <v>BDBBRL</v>
      </c>
      <c r="J38" s="162" t="s">
        <v>86</v>
      </c>
      <c r="K38" s="162" t="s">
        <v>89</v>
      </c>
      <c r="M38" s="125" t="str">
        <f t="shared" ca="1" si="14"/>
        <v>16665718-4a3e-6e17-3278-02b89f3c42cc-038</v>
      </c>
      <c r="N38" s="126" t="str">
        <f>B38</f>
        <v>Customer Payment Instruction</v>
      </c>
      <c r="O38" s="125" t="str">
        <f t="shared" ca="1" si="15"/>
        <v>16665718-4a3e-6e17-3278-02b89f3c42cc-038</v>
      </c>
      <c r="P38" s="126">
        <f t="shared" si="32"/>
        <v>1</v>
      </c>
      <c r="Q38" s="127">
        <f t="shared" ca="1" si="16"/>
        <v>43724</v>
      </c>
      <c r="R38" s="128" t="str">
        <f t="shared" ca="1" si="17"/>
        <v>ext-u1-1300-2e9c4-0038</v>
      </c>
      <c r="S38" s="126" t="str">
        <f t="shared" si="18"/>
        <v>BDBBRL</v>
      </c>
      <c r="T38" s="126" t="str">
        <f t="shared" si="29"/>
        <v>PAY</v>
      </c>
      <c r="U38" s="126" t="str">
        <f t="shared" si="30"/>
        <v>BRL</v>
      </c>
      <c r="V38" s="129">
        <f t="shared" si="31"/>
        <v>6978.8</v>
      </c>
      <c r="W38" s="126" t="str">
        <f t="shared" si="20"/>
        <v>CUSTINST-F</v>
      </c>
      <c r="X38" s="127">
        <f t="shared" ca="1" si="26"/>
        <v>43724</v>
      </c>
      <c r="Y38" s="126" t="str">
        <f t="shared" si="21"/>
        <v>[UC1]Customer Payment Instruction [13:00]</v>
      </c>
      <c r="Z38" s="130" t="str">
        <f t="shared" si="27"/>
        <v>DEFAULT</v>
      </c>
      <c r="AA38" s="125" t="str">
        <f t="shared" ca="1" si="22"/>
        <v>BDBBRL166657184A3E6E</v>
      </c>
      <c r="AG38" s="125" t="str">
        <f t="shared" ca="1" si="33"/>
        <v>16665718-4a3e-6e17-3278-02b89f3c42cc-038</v>
      </c>
      <c r="AH38" s="126" t="s">
        <v>76</v>
      </c>
      <c r="AI38" s="125" t="str">
        <f t="shared" ca="1" si="34"/>
        <v>16665718-4a3e-6e17-3278-02b89f3c42cc-038</v>
      </c>
      <c r="AJ38" s="126">
        <f t="shared" si="35"/>
        <v>1</v>
      </c>
      <c r="AK38" s="127">
        <f t="shared" ca="1" si="36"/>
        <v>43724</v>
      </c>
      <c r="AL38" s="128" t="str">
        <f t="shared" ca="1" si="37"/>
        <v>ext-u1-1300-2e9c4-0038</v>
      </c>
      <c r="AM38" s="126" t="str">
        <f t="shared" si="23"/>
        <v>BDBBRL</v>
      </c>
      <c r="AN38" s="126" t="s">
        <v>78</v>
      </c>
      <c r="AO38" s="126">
        <f t="shared" si="38"/>
        <v>0</v>
      </c>
      <c r="AP38" s="126">
        <f t="shared" si="39"/>
        <v>0</v>
      </c>
      <c r="AQ38" s="126" t="str">
        <f t="shared" si="40"/>
        <v>BRL</v>
      </c>
      <c r="AR38" s="129">
        <f t="shared" si="41"/>
        <v>0</v>
      </c>
      <c r="AT38" s="126" t="str">
        <f t="shared" si="42"/>
        <v>CUSTINST-F</v>
      </c>
      <c r="AV38" s="126" t="str">
        <f t="shared" si="43"/>
        <v>[UC1]Customer Payment Instruction [13:00]</v>
      </c>
      <c r="AW38" s="126" t="s">
        <v>91</v>
      </c>
      <c r="AX38" s="125" t="str">
        <f t="shared" ca="1" si="44"/>
        <v>BDBBRL166657184A3E6E</v>
      </c>
    </row>
    <row r="39" spans="1:50" x14ac:dyDescent="0.25">
      <c r="A39" s="146">
        <v>0.54166666666666663</v>
      </c>
      <c r="B39" s="162" t="s">
        <v>61</v>
      </c>
      <c r="C39" s="147" t="s">
        <v>10</v>
      </c>
      <c r="D39" s="160">
        <v>7259</v>
      </c>
      <c r="E39" s="130" t="s">
        <v>62</v>
      </c>
      <c r="H39" s="130" t="s">
        <v>80</v>
      </c>
      <c r="I39" s="162" t="str">
        <f t="shared" si="28"/>
        <v>BDBBRL</v>
      </c>
      <c r="J39" s="162" t="s">
        <v>86</v>
      </c>
      <c r="K39" s="162" t="s">
        <v>89</v>
      </c>
      <c r="M39" s="125" t="str">
        <f t="shared" ca="1" si="14"/>
        <v>276f9759-95dc-a69b-8398-6ce43df04f9f-039</v>
      </c>
      <c r="N39" s="126" t="str">
        <f>B39</f>
        <v>Customer Payment Instruction</v>
      </c>
      <c r="O39" s="125" t="str">
        <f t="shared" ca="1" si="15"/>
        <v>276f9759-95dc-a69b-8398-6ce43df04f9f-039</v>
      </c>
      <c r="P39" s="126">
        <f t="shared" si="32"/>
        <v>1</v>
      </c>
      <c r="Q39" s="127">
        <f t="shared" ca="1" si="16"/>
        <v>43724</v>
      </c>
      <c r="R39" s="128" t="str">
        <f t="shared" ca="1" si="17"/>
        <v>ext-u1-1300-2e9c4-0039</v>
      </c>
      <c r="S39" s="126" t="str">
        <f t="shared" si="18"/>
        <v>BDBBRL</v>
      </c>
      <c r="T39" s="126" t="str">
        <f t="shared" si="29"/>
        <v>PAY</v>
      </c>
      <c r="U39" s="126" t="str">
        <f t="shared" si="30"/>
        <v>BRL</v>
      </c>
      <c r="V39" s="129">
        <f t="shared" si="31"/>
        <v>7259</v>
      </c>
      <c r="W39" s="126" t="str">
        <f t="shared" si="20"/>
        <v>CUSTINST-F</v>
      </c>
      <c r="X39" s="127">
        <f t="shared" ca="1" si="26"/>
        <v>43724</v>
      </c>
      <c r="Y39" s="126" t="str">
        <f t="shared" si="21"/>
        <v>[UC1]Customer Payment Instruction [13:00]</v>
      </c>
      <c r="Z39" s="130" t="str">
        <f t="shared" si="27"/>
        <v>DEFAULT</v>
      </c>
      <c r="AA39" s="125" t="str">
        <f t="shared" ca="1" si="22"/>
        <v>BDBBRL276F975995DCA6</v>
      </c>
      <c r="AG39" s="125" t="str">
        <f t="shared" ca="1" si="33"/>
        <v>276f9759-95dc-a69b-8398-6ce43df04f9f-039</v>
      </c>
      <c r="AH39" s="126" t="s">
        <v>76</v>
      </c>
      <c r="AI39" s="125" t="str">
        <f t="shared" ca="1" si="34"/>
        <v>276f9759-95dc-a69b-8398-6ce43df04f9f-039</v>
      </c>
      <c r="AJ39" s="126">
        <f t="shared" si="35"/>
        <v>1</v>
      </c>
      <c r="AK39" s="127">
        <f t="shared" ca="1" si="36"/>
        <v>43724</v>
      </c>
      <c r="AL39" s="128" t="str">
        <f t="shared" ca="1" si="37"/>
        <v>ext-u1-1300-2e9c4-0039</v>
      </c>
      <c r="AM39" s="126" t="str">
        <f t="shared" si="23"/>
        <v>BDBBRL</v>
      </c>
      <c r="AN39" s="126" t="s">
        <v>78</v>
      </c>
      <c r="AO39" s="126">
        <f t="shared" si="38"/>
        <v>0</v>
      </c>
      <c r="AP39" s="126">
        <f t="shared" si="39"/>
        <v>0</v>
      </c>
      <c r="AQ39" s="126" t="str">
        <f t="shared" si="40"/>
        <v>BRL</v>
      </c>
      <c r="AR39" s="129">
        <f t="shared" si="41"/>
        <v>0</v>
      </c>
      <c r="AT39" s="126" t="str">
        <f t="shared" si="42"/>
        <v>CUSTINST-F</v>
      </c>
      <c r="AV39" s="126" t="str">
        <f t="shared" si="43"/>
        <v>[UC1]Customer Payment Instruction [13:00]</v>
      </c>
      <c r="AW39" s="126" t="s">
        <v>91</v>
      </c>
      <c r="AX39" s="125" t="str">
        <f t="shared" ca="1" si="44"/>
        <v>BDBBRL276F975995DCA6</v>
      </c>
    </row>
    <row r="40" spans="1:50" x14ac:dyDescent="0.25">
      <c r="A40" s="146">
        <v>0.54166666666666663</v>
      </c>
      <c r="B40" s="162" t="s">
        <v>61</v>
      </c>
      <c r="C40" s="147" t="s">
        <v>10</v>
      </c>
      <c r="D40" s="160">
        <v>7539.2</v>
      </c>
      <c r="E40" s="130" t="s">
        <v>62</v>
      </c>
      <c r="H40" s="130" t="s">
        <v>80</v>
      </c>
      <c r="I40" s="162" t="str">
        <f t="shared" si="28"/>
        <v>BDBBRL</v>
      </c>
      <c r="J40" s="162" t="s">
        <v>86</v>
      </c>
      <c r="K40" s="162" t="s">
        <v>89</v>
      </c>
      <c r="M40" s="125" t="str">
        <f t="shared" ca="1" si="14"/>
        <v>9082374b-175a-3c2e-45fb-c7f0c943547c-040</v>
      </c>
      <c r="N40" s="126" t="str">
        <f>B40</f>
        <v>Customer Payment Instruction</v>
      </c>
      <c r="O40" s="125" t="str">
        <f t="shared" ca="1" si="15"/>
        <v>9082374b-175a-3c2e-45fb-c7f0c943547c-040</v>
      </c>
      <c r="P40" s="126">
        <f t="shared" si="32"/>
        <v>1</v>
      </c>
      <c r="Q40" s="127">
        <f t="shared" ca="1" si="16"/>
        <v>43724</v>
      </c>
      <c r="R40" s="128" t="str">
        <f t="shared" ca="1" si="17"/>
        <v>ext-u1-1300-2e9c4-0040</v>
      </c>
      <c r="S40" s="126" t="str">
        <f t="shared" si="18"/>
        <v>BDBBRL</v>
      </c>
      <c r="T40" s="126" t="str">
        <f t="shared" si="29"/>
        <v>PAY</v>
      </c>
      <c r="U40" s="126" t="str">
        <f t="shared" si="30"/>
        <v>BRL</v>
      </c>
      <c r="V40" s="129">
        <f t="shared" si="31"/>
        <v>7539.2</v>
      </c>
      <c r="W40" s="126" t="str">
        <f t="shared" si="20"/>
        <v>CUSTINST-F</v>
      </c>
      <c r="X40" s="127">
        <f t="shared" ca="1" si="26"/>
        <v>43724</v>
      </c>
      <c r="Y40" s="126" t="str">
        <f t="shared" si="21"/>
        <v>[UC1]Customer Payment Instruction [13:00]</v>
      </c>
      <c r="Z40" s="130" t="str">
        <f t="shared" si="27"/>
        <v>DEFAULT</v>
      </c>
      <c r="AA40" s="125" t="str">
        <f t="shared" ca="1" si="22"/>
        <v>BDBBRL9082374B175A3C</v>
      </c>
      <c r="AG40" s="125" t="str">
        <f t="shared" ca="1" si="33"/>
        <v>9082374b-175a-3c2e-45fb-c7f0c943547c-040</v>
      </c>
      <c r="AH40" s="126" t="s">
        <v>76</v>
      </c>
      <c r="AI40" s="125" t="str">
        <f t="shared" ca="1" si="34"/>
        <v>9082374b-175a-3c2e-45fb-c7f0c943547c-040</v>
      </c>
      <c r="AJ40" s="126">
        <f t="shared" si="35"/>
        <v>1</v>
      </c>
      <c r="AK40" s="127">
        <f t="shared" ca="1" si="36"/>
        <v>43724</v>
      </c>
      <c r="AL40" s="128" t="str">
        <f t="shared" ca="1" si="37"/>
        <v>ext-u1-1300-2e9c4-0040</v>
      </c>
      <c r="AM40" s="126" t="str">
        <f t="shared" si="23"/>
        <v>BDBBRL</v>
      </c>
      <c r="AN40" s="126" t="s">
        <v>78</v>
      </c>
      <c r="AO40" s="126">
        <f t="shared" si="38"/>
        <v>0</v>
      </c>
      <c r="AP40" s="126">
        <f t="shared" si="39"/>
        <v>0</v>
      </c>
      <c r="AQ40" s="126" t="str">
        <f t="shared" si="40"/>
        <v>BRL</v>
      </c>
      <c r="AR40" s="129">
        <f t="shared" si="41"/>
        <v>0</v>
      </c>
      <c r="AT40" s="126" t="str">
        <f t="shared" si="42"/>
        <v>CUSTINST-F</v>
      </c>
      <c r="AV40" s="126" t="str">
        <f t="shared" si="43"/>
        <v>[UC1]Customer Payment Instruction [13:00]</v>
      </c>
      <c r="AW40" s="126" t="s">
        <v>91</v>
      </c>
      <c r="AX40" s="125" t="str">
        <f t="shared" ca="1" si="44"/>
        <v>BDBBRL9082374B175A3C</v>
      </c>
    </row>
    <row r="41" spans="1:50" x14ac:dyDescent="0.25">
      <c r="A41" s="146">
        <v>0.54166666666666663</v>
      </c>
      <c r="B41" s="162" t="s">
        <v>61</v>
      </c>
      <c r="C41" s="147" t="s">
        <v>10</v>
      </c>
      <c r="D41" s="160">
        <v>7819.4</v>
      </c>
      <c r="E41" s="130" t="s">
        <v>62</v>
      </c>
      <c r="H41" s="130" t="s">
        <v>80</v>
      </c>
      <c r="I41" s="162" t="str">
        <f t="shared" si="28"/>
        <v>BDBBRL</v>
      </c>
      <c r="J41" s="162" t="s">
        <v>86</v>
      </c>
      <c r="K41" s="162" t="s">
        <v>89</v>
      </c>
      <c r="M41" s="125" t="str">
        <f t="shared" ca="1" si="14"/>
        <v>0ccca959-9065-1254-764f-804f81ea1b5e-041</v>
      </c>
      <c r="N41" s="126" t="str">
        <f>B41</f>
        <v>Customer Payment Instruction</v>
      </c>
      <c r="O41" s="125" t="str">
        <f t="shared" ca="1" si="15"/>
        <v>0ccca959-9065-1254-764f-804f81ea1b5e-041</v>
      </c>
      <c r="P41" s="126">
        <f t="shared" si="32"/>
        <v>1</v>
      </c>
      <c r="Q41" s="127">
        <f t="shared" ca="1" si="16"/>
        <v>43724</v>
      </c>
      <c r="R41" s="128" t="str">
        <f t="shared" ca="1" si="17"/>
        <v>ext-u1-1300-2e9c4-0041</v>
      </c>
      <c r="S41" s="126" t="str">
        <f t="shared" si="18"/>
        <v>BDBBRL</v>
      </c>
      <c r="T41" s="126" t="str">
        <f t="shared" si="29"/>
        <v>PAY</v>
      </c>
      <c r="U41" s="126" t="str">
        <f t="shared" si="30"/>
        <v>BRL</v>
      </c>
      <c r="V41" s="129">
        <f t="shared" si="31"/>
        <v>7819.4</v>
      </c>
      <c r="W41" s="126" t="str">
        <f t="shared" si="20"/>
        <v>CUSTINST-F</v>
      </c>
      <c r="X41" s="127">
        <f t="shared" ca="1" si="26"/>
        <v>43724</v>
      </c>
      <c r="Y41" s="126" t="str">
        <f t="shared" si="21"/>
        <v>[UC1]Customer Payment Instruction [13:00]</v>
      </c>
      <c r="Z41" s="130" t="str">
        <f t="shared" si="27"/>
        <v>DEFAULT</v>
      </c>
      <c r="AA41" s="125" t="str">
        <f t="shared" ca="1" si="22"/>
        <v>BDBBRL0CCCA959906512</v>
      </c>
      <c r="AG41" s="125" t="str">
        <f t="shared" ca="1" si="33"/>
        <v>0ccca959-9065-1254-764f-804f81ea1b5e-041</v>
      </c>
      <c r="AH41" s="126" t="s">
        <v>76</v>
      </c>
      <c r="AI41" s="125" t="str">
        <f t="shared" ca="1" si="34"/>
        <v>0ccca959-9065-1254-764f-804f81ea1b5e-041</v>
      </c>
      <c r="AJ41" s="126">
        <f t="shared" si="35"/>
        <v>1</v>
      </c>
      <c r="AK41" s="127">
        <f t="shared" ca="1" si="36"/>
        <v>43724</v>
      </c>
      <c r="AL41" s="128" t="str">
        <f t="shared" ca="1" si="37"/>
        <v>ext-u1-1300-2e9c4-0041</v>
      </c>
      <c r="AM41" s="126" t="str">
        <f t="shared" si="23"/>
        <v>BDBBRL</v>
      </c>
      <c r="AN41" s="126" t="s">
        <v>78</v>
      </c>
      <c r="AO41" s="126">
        <f t="shared" si="38"/>
        <v>0</v>
      </c>
      <c r="AP41" s="126">
        <f t="shared" si="39"/>
        <v>0</v>
      </c>
      <c r="AQ41" s="126" t="str">
        <f t="shared" si="40"/>
        <v>BRL</v>
      </c>
      <c r="AR41" s="129">
        <f t="shared" si="41"/>
        <v>0</v>
      </c>
      <c r="AT41" s="126" t="str">
        <f t="shared" si="42"/>
        <v>CUSTINST-F</v>
      </c>
      <c r="AV41" s="126" t="str">
        <f t="shared" si="43"/>
        <v>[UC1]Customer Payment Instruction [13:00]</v>
      </c>
      <c r="AW41" s="126" t="s">
        <v>91</v>
      </c>
      <c r="AX41" s="125" t="str">
        <f t="shared" ca="1" si="44"/>
        <v>BDBBRL0CCCA959906512</v>
      </c>
    </row>
    <row r="42" spans="1:50" x14ac:dyDescent="0.25">
      <c r="A42" s="146">
        <v>0.54166666666666663</v>
      </c>
      <c r="B42" s="162" t="s">
        <v>61</v>
      </c>
      <c r="C42" s="147" t="s">
        <v>10</v>
      </c>
      <c r="D42" s="160">
        <v>8099.6</v>
      </c>
      <c r="E42" s="130" t="s">
        <v>62</v>
      </c>
      <c r="H42" s="130" t="s">
        <v>80</v>
      </c>
      <c r="I42" s="162" t="str">
        <f t="shared" si="28"/>
        <v>BDBBRL</v>
      </c>
      <c r="J42" s="162" t="s">
        <v>86</v>
      </c>
      <c r="K42" s="162" t="s">
        <v>89</v>
      </c>
      <c r="M42" s="125" t="str">
        <f t="shared" ca="1" si="14"/>
        <v>2b0ab0c8-2978-0309-59c4-4b2a1d5076e8-042</v>
      </c>
      <c r="N42" s="126" t="str">
        <f>B42</f>
        <v>Customer Payment Instruction</v>
      </c>
      <c r="O42" s="125" t="str">
        <f t="shared" ca="1" si="15"/>
        <v>2b0ab0c8-2978-0309-59c4-4b2a1d5076e8-042</v>
      </c>
      <c r="P42" s="126">
        <f t="shared" si="32"/>
        <v>1</v>
      </c>
      <c r="Q42" s="127">
        <f t="shared" ca="1" si="16"/>
        <v>43724</v>
      </c>
      <c r="R42" s="128" t="str">
        <f t="shared" ca="1" si="17"/>
        <v>ext-u1-1300-2e9c4-0042</v>
      </c>
      <c r="S42" s="126" t="str">
        <f t="shared" si="18"/>
        <v>BDBBRL</v>
      </c>
      <c r="T42" s="126" t="str">
        <f t="shared" si="29"/>
        <v>PAY</v>
      </c>
      <c r="U42" s="126" t="str">
        <f t="shared" si="30"/>
        <v>BRL</v>
      </c>
      <c r="V42" s="129">
        <f t="shared" si="31"/>
        <v>8099.6</v>
      </c>
      <c r="W42" s="126" t="str">
        <f t="shared" si="20"/>
        <v>CUSTINST-F</v>
      </c>
      <c r="X42" s="127">
        <f t="shared" ca="1" si="26"/>
        <v>43724</v>
      </c>
      <c r="Y42" s="126" t="str">
        <f t="shared" si="21"/>
        <v>[UC1]Customer Payment Instruction [13:00]</v>
      </c>
      <c r="Z42" s="130" t="str">
        <f t="shared" si="27"/>
        <v>DEFAULT</v>
      </c>
      <c r="AA42" s="125" t="str">
        <f t="shared" ca="1" si="22"/>
        <v>BDBBRL2B0AB0C8297803</v>
      </c>
      <c r="AG42" s="125" t="str">
        <f t="shared" ca="1" si="33"/>
        <v>2b0ab0c8-2978-0309-59c4-4b2a1d5076e8-042</v>
      </c>
      <c r="AH42" s="126" t="s">
        <v>76</v>
      </c>
      <c r="AI42" s="125" t="str">
        <f t="shared" ca="1" si="34"/>
        <v>2b0ab0c8-2978-0309-59c4-4b2a1d5076e8-042</v>
      </c>
      <c r="AJ42" s="126">
        <f t="shared" si="35"/>
        <v>1</v>
      </c>
      <c r="AK42" s="127">
        <f t="shared" ca="1" si="36"/>
        <v>43724</v>
      </c>
      <c r="AL42" s="128" t="str">
        <f t="shared" ca="1" si="37"/>
        <v>ext-u1-1300-2e9c4-0042</v>
      </c>
      <c r="AM42" s="126" t="str">
        <f t="shared" si="23"/>
        <v>BDBBRL</v>
      </c>
      <c r="AN42" s="126" t="s">
        <v>78</v>
      </c>
      <c r="AO42" s="126">
        <f t="shared" si="38"/>
        <v>0</v>
      </c>
      <c r="AP42" s="126">
        <f t="shared" si="39"/>
        <v>0</v>
      </c>
      <c r="AQ42" s="126" t="str">
        <f t="shared" si="40"/>
        <v>BRL</v>
      </c>
      <c r="AR42" s="129">
        <f t="shared" si="41"/>
        <v>0</v>
      </c>
      <c r="AT42" s="126" t="str">
        <f t="shared" si="42"/>
        <v>CUSTINST-F</v>
      </c>
      <c r="AV42" s="126" t="str">
        <f t="shared" si="43"/>
        <v>[UC1]Customer Payment Instruction [13:00]</v>
      </c>
      <c r="AW42" s="126" t="s">
        <v>91</v>
      </c>
      <c r="AX42" s="125" t="str">
        <f t="shared" ca="1" si="44"/>
        <v>BDBBRL2B0AB0C8297803</v>
      </c>
    </row>
    <row r="43" spans="1:50" x14ac:dyDescent="0.25">
      <c r="A43" s="146">
        <v>0.54166666666666663</v>
      </c>
      <c r="B43" s="162" t="s">
        <v>61</v>
      </c>
      <c r="C43" s="147" t="s">
        <v>10</v>
      </c>
      <c r="D43" s="160">
        <v>8379.7999999999993</v>
      </c>
      <c r="E43" s="130" t="s">
        <v>62</v>
      </c>
      <c r="H43" s="130" t="s">
        <v>80</v>
      </c>
      <c r="I43" s="162" t="str">
        <f t="shared" si="28"/>
        <v>BDBBRL</v>
      </c>
      <c r="J43" s="162" t="s">
        <v>86</v>
      </c>
      <c r="K43" s="162" t="s">
        <v>89</v>
      </c>
      <c r="M43" s="125" t="str">
        <f t="shared" ca="1" si="14"/>
        <v>47f89819-21dd-27ca-5470-98176eaf2f89-043</v>
      </c>
      <c r="N43" s="126" t="str">
        <f>B43</f>
        <v>Customer Payment Instruction</v>
      </c>
      <c r="O43" s="125" t="str">
        <f t="shared" ca="1" si="15"/>
        <v>47f89819-21dd-27ca-5470-98176eaf2f89-043</v>
      </c>
      <c r="P43" s="126">
        <f t="shared" si="32"/>
        <v>1</v>
      </c>
      <c r="Q43" s="127">
        <f t="shared" ca="1" si="16"/>
        <v>43724</v>
      </c>
      <c r="R43" s="128" t="str">
        <f t="shared" ca="1" si="17"/>
        <v>ext-u1-1300-2e9c4-0043</v>
      </c>
      <c r="S43" s="126" t="str">
        <f t="shared" si="18"/>
        <v>BDBBRL</v>
      </c>
      <c r="T43" s="126" t="str">
        <f t="shared" si="29"/>
        <v>PAY</v>
      </c>
      <c r="U43" s="126" t="str">
        <f t="shared" si="30"/>
        <v>BRL</v>
      </c>
      <c r="V43" s="129">
        <f t="shared" si="31"/>
        <v>8379.7999999999993</v>
      </c>
      <c r="W43" s="126" t="str">
        <f t="shared" si="20"/>
        <v>CUSTINST-F</v>
      </c>
      <c r="X43" s="127">
        <f t="shared" ca="1" si="26"/>
        <v>43724</v>
      </c>
      <c r="Y43" s="126" t="str">
        <f t="shared" si="21"/>
        <v>[UC1]Customer Payment Instruction [13:00]</v>
      </c>
      <c r="Z43" s="130" t="str">
        <f t="shared" si="27"/>
        <v>DEFAULT</v>
      </c>
      <c r="AA43" s="125" t="str">
        <f t="shared" ca="1" si="22"/>
        <v>BDBBRL47F8981921DD27</v>
      </c>
      <c r="AG43" s="125" t="str">
        <f t="shared" ca="1" si="33"/>
        <v>47f89819-21dd-27ca-5470-98176eaf2f89-043</v>
      </c>
      <c r="AH43" s="126" t="s">
        <v>76</v>
      </c>
      <c r="AI43" s="125" t="str">
        <f t="shared" ca="1" si="34"/>
        <v>47f89819-21dd-27ca-5470-98176eaf2f89-043</v>
      </c>
      <c r="AJ43" s="126">
        <f t="shared" si="35"/>
        <v>1</v>
      </c>
      <c r="AK43" s="127">
        <f t="shared" ca="1" si="36"/>
        <v>43724</v>
      </c>
      <c r="AL43" s="128" t="str">
        <f t="shared" ca="1" si="37"/>
        <v>ext-u1-1300-2e9c4-0043</v>
      </c>
      <c r="AM43" s="126" t="str">
        <f t="shared" si="23"/>
        <v>BDBBRL</v>
      </c>
      <c r="AN43" s="126" t="s">
        <v>78</v>
      </c>
      <c r="AO43" s="126">
        <f t="shared" si="38"/>
        <v>0</v>
      </c>
      <c r="AP43" s="126">
        <f t="shared" si="39"/>
        <v>0</v>
      </c>
      <c r="AQ43" s="126" t="str">
        <f t="shared" si="40"/>
        <v>BRL</v>
      </c>
      <c r="AR43" s="129">
        <f t="shared" si="41"/>
        <v>0</v>
      </c>
      <c r="AT43" s="126" t="str">
        <f t="shared" si="42"/>
        <v>CUSTINST-F</v>
      </c>
      <c r="AV43" s="126" t="str">
        <f t="shared" si="43"/>
        <v>[UC1]Customer Payment Instruction [13:00]</v>
      </c>
      <c r="AW43" s="126" t="s">
        <v>91</v>
      </c>
      <c r="AX43" s="125" t="str">
        <f t="shared" ca="1" si="44"/>
        <v>BDBBRL47F8981921DD27</v>
      </c>
    </row>
    <row r="44" spans="1:50" x14ac:dyDescent="0.25">
      <c r="A44" s="146">
        <v>0.54166666666666663</v>
      </c>
      <c r="B44" s="162" t="s">
        <v>61</v>
      </c>
      <c r="C44" s="147" t="s">
        <v>10</v>
      </c>
      <c r="D44" s="160">
        <v>8660</v>
      </c>
      <c r="E44" s="130" t="s">
        <v>62</v>
      </c>
      <c r="H44" s="130" t="s">
        <v>80</v>
      </c>
      <c r="I44" s="162" t="str">
        <f t="shared" si="28"/>
        <v>BDBBRL</v>
      </c>
      <c r="J44" s="162" t="s">
        <v>86</v>
      </c>
      <c r="K44" s="162" t="s">
        <v>89</v>
      </c>
      <c r="M44" s="125" t="str">
        <f t="shared" ca="1" si="14"/>
        <v>fbd29208-06e3-619d-0d15-b55a72254f18-044</v>
      </c>
      <c r="N44" s="126" t="str">
        <f>B44</f>
        <v>Customer Payment Instruction</v>
      </c>
      <c r="O44" s="125" t="str">
        <f t="shared" ca="1" si="15"/>
        <v>fbd29208-06e3-619d-0d15-b55a72254f18-044</v>
      </c>
      <c r="P44" s="126">
        <f t="shared" si="32"/>
        <v>1</v>
      </c>
      <c r="Q44" s="127">
        <f t="shared" ca="1" si="16"/>
        <v>43724</v>
      </c>
      <c r="R44" s="128" t="str">
        <f t="shared" ca="1" si="17"/>
        <v>ext-u1-1300-2e9c4-0044</v>
      </c>
      <c r="S44" s="126" t="str">
        <f t="shared" si="18"/>
        <v>BDBBRL</v>
      </c>
      <c r="T44" s="126" t="str">
        <f t="shared" si="29"/>
        <v>PAY</v>
      </c>
      <c r="U44" s="126" t="str">
        <f t="shared" si="30"/>
        <v>BRL</v>
      </c>
      <c r="V44" s="129">
        <f t="shared" si="31"/>
        <v>8660</v>
      </c>
      <c r="W44" s="126" t="str">
        <f t="shared" si="20"/>
        <v>CUSTINST-F</v>
      </c>
      <c r="X44" s="127">
        <f t="shared" ca="1" si="26"/>
        <v>43724</v>
      </c>
      <c r="Y44" s="126" t="str">
        <f t="shared" si="21"/>
        <v>[UC1]Customer Payment Instruction [13:00]</v>
      </c>
      <c r="Z44" s="130" t="str">
        <f t="shared" si="27"/>
        <v>DEFAULT</v>
      </c>
      <c r="AA44" s="125" t="str">
        <f t="shared" ca="1" si="22"/>
        <v>BDBBRLFBD2920806E361</v>
      </c>
      <c r="AG44" s="125" t="str">
        <f t="shared" ca="1" si="33"/>
        <v>fbd29208-06e3-619d-0d15-b55a72254f18-044</v>
      </c>
      <c r="AH44" s="126" t="s">
        <v>76</v>
      </c>
      <c r="AI44" s="125" t="str">
        <f t="shared" ca="1" si="34"/>
        <v>fbd29208-06e3-619d-0d15-b55a72254f18-044</v>
      </c>
      <c r="AJ44" s="126">
        <f t="shared" si="35"/>
        <v>1</v>
      </c>
      <c r="AK44" s="127">
        <f t="shared" ca="1" si="36"/>
        <v>43724</v>
      </c>
      <c r="AL44" s="128" t="str">
        <f t="shared" ca="1" si="37"/>
        <v>ext-u1-1300-2e9c4-0044</v>
      </c>
      <c r="AM44" s="126" t="str">
        <f t="shared" si="23"/>
        <v>BDBBRL</v>
      </c>
      <c r="AN44" s="126" t="s">
        <v>78</v>
      </c>
      <c r="AO44" s="126">
        <f t="shared" si="38"/>
        <v>0</v>
      </c>
      <c r="AP44" s="126">
        <f t="shared" si="39"/>
        <v>0</v>
      </c>
      <c r="AQ44" s="126" t="str">
        <f t="shared" si="40"/>
        <v>BRL</v>
      </c>
      <c r="AR44" s="129">
        <f t="shared" si="41"/>
        <v>0</v>
      </c>
      <c r="AT44" s="126" t="str">
        <f t="shared" si="42"/>
        <v>CUSTINST-F</v>
      </c>
      <c r="AV44" s="126" t="str">
        <f t="shared" si="43"/>
        <v>[UC1]Customer Payment Instruction [13:00]</v>
      </c>
      <c r="AW44" s="126" t="s">
        <v>91</v>
      </c>
      <c r="AX44" s="125" t="str">
        <f t="shared" ca="1" si="44"/>
        <v>BDBBRLFBD2920806E361</v>
      </c>
    </row>
    <row r="45" spans="1:50" x14ac:dyDescent="0.25">
      <c r="A45" s="146">
        <v>0.54166666666666663</v>
      </c>
      <c r="B45" s="162" t="s">
        <v>61</v>
      </c>
      <c r="C45" s="147" t="s">
        <v>10</v>
      </c>
      <c r="D45" s="160">
        <v>8940.2000000000007</v>
      </c>
      <c r="E45" s="130" t="s">
        <v>62</v>
      </c>
      <c r="H45" s="130" t="s">
        <v>80</v>
      </c>
      <c r="I45" s="162" t="str">
        <f t="shared" si="28"/>
        <v>BDBBRL</v>
      </c>
      <c r="J45" s="162" t="s">
        <v>86</v>
      </c>
      <c r="K45" s="162" t="s">
        <v>89</v>
      </c>
      <c r="M45" s="125" t="str">
        <f t="shared" ca="1" si="14"/>
        <v>20397cef-171f-0c27-4c4c-bc5bfb2a238a-045</v>
      </c>
      <c r="N45" s="126" t="str">
        <f>B45</f>
        <v>Customer Payment Instruction</v>
      </c>
      <c r="O45" s="125" t="str">
        <f t="shared" ca="1" si="15"/>
        <v>20397cef-171f-0c27-4c4c-bc5bfb2a238a-045</v>
      </c>
      <c r="P45" s="126">
        <f t="shared" si="32"/>
        <v>1</v>
      </c>
      <c r="Q45" s="127">
        <f t="shared" ca="1" si="16"/>
        <v>43724</v>
      </c>
      <c r="R45" s="128" t="str">
        <f t="shared" ca="1" si="17"/>
        <v>ext-u1-1300-2e9c4-0045</v>
      </c>
      <c r="S45" s="126" t="str">
        <f t="shared" si="18"/>
        <v>BDBBRL</v>
      </c>
      <c r="T45" s="126" t="str">
        <f t="shared" si="29"/>
        <v>PAY</v>
      </c>
      <c r="U45" s="126" t="str">
        <f t="shared" si="30"/>
        <v>BRL</v>
      </c>
      <c r="V45" s="129">
        <f t="shared" si="31"/>
        <v>8940.2000000000007</v>
      </c>
      <c r="W45" s="126" t="str">
        <f t="shared" si="20"/>
        <v>CUSTINST-F</v>
      </c>
      <c r="X45" s="127">
        <f t="shared" ca="1" si="26"/>
        <v>43724</v>
      </c>
      <c r="Y45" s="126" t="str">
        <f t="shared" si="21"/>
        <v>[UC1]Customer Payment Instruction [13:00]</v>
      </c>
      <c r="Z45" s="130" t="str">
        <f t="shared" si="27"/>
        <v>DEFAULT</v>
      </c>
      <c r="AA45" s="125" t="str">
        <f t="shared" ca="1" si="22"/>
        <v>BDBBRL20397CEF171F0C</v>
      </c>
      <c r="AG45" s="125" t="str">
        <f t="shared" ca="1" si="33"/>
        <v>20397cef-171f-0c27-4c4c-bc5bfb2a238a-045</v>
      </c>
      <c r="AH45" s="126" t="s">
        <v>76</v>
      </c>
      <c r="AI45" s="125" t="str">
        <f t="shared" ca="1" si="34"/>
        <v>20397cef-171f-0c27-4c4c-bc5bfb2a238a-045</v>
      </c>
      <c r="AJ45" s="126">
        <f t="shared" si="35"/>
        <v>1</v>
      </c>
      <c r="AK45" s="127">
        <f t="shared" ca="1" si="36"/>
        <v>43724</v>
      </c>
      <c r="AL45" s="128" t="str">
        <f t="shared" ca="1" si="37"/>
        <v>ext-u1-1300-2e9c4-0045</v>
      </c>
      <c r="AM45" s="126" t="str">
        <f t="shared" si="23"/>
        <v>BDBBRL</v>
      </c>
      <c r="AN45" s="126" t="s">
        <v>78</v>
      </c>
      <c r="AO45" s="126">
        <f t="shared" si="38"/>
        <v>0</v>
      </c>
      <c r="AP45" s="126">
        <f t="shared" si="39"/>
        <v>0</v>
      </c>
      <c r="AQ45" s="126" t="str">
        <f t="shared" si="40"/>
        <v>BRL</v>
      </c>
      <c r="AR45" s="129">
        <f t="shared" si="41"/>
        <v>0</v>
      </c>
      <c r="AT45" s="126" t="str">
        <f t="shared" si="42"/>
        <v>CUSTINST-F</v>
      </c>
      <c r="AV45" s="126" t="str">
        <f t="shared" si="43"/>
        <v>[UC1]Customer Payment Instruction [13:00]</v>
      </c>
      <c r="AW45" s="126" t="s">
        <v>91</v>
      </c>
      <c r="AX45" s="125" t="str">
        <f t="shared" ca="1" si="44"/>
        <v>BDBBRL20397CEF171F0C</v>
      </c>
    </row>
    <row r="46" spans="1:50" x14ac:dyDescent="0.25">
      <c r="A46" s="146">
        <v>0.54166666666666663</v>
      </c>
      <c r="B46" s="162" t="s">
        <v>61</v>
      </c>
      <c r="C46" s="147" t="s">
        <v>10</v>
      </c>
      <c r="D46" s="160">
        <v>9220.4</v>
      </c>
      <c r="E46" s="130" t="s">
        <v>62</v>
      </c>
      <c r="H46" s="130" t="s">
        <v>80</v>
      </c>
      <c r="I46" s="162" t="str">
        <f t="shared" si="28"/>
        <v>BDBBRL</v>
      </c>
      <c r="J46" s="162" t="s">
        <v>86</v>
      </c>
      <c r="K46" s="162" t="s">
        <v>89</v>
      </c>
      <c r="M46" s="125" t="str">
        <f t="shared" ca="1" si="14"/>
        <v>39197ce4-0fa9-87ee-7cff-2a1c3ce84e85-046</v>
      </c>
      <c r="N46" s="126" t="str">
        <f>B46</f>
        <v>Customer Payment Instruction</v>
      </c>
      <c r="O46" s="125" t="str">
        <f t="shared" ca="1" si="15"/>
        <v>39197ce4-0fa9-87ee-7cff-2a1c3ce84e85-046</v>
      </c>
      <c r="P46" s="126">
        <f t="shared" si="32"/>
        <v>1</v>
      </c>
      <c r="Q46" s="127">
        <f t="shared" ca="1" si="16"/>
        <v>43724</v>
      </c>
      <c r="R46" s="128" t="str">
        <f t="shared" ca="1" si="17"/>
        <v>ext-u1-1300-2e9c4-0046</v>
      </c>
      <c r="S46" s="126" t="str">
        <f t="shared" si="18"/>
        <v>BDBBRL</v>
      </c>
      <c r="T46" s="126" t="str">
        <f t="shared" si="29"/>
        <v>PAY</v>
      </c>
      <c r="U46" s="126" t="str">
        <f t="shared" si="30"/>
        <v>BRL</v>
      </c>
      <c r="V46" s="129">
        <f t="shared" si="31"/>
        <v>9220.4</v>
      </c>
      <c r="W46" s="126" t="str">
        <f t="shared" si="20"/>
        <v>CUSTINST-F</v>
      </c>
      <c r="X46" s="127">
        <f t="shared" ca="1" si="26"/>
        <v>43724</v>
      </c>
      <c r="Y46" s="126" t="str">
        <f t="shared" si="21"/>
        <v>[UC1]Customer Payment Instruction [13:00]</v>
      </c>
      <c r="Z46" s="130" t="str">
        <f t="shared" si="27"/>
        <v>DEFAULT</v>
      </c>
      <c r="AA46" s="125" t="str">
        <f t="shared" ca="1" si="22"/>
        <v>BDBBRL39197CE40FA987</v>
      </c>
      <c r="AG46" s="125" t="str">
        <f t="shared" ca="1" si="33"/>
        <v>39197ce4-0fa9-87ee-7cff-2a1c3ce84e85-046</v>
      </c>
      <c r="AH46" s="126" t="s">
        <v>76</v>
      </c>
      <c r="AI46" s="125" t="str">
        <f t="shared" ca="1" si="34"/>
        <v>39197ce4-0fa9-87ee-7cff-2a1c3ce84e85-046</v>
      </c>
      <c r="AJ46" s="126">
        <f t="shared" si="35"/>
        <v>1</v>
      </c>
      <c r="AK46" s="127">
        <f t="shared" ca="1" si="36"/>
        <v>43724</v>
      </c>
      <c r="AL46" s="128" t="str">
        <f t="shared" ca="1" si="37"/>
        <v>ext-u1-1300-2e9c4-0046</v>
      </c>
      <c r="AM46" s="126" t="str">
        <f t="shared" si="23"/>
        <v>BDBBRL</v>
      </c>
      <c r="AN46" s="126" t="s">
        <v>78</v>
      </c>
      <c r="AO46" s="126">
        <f t="shared" si="38"/>
        <v>0</v>
      </c>
      <c r="AP46" s="126">
        <f t="shared" si="39"/>
        <v>0</v>
      </c>
      <c r="AQ46" s="126" t="str">
        <f t="shared" si="40"/>
        <v>BRL</v>
      </c>
      <c r="AR46" s="129">
        <f t="shared" si="41"/>
        <v>0</v>
      </c>
      <c r="AT46" s="126" t="str">
        <f t="shared" si="42"/>
        <v>CUSTINST-F</v>
      </c>
      <c r="AV46" s="126" t="str">
        <f t="shared" si="43"/>
        <v>[UC1]Customer Payment Instruction [13:00]</v>
      </c>
      <c r="AW46" s="126" t="s">
        <v>91</v>
      </c>
      <c r="AX46" s="125" t="str">
        <f t="shared" ca="1" si="44"/>
        <v>BDBBRL39197CE40FA987</v>
      </c>
    </row>
    <row r="47" spans="1:50" x14ac:dyDescent="0.25">
      <c r="A47" s="146">
        <v>0.54166666666666663</v>
      </c>
      <c r="B47" s="162" t="s">
        <v>61</v>
      </c>
      <c r="C47" s="147" t="s">
        <v>10</v>
      </c>
      <c r="D47" s="160">
        <v>9500.6</v>
      </c>
      <c r="E47" s="130" t="s">
        <v>62</v>
      </c>
      <c r="H47" s="130" t="s">
        <v>80</v>
      </c>
      <c r="I47" s="162" t="str">
        <f t="shared" si="28"/>
        <v>BDBBRL</v>
      </c>
      <c r="J47" s="162" t="s">
        <v>86</v>
      </c>
      <c r="K47" s="162" t="s">
        <v>89</v>
      </c>
      <c r="M47" s="125" t="str">
        <f t="shared" ca="1" si="14"/>
        <v>fa92557a-28ca-342a-24fc-24c21ebf47cd-047</v>
      </c>
      <c r="N47" s="126" t="str">
        <f>B47</f>
        <v>Customer Payment Instruction</v>
      </c>
      <c r="O47" s="125" t="str">
        <f t="shared" ca="1" si="15"/>
        <v>fa92557a-28ca-342a-24fc-24c21ebf47cd-047</v>
      </c>
      <c r="P47" s="126">
        <f t="shared" si="32"/>
        <v>1</v>
      </c>
      <c r="Q47" s="127">
        <f t="shared" ca="1" si="16"/>
        <v>43724</v>
      </c>
      <c r="R47" s="128" t="str">
        <f t="shared" ca="1" si="17"/>
        <v>ext-u1-1300-2e9c4-0047</v>
      </c>
      <c r="S47" s="126" t="str">
        <f t="shared" si="18"/>
        <v>BDBBRL</v>
      </c>
      <c r="T47" s="126" t="str">
        <f t="shared" si="29"/>
        <v>PAY</v>
      </c>
      <c r="U47" s="126" t="str">
        <f t="shared" si="30"/>
        <v>BRL</v>
      </c>
      <c r="V47" s="129">
        <f t="shared" si="31"/>
        <v>9500.6</v>
      </c>
      <c r="W47" s="126" t="str">
        <f t="shared" si="20"/>
        <v>CUSTINST-F</v>
      </c>
      <c r="X47" s="127">
        <f t="shared" ca="1" si="26"/>
        <v>43724</v>
      </c>
      <c r="Y47" s="126" t="str">
        <f t="shared" si="21"/>
        <v>[UC1]Customer Payment Instruction [13:00]</v>
      </c>
      <c r="Z47" s="130" t="str">
        <f t="shared" si="27"/>
        <v>DEFAULT</v>
      </c>
      <c r="AA47" s="125" t="str">
        <f t="shared" ca="1" si="22"/>
        <v>BDBBRLFA92557A28CA34</v>
      </c>
      <c r="AG47" s="125" t="str">
        <f t="shared" ca="1" si="33"/>
        <v>fa92557a-28ca-342a-24fc-24c21ebf47cd-047</v>
      </c>
      <c r="AH47" s="126" t="s">
        <v>76</v>
      </c>
      <c r="AI47" s="125" t="str">
        <f t="shared" ca="1" si="34"/>
        <v>fa92557a-28ca-342a-24fc-24c21ebf47cd-047</v>
      </c>
      <c r="AJ47" s="126">
        <f t="shared" si="35"/>
        <v>1</v>
      </c>
      <c r="AK47" s="127">
        <f t="shared" ca="1" si="36"/>
        <v>43724</v>
      </c>
      <c r="AL47" s="128" t="str">
        <f t="shared" ca="1" si="37"/>
        <v>ext-u1-1300-2e9c4-0047</v>
      </c>
      <c r="AM47" s="126" t="str">
        <f t="shared" si="23"/>
        <v>BDBBRL</v>
      </c>
      <c r="AN47" s="126" t="s">
        <v>78</v>
      </c>
      <c r="AO47" s="126">
        <f t="shared" si="38"/>
        <v>0</v>
      </c>
      <c r="AP47" s="126">
        <f t="shared" si="39"/>
        <v>0</v>
      </c>
      <c r="AQ47" s="126" t="str">
        <f t="shared" si="40"/>
        <v>BRL</v>
      </c>
      <c r="AR47" s="129">
        <f t="shared" si="41"/>
        <v>0</v>
      </c>
      <c r="AT47" s="126" t="str">
        <f t="shared" si="42"/>
        <v>CUSTINST-F</v>
      </c>
      <c r="AV47" s="126" t="str">
        <f t="shared" si="43"/>
        <v>[UC1]Customer Payment Instruction [13:00]</v>
      </c>
      <c r="AW47" s="126" t="s">
        <v>91</v>
      </c>
      <c r="AX47" s="125" t="str">
        <f t="shared" ca="1" si="44"/>
        <v>BDBBRLFA92557A28CA34</v>
      </c>
    </row>
    <row r="48" spans="1:50" x14ac:dyDescent="0.25">
      <c r="A48" s="146">
        <v>0.54166666666666663</v>
      </c>
      <c r="B48" s="162" t="s">
        <v>61</v>
      </c>
      <c r="C48" s="147" t="s">
        <v>10</v>
      </c>
      <c r="D48" s="160">
        <v>9780.7999999999993</v>
      </c>
      <c r="E48" s="130" t="s">
        <v>62</v>
      </c>
      <c r="H48" s="130" t="s">
        <v>80</v>
      </c>
      <c r="I48" s="162" t="str">
        <f t="shared" si="28"/>
        <v>BDBBRL</v>
      </c>
      <c r="J48" s="162" t="s">
        <v>86</v>
      </c>
      <c r="K48" s="162" t="s">
        <v>89</v>
      </c>
      <c r="M48" s="125" t="str">
        <f t="shared" ca="1" si="14"/>
        <v>ea805d8a-3211-7e4b-4e25-4a45cbe4236f-048</v>
      </c>
      <c r="N48" s="126" t="str">
        <f>B48</f>
        <v>Customer Payment Instruction</v>
      </c>
      <c r="O48" s="125" t="str">
        <f t="shared" ca="1" si="15"/>
        <v>ea805d8a-3211-7e4b-4e25-4a45cbe4236f-048</v>
      </c>
      <c r="P48" s="126">
        <f t="shared" si="32"/>
        <v>1</v>
      </c>
      <c r="Q48" s="127">
        <f t="shared" ca="1" si="16"/>
        <v>43724</v>
      </c>
      <c r="R48" s="128" t="str">
        <f t="shared" ca="1" si="17"/>
        <v>ext-u1-1300-2e9c4-0048</v>
      </c>
      <c r="S48" s="126" t="str">
        <f t="shared" si="18"/>
        <v>BDBBRL</v>
      </c>
      <c r="T48" s="126" t="str">
        <f t="shared" si="29"/>
        <v>PAY</v>
      </c>
      <c r="U48" s="126" t="str">
        <f t="shared" si="30"/>
        <v>BRL</v>
      </c>
      <c r="V48" s="129">
        <f t="shared" si="31"/>
        <v>9780.7999999999993</v>
      </c>
      <c r="W48" s="126" t="str">
        <f t="shared" si="20"/>
        <v>CUSTINST-F</v>
      </c>
      <c r="X48" s="127">
        <f t="shared" ca="1" si="26"/>
        <v>43724</v>
      </c>
      <c r="Y48" s="126" t="str">
        <f t="shared" si="21"/>
        <v>[UC1]Customer Payment Instruction [13:00]</v>
      </c>
      <c r="Z48" s="130" t="str">
        <f t="shared" si="27"/>
        <v>DEFAULT</v>
      </c>
      <c r="AA48" s="125" t="str">
        <f t="shared" ca="1" si="22"/>
        <v>BDBBRLEA805D8A32117E</v>
      </c>
      <c r="AG48" s="125" t="str">
        <f t="shared" ca="1" si="33"/>
        <v>ea805d8a-3211-7e4b-4e25-4a45cbe4236f-048</v>
      </c>
      <c r="AH48" s="126" t="s">
        <v>76</v>
      </c>
      <c r="AI48" s="125" t="str">
        <f t="shared" ca="1" si="34"/>
        <v>ea805d8a-3211-7e4b-4e25-4a45cbe4236f-048</v>
      </c>
      <c r="AJ48" s="126">
        <f t="shared" si="35"/>
        <v>1</v>
      </c>
      <c r="AK48" s="127">
        <f t="shared" ca="1" si="36"/>
        <v>43724</v>
      </c>
      <c r="AL48" s="128" t="str">
        <f t="shared" ca="1" si="37"/>
        <v>ext-u1-1300-2e9c4-0048</v>
      </c>
      <c r="AM48" s="126" t="str">
        <f t="shared" si="23"/>
        <v>BDBBRL</v>
      </c>
      <c r="AN48" s="126" t="s">
        <v>78</v>
      </c>
      <c r="AO48" s="126">
        <f t="shared" si="38"/>
        <v>0</v>
      </c>
      <c r="AP48" s="126">
        <f t="shared" si="39"/>
        <v>0</v>
      </c>
      <c r="AQ48" s="126" t="str">
        <f t="shared" si="40"/>
        <v>BRL</v>
      </c>
      <c r="AR48" s="129">
        <f t="shared" si="41"/>
        <v>0</v>
      </c>
      <c r="AT48" s="126" t="str">
        <f t="shared" si="42"/>
        <v>CUSTINST-F</v>
      </c>
      <c r="AV48" s="126" t="str">
        <f t="shared" si="43"/>
        <v>[UC1]Customer Payment Instruction [13:00]</v>
      </c>
      <c r="AW48" s="126" t="s">
        <v>91</v>
      </c>
      <c r="AX48" s="125" t="str">
        <f t="shared" ca="1" si="44"/>
        <v>BDBBRLEA805D8A32117E</v>
      </c>
    </row>
    <row r="49" spans="1:50" ht="15.75" thickBot="1" x14ac:dyDescent="0.3">
      <c r="A49" s="146">
        <v>0.54166666666666663</v>
      </c>
      <c r="B49" s="162" t="s">
        <v>61</v>
      </c>
      <c r="C49" s="148" t="s">
        <v>10</v>
      </c>
      <c r="D49" s="161">
        <v>10061</v>
      </c>
      <c r="E49" s="130" t="s">
        <v>62</v>
      </c>
      <c r="H49" s="130" t="s">
        <v>80</v>
      </c>
      <c r="I49" s="162" t="str">
        <f t="shared" si="28"/>
        <v>BDBBRL</v>
      </c>
      <c r="J49" s="162" t="s">
        <v>86</v>
      </c>
      <c r="K49" s="162" t="s">
        <v>89</v>
      </c>
      <c r="M49" s="125" t="str">
        <f t="shared" ca="1" si="14"/>
        <v>5b75f61f-0e52-7a91-8c9f-c2f2d7e1438f-049</v>
      </c>
      <c r="N49" s="126" t="str">
        <f>B49</f>
        <v>Customer Payment Instruction</v>
      </c>
      <c r="O49" s="125" t="str">
        <f t="shared" ca="1" si="15"/>
        <v>5b75f61f-0e52-7a91-8c9f-c2f2d7e1438f-049</v>
      </c>
      <c r="P49" s="126">
        <f t="shared" si="32"/>
        <v>1</v>
      </c>
      <c r="Q49" s="127">
        <f t="shared" ca="1" si="16"/>
        <v>43724</v>
      </c>
      <c r="R49" s="128" t="str">
        <f t="shared" ca="1" si="17"/>
        <v>ext-u1-1300-2e9c4-0049</v>
      </c>
      <c r="S49" s="126" t="str">
        <f t="shared" si="18"/>
        <v>BDBBRL</v>
      </c>
      <c r="T49" s="126" t="str">
        <f t="shared" si="29"/>
        <v>PAY</v>
      </c>
      <c r="U49" s="126" t="str">
        <f t="shared" si="30"/>
        <v>BRL</v>
      </c>
      <c r="V49" s="129">
        <f t="shared" si="31"/>
        <v>10061</v>
      </c>
      <c r="W49" s="126" t="str">
        <f t="shared" si="20"/>
        <v>CUSTINST-F</v>
      </c>
      <c r="X49" s="127">
        <f t="shared" ca="1" si="26"/>
        <v>43724</v>
      </c>
      <c r="Y49" s="126" t="str">
        <f t="shared" si="21"/>
        <v>[UC1]Customer Payment Instruction [13:00]</v>
      </c>
      <c r="Z49" s="130" t="str">
        <f t="shared" si="27"/>
        <v>DEFAULT</v>
      </c>
      <c r="AA49" s="125" t="str">
        <f t="shared" ca="1" si="22"/>
        <v>BDBBRL5B75F61F0E527A</v>
      </c>
      <c r="AG49" s="125" t="str">
        <f t="shared" ca="1" si="33"/>
        <v>5b75f61f-0e52-7a91-8c9f-c2f2d7e1438f-049</v>
      </c>
      <c r="AH49" s="126" t="s">
        <v>76</v>
      </c>
      <c r="AI49" s="125" t="str">
        <f t="shared" ca="1" si="34"/>
        <v>5b75f61f-0e52-7a91-8c9f-c2f2d7e1438f-049</v>
      </c>
      <c r="AJ49" s="126">
        <f t="shared" si="35"/>
        <v>1</v>
      </c>
      <c r="AK49" s="127">
        <f t="shared" ca="1" si="36"/>
        <v>43724</v>
      </c>
      <c r="AL49" s="128" t="str">
        <f t="shared" ca="1" si="37"/>
        <v>ext-u1-1300-2e9c4-0049</v>
      </c>
      <c r="AM49" s="126" t="str">
        <f t="shared" si="23"/>
        <v>BDBBRL</v>
      </c>
      <c r="AN49" s="126" t="s">
        <v>78</v>
      </c>
      <c r="AO49" s="126">
        <f t="shared" si="38"/>
        <v>0</v>
      </c>
      <c r="AP49" s="126">
        <f t="shared" si="39"/>
        <v>0</v>
      </c>
      <c r="AQ49" s="126" t="str">
        <f t="shared" si="40"/>
        <v>BRL</v>
      </c>
      <c r="AR49" s="129">
        <f t="shared" si="41"/>
        <v>0</v>
      </c>
      <c r="AT49" s="126" t="str">
        <f t="shared" si="42"/>
        <v>CUSTINST-F</v>
      </c>
      <c r="AV49" s="126" t="str">
        <f t="shared" si="43"/>
        <v>[UC1]Customer Payment Instruction [13:00]</v>
      </c>
      <c r="AW49" s="126" t="s">
        <v>91</v>
      </c>
      <c r="AX49" s="125" t="str">
        <f t="shared" ca="1" si="44"/>
        <v>BDBBRL5B75F61F0E527A</v>
      </c>
    </row>
    <row r="50" spans="1:50" x14ac:dyDescent="0.25">
      <c r="A50" s="146">
        <v>0.54166666666666663</v>
      </c>
      <c r="B50" s="162" t="s">
        <v>76</v>
      </c>
      <c r="C50" s="147" t="s">
        <v>9</v>
      </c>
      <c r="D50" s="150">
        <v>10000</v>
      </c>
      <c r="E50" s="126" t="s">
        <v>74</v>
      </c>
      <c r="F50" s="150">
        <v>4.1159999999999997</v>
      </c>
      <c r="G50" s="153" t="s">
        <v>10</v>
      </c>
      <c r="H50" s="130" t="s">
        <v>82</v>
      </c>
      <c r="I50" s="162" t="str">
        <f t="shared" si="28"/>
        <v>HSBCUSD</v>
      </c>
      <c r="J50" s="162" t="s">
        <v>86</v>
      </c>
      <c r="K50" s="162" t="s">
        <v>90</v>
      </c>
      <c r="M50" s="125" t="str">
        <f t="shared" ca="1" si="14"/>
        <v>34953640-6a9a-9b49-099a-7476752335dd-050</v>
      </c>
      <c r="N50" s="126" t="str">
        <f>B50</f>
        <v>FX Trade</v>
      </c>
      <c r="O50" s="125" t="str">
        <f t="shared" ca="1" si="15"/>
        <v>34953640-6a9a-9b49-099a-7476752335dd-050</v>
      </c>
      <c r="P50" s="126">
        <v>1</v>
      </c>
      <c r="Q50" s="127">
        <f t="shared" ca="1" si="16"/>
        <v>43724</v>
      </c>
      <c r="R50" s="128" t="str">
        <f t="shared" ca="1" si="17"/>
        <v>ext-u1-1300-2e9c4-0050</v>
      </c>
      <c r="S50" s="126" t="str">
        <f t="shared" si="18"/>
        <v>HSBCUSD</v>
      </c>
      <c r="T50" s="126" t="str">
        <f t="shared" si="29"/>
        <v>BUY</v>
      </c>
      <c r="U50" s="126" t="str">
        <f t="shared" si="30"/>
        <v>USD</v>
      </c>
      <c r="V50" s="129">
        <f t="shared" si="31"/>
        <v>10000</v>
      </c>
      <c r="W50" s="126" t="str">
        <f t="shared" si="20"/>
        <v>FX-F</v>
      </c>
      <c r="X50" s="127">
        <f t="shared" ca="1" si="26"/>
        <v>43724</v>
      </c>
      <c r="Y50" s="126" t="str">
        <f t="shared" si="21"/>
        <v>[UC1]FX Trade                     [13:00]</v>
      </c>
      <c r="Z50" s="130" t="str">
        <f t="shared" si="27"/>
        <v>DEFAULT</v>
      </c>
      <c r="AA50" s="125" t="str">
        <f t="shared" ca="1" si="22"/>
        <v>HSBCUSD349536406A9A9</v>
      </c>
      <c r="AG50" s="125" t="str">
        <f t="shared" ca="1" si="33"/>
        <v>34953640-6a9a-9b49-099a-7476752335dd-050</v>
      </c>
      <c r="AH50" s="126" t="s">
        <v>76</v>
      </c>
      <c r="AI50" s="125" t="str">
        <f t="shared" ca="1" si="34"/>
        <v>34953640-6a9a-9b49-099a-7476752335dd-050</v>
      </c>
      <c r="AJ50" s="126">
        <f t="shared" si="35"/>
        <v>1</v>
      </c>
      <c r="AK50" s="127">
        <f t="shared" ca="1" si="36"/>
        <v>43724</v>
      </c>
      <c r="AL50" s="128" t="str">
        <f t="shared" ca="1" si="37"/>
        <v>ext-u1-1300-2e9c4-0050</v>
      </c>
      <c r="AM50" s="126" t="str">
        <f t="shared" si="23"/>
        <v>HSBCUSD</v>
      </c>
      <c r="AN50" s="126" t="s">
        <v>78</v>
      </c>
      <c r="AO50" s="126">
        <f t="shared" si="38"/>
        <v>4.1159999999999997</v>
      </c>
      <c r="AP50" s="126" t="str">
        <f t="shared" si="39"/>
        <v>BRL</v>
      </c>
      <c r="AQ50" s="126" t="str">
        <f t="shared" si="40"/>
        <v>USD</v>
      </c>
      <c r="AR50" s="129">
        <f t="shared" si="41"/>
        <v>41160</v>
      </c>
      <c r="AT50" s="126" t="str">
        <f t="shared" si="42"/>
        <v>FX-F</v>
      </c>
      <c r="AV50" s="126" t="str">
        <f t="shared" si="43"/>
        <v>[UC1]FX Trade                     [13:00]</v>
      </c>
      <c r="AW50" s="126" t="s">
        <v>91</v>
      </c>
      <c r="AX50" s="125" t="str">
        <f t="shared" ca="1" si="44"/>
        <v>HSBCUSD349536406A9A9</v>
      </c>
    </row>
    <row r="51" spans="1:50" s="169" customFormat="1" ht="15.75" x14ac:dyDescent="0.3">
      <c r="A51" s="165" t="s">
        <v>84</v>
      </c>
      <c r="B51" s="171" t="s">
        <v>83</v>
      </c>
      <c r="C51" s="167" t="s">
        <v>84</v>
      </c>
      <c r="D51" s="168">
        <v>0</v>
      </c>
      <c r="E51" s="169" t="s">
        <v>84</v>
      </c>
      <c r="F51" s="168">
        <v>0</v>
      </c>
      <c r="G51" s="170" t="s">
        <v>84</v>
      </c>
      <c r="H51" s="166" t="s">
        <v>84</v>
      </c>
      <c r="I51" s="171" t="str">
        <f t="shared" ref="I51" si="45">H51&amp;C51</f>
        <v>ACTACT</v>
      </c>
      <c r="J51" s="171"/>
      <c r="K51" s="171"/>
      <c r="M51" s="172" t="str">
        <f t="shared" ca="1" si="14"/>
        <v>74f47fb4-7a92-7da5-811f-630b70c5823d-051</v>
      </c>
      <c r="N51" s="169" t="str">
        <f t="shared" ref="N51:N61" si="46">B51</f>
        <v>ACTUALS</v>
      </c>
      <c r="O51" s="172" t="str">
        <f t="shared" ref="O51:O61" ca="1" si="47">M51</f>
        <v>74f47fb4-7a92-7da5-811f-630b70c5823d-051</v>
      </c>
      <c r="P51" s="169">
        <v>2</v>
      </c>
      <c r="Q51" s="173">
        <f t="shared" ca="1" si="16"/>
        <v>43724</v>
      </c>
      <c r="R51" s="174" t="str">
        <f t="shared" ref="R51:R61" ca="1" si="48">"ext-u1-"&amp;TEXT(A51,"HHMM-")&amp;LOWER(DEC2HEX(TEXT(TODAY(),"YmMD")))&amp;"-"&amp;TEXT(ROW(),"0000")</f>
        <v>ext-u1-ACT2e9c4-0051</v>
      </c>
      <c r="S51" s="126" t="str">
        <f t="shared" si="18"/>
        <v>ACTACT</v>
      </c>
      <c r="T51" s="169" t="str">
        <f t="shared" ref="T51:T61" si="49">E51</f>
        <v>ACT</v>
      </c>
      <c r="U51" s="169" t="str">
        <f t="shared" ref="U51:U61" si="50">C51</f>
        <v>ACT</v>
      </c>
      <c r="V51" s="175">
        <f t="shared" ref="V51:V61" si="51">D51</f>
        <v>0</v>
      </c>
      <c r="W51" s="126" t="str">
        <f t="shared" si="20"/>
        <v>-</v>
      </c>
      <c r="X51" s="173">
        <f t="shared" ca="1" si="26"/>
        <v>43724</v>
      </c>
      <c r="Y51" s="169" t="str">
        <f t="shared" ref="Y51:Y61" si="52">"[UC1]"&amp;N51&amp;REPT(" ",28-LEN(N51))&amp;" ["&amp;TEXT(A51,"HH:MM")&amp;"]"</f>
        <v>[UC1]ACTUALS                      [ACT]</v>
      </c>
      <c r="Z51" s="166" t="str">
        <f t="shared" si="27"/>
        <v>DEFAULT</v>
      </c>
      <c r="AA51" s="172" t="str">
        <f t="shared" ref="AA51:AA61" ca="1" si="53">UPPER(LEFT(S51&amp;SUBSTITUTE(M51,"-",""),20))</f>
        <v>ACTACT74F47FB47A927D</v>
      </c>
      <c r="AG51" s="172" t="str">
        <f t="shared" ref="AG51:AG100" ca="1" si="54">M51</f>
        <v>74f47fb4-7a92-7da5-811f-630b70c5823d-051</v>
      </c>
      <c r="AH51" s="169" t="s">
        <v>76</v>
      </c>
      <c r="AI51" s="172" t="str">
        <f t="shared" ref="AI51:AI100" ca="1" si="55">O51</f>
        <v>74f47fb4-7a92-7da5-811f-630b70c5823d-051</v>
      </c>
      <c r="AJ51" s="169">
        <f>AJ50</f>
        <v>1</v>
      </c>
      <c r="AK51" s="173">
        <f t="shared" ref="AK51:AK100" ca="1" si="56">Q51</f>
        <v>43724</v>
      </c>
      <c r="AL51" s="174" t="str">
        <f t="shared" ref="AL51:AL100" ca="1" si="57">R51</f>
        <v>ext-u1-ACT2e9c4-0051</v>
      </c>
      <c r="AM51" s="126" t="str">
        <f t="shared" si="23"/>
        <v>ACTACT</v>
      </c>
      <c r="AN51" s="169" t="s">
        <v>78</v>
      </c>
      <c r="AO51" s="169">
        <f>F51</f>
        <v>0</v>
      </c>
      <c r="AP51" s="169" t="str">
        <f>G51</f>
        <v>ACT</v>
      </c>
      <c r="AQ51" s="169" t="str">
        <f t="shared" ref="AQ51:AQ100" si="58">U51</f>
        <v>ACT</v>
      </c>
      <c r="AR51" s="175">
        <f>D51*F51</f>
        <v>0</v>
      </c>
      <c r="AT51" s="169" t="str">
        <f t="shared" ref="AT51:AT100" si="59">W51</f>
        <v>-</v>
      </c>
      <c r="AV51" s="169" t="str">
        <f t="shared" ref="AV51:AV100" si="60">Y51</f>
        <v>[UC1]ACTUALS                      [ACT]</v>
      </c>
      <c r="AW51" s="126" t="s">
        <v>91</v>
      </c>
      <c r="AX51" s="172" t="str">
        <f t="shared" ref="AX51:AX100" ca="1" si="61">AA51</f>
        <v>ACTACT74F47FB47A927D</v>
      </c>
    </row>
    <row r="52" spans="1:50" x14ac:dyDescent="0.25">
      <c r="A52" s="146">
        <f>A2</f>
        <v>0.33333333333333331</v>
      </c>
      <c r="B52" s="163" t="str">
        <f t="shared" ref="B52:I52" si="62">B2</f>
        <v>Cash Transfer</v>
      </c>
      <c r="C52" s="146" t="str">
        <f t="shared" si="62"/>
        <v>USD</v>
      </c>
      <c r="D52" s="151">
        <f t="shared" si="62"/>
        <v>40000</v>
      </c>
      <c r="E52" s="146" t="str">
        <f t="shared" si="62"/>
        <v>RECEIVE</v>
      </c>
      <c r="F52" s="151"/>
      <c r="G52" s="154"/>
      <c r="H52" s="146" t="str">
        <f t="shared" si="62"/>
        <v>HSBC</v>
      </c>
      <c r="I52" s="163" t="str">
        <f t="shared" si="62"/>
        <v>HSBCUSD</v>
      </c>
      <c r="J52" s="176" t="s">
        <v>77</v>
      </c>
      <c r="K52" s="162" t="s">
        <v>88</v>
      </c>
      <c r="M52" s="125" t="str">
        <f t="shared" ca="1" si="14"/>
        <v>28ede5f0-84dd-90f4-9b0a-a84fd75483a0-052</v>
      </c>
      <c r="N52" s="126" t="str">
        <f t="shared" si="46"/>
        <v>Cash Transfer</v>
      </c>
      <c r="O52" s="125" t="str">
        <f t="shared" ca="1" si="47"/>
        <v>28ede5f0-84dd-90f4-9b0a-a84fd75483a0-052</v>
      </c>
      <c r="P52" s="126">
        <f t="shared" ref="P52:P73" si="63">P$2</f>
        <v>1</v>
      </c>
      <c r="Q52" s="127">
        <f t="shared" ca="1" si="16"/>
        <v>43724</v>
      </c>
      <c r="R52" s="128" t="str">
        <f t="shared" ca="1" si="48"/>
        <v>ext-u1-0800-2e9c4-0052</v>
      </c>
      <c r="S52" s="126" t="str">
        <f t="shared" si="18"/>
        <v>HSBCUSD</v>
      </c>
      <c r="T52" s="126" t="str">
        <f t="shared" si="49"/>
        <v>RECEIVE</v>
      </c>
      <c r="U52" s="126" t="str">
        <f t="shared" si="50"/>
        <v>USD</v>
      </c>
      <c r="V52" s="129">
        <f t="shared" si="51"/>
        <v>40000</v>
      </c>
      <c r="W52" s="126" t="str">
        <f t="shared" si="20"/>
        <v>CASHTX-A</v>
      </c>
      <c r="X52" s="127">
        <f t="shared" ca="1" si="26"/>
        <v>43724</v>
      </c>
      <c r="Y52" s="126" t="str">
        <f t="shared" si="52"/>
        <v>[UC1]Cash Transfer                [08:00]</v>
      </c>
      <c r="Z52" s="130" t="str">
        <f t="shared" si="27"/>
        <v>DEFAULT</v>
      </c>
      <c r="AA52" s="125" t="str">
        <f t="shared" ca="1" si="53"/>
        <v>HSBCUSD28EDE5F084DD9</v>
      </c>
      <c r="AG52" s="125" t="str">
        <f t="shared" ca="1" si="54"/>
        <v>28ede5f0-84dd-90f4-9b0a-a84fd75483a0-052</v>
      </c>
      <c r="AH52" s="126" t="s">
        <v>76</v>
      </c>
      <c r="AI52" s="125" t="str">
        <f t="shared" ca="1" si="55"/>
        <v>28ede5f0-84dd-90f4-9b0a-a84fd75483a0-052</v>
      </c>
      <c r="AJ52" s="126">
        <f t="shared" ref="AJ52:AJ100" si="64">AJ51</f>
        <v>1</v>
      </c>
      <c r="AK52" s="127">
        <f t="shared" ca="1" si="56"/>
        <v>43724</v>
      </c>
      <c r="AL52" s="128" t="str">
        <f t="shared" ca="1" si="57"/>
        <v>ext-u1-0800-2e9c4-0052</v>
      </c>
      <c r="AM52" s="126" t="str">
        <f t="shared" si="23"/>
        <v>HSBCUSD</v>
      </c>
      <c r="AN52" s="126" t="s">
        <v>78</v>
      </c>
      <c r="AO52" s="126">
        <f>F52</f>
        <v>0</v>
      </c>
      <c r="AP52" s="126">
        <f>G52</f>
        <v>0</v>
      </c>
      <c r="AQ52" s="126" t="str">
        <f t="shared" si="58"/>
        <v>USD</v>
      </c>
      <c r="AR52" s="129">
        <f>D52*F52</f>
        <v>0</v>
      </c>
      <c r="AT52" s="126" t="str">
        <f t="shared" si="59"/>
        <v>CASHTX-A</v>
      </c>
      <c r="AV52" s="126" t="str">
        <f t="shared" si="60"/>
        <v>[UC1]Cash Transfer                [08:00]</v>
      </c>
      <c r="AW52" s="126" t="s">
        <v>91</v>
      </c>
      <c r="AX52" s="125" t="str">
        <f t="shared" ca="1" si="61"/>
        <v>HSBCUSD28EDE5F084DD9</v>
      </c>
    </row>
    <row r="53" spans="1:50" x14ac:dyDescent="0.25">
      <c r="A53" s="146">
        <f t="shared" ref="A53:I53" si="65">A3</f>
        <v>0.375</v>
      </c>
      <c r="B53" s="163" t="str">
        <f t="shared" si="65"/>
        <v>Cash Transfer</v>
      </c>
      <c r="C53" s="146" t="str">
        <f t="shared" si="65"/>
        <v>USD</v>
      </c>
      <c r="D53" s="151">
        <f t="shared" si="65"/>
        <v>25000</v>
      </c>
      <c r="E53" s="146" t="str">
        <f t="shared" si="65"/>
        <v>RECEIVE</v>
      </c>
      <c r="F53" s="151"/>
      <c r="G53" s="154"/>
      <c r="H53" s="146" t="str">
        <f t="shared" si="65"/>
        <v>HSBC</v>
      </c>
      <c r="I53" s="163" t="str">
        <f t="shared" si="65"/>
        <v>HSBCUSD</v>
      </c>
      <c r="J53" s="176" t="s">
        <v>77</v>
      </c>
      <c r="K53" s="162" t="s">
        <v>88</v>
      </c>
      <c r="M53" s="125" t="str">
        <f t="shared" ca="1" si="14"/>
        <v>96833ba4-165e-0dbb-82dd-232e24fa0b83-053</v>
      </c>
      <c r="N53" s="126" t="str">
        <f t="shared" si="46"/>
        <v>Cash Transfer</v>
      </c>
      <c r="O53" s="125" t="str">
        <f t="shared" ca="1" si="47"/>
        <v>96833ba4-165e-0dbb-82dd-232e24fa0b83-053</v>
      </c>
      <c r="P53" s="126">
        <f t="shared" si="63"/>
        <v>1</v>
      </c>
      <c r="Q53" s="127">
        <f t="shared" ca="1" si="16"/>
        <v>43724</v>
      </c>
      <c r="R53" s="128" t="str">
        <f t="shared" ca="1" si="48"/>
        <v>ext-u1-0900-2e9c4-0053</v>
      </c>
      <c r="S53" s="126" t="str">
        <f t="shared" si="18"/>
        <v>HSBCUSD</v>
      </c>
      <c r="T53" s="126" t="str">
        <f t="shared" si="49"/>
        <v>RECEIVE</v>
      </c>
      <c r="U53" s="126" t="str">
        <f t="shared" si="50"/>
        <v>USD</v>
      </c>
      <c r="V53" s="129">
        <f t="shared" si="51"/>
        <v>25000</v>
      </c>
      <c r="W53" s="126" t="str">
        <f t="shared" si="20"/>
        <v>CASHTX-A</v>
      </c>
      <c r="X53" s="127">
        <f t="shared" ca="1" si="26"/>
        <v>43724</v>
      </c>
      <c r="Y53" s="126" t="str">
        <f t="shared" si="52"/>
        <v>[UC1]Cash Transfer                [09:00]</v>
      </c>
      <c r="Z53" s="130" t="str">
        <f t="shared" si="27"/>
        <v>DEFAULT</v>
      </c>
      <c r="AA53" s="125" t="str">
        <f t="shared" ca="1" si="53"/>
        <v>HSBCUSD96833BA4165E0</v>
      </c>
      <c r="AG53" s="125" t="str">
        <f t="shared" ca="1" si="54"/>
        <v>96833ba4-165e-0dbb-82dd-232e24fa0b83-053</v>
      </c>
      <c r="AH53" s="126" t="s">
        <v>76</v>
      </c>
      <c r="AI53" s="125" t="str">
        <f t="shared" ca="1" si="55"/>
        <v>96833ba4-165e-0dbb-82dd-232e24fa0b83-053</v>
      </c>
      <c r="AJ53" s="126">
        <f t="shared" si="64"/>
        <v>1</v>
      </c>
      <c r="AK53" s="127">
        <f t="shared" ca="1" si="56"/>
        <v>43724</v>
      </c>
      <c r="AL53" s="128" t="str">
        <f t="shared" ca="1" si="57"/>
        <v>ext-u1-0900-2e9c4-0053</v>
      </c>
      <c r="AM53" s="126" t="str">
        <f t="shared" si="23"/>
        <v>HSBCUSD</v>
      </c>
      <c r="AN53" s="126" t="s">
        <v>78</v>
      </c>
      <c r="AO53" s="126">
        <f>F53</f>
        <v>0</v>
      </c>
      <c r="AP53" s="126">
        <f>G53</f>
        <v>0</v>
      </c>
      <c r="AQ53" s="126" t="str">
        <f t="shared" si="58"/>
        <v>USD</v>
      </c>
      <c r="AR53" s="129">
        <f>D53*F53</f>
        <v>0</v>
      </c>
      <c r="AT53" s="126" t="str">
        <f t="shared" si="59"/>
        <v>CASHTX-A</v>
      </c>
      <c r="AV53" s="126" t="str">
        <f t="shared" si="60"/>
        <v>[UC1]Cash Transfer                [09:00]</v>
      </c>
      <c r="AW53" s="126" t="s">
        <v>91</v>
      </c>
      <c r="AX53" s="125" t="str">
        <f t="shared" ca="1" si="61"/>
        <v>HSBCUSD96833BA4165E0</v>
      </c>
    </row>
    <row r="54" spans="1:50" x14ac:dyDescent="0.25">
      <c r="A54" s="146">
        <f t="shared" ref="A54:I54" si="66">A4</f>
        <v>0.41666666666666669</v>
      </c>
      <c r="B54" s="163" t="str">
        <f t="shared" si="66"/>
        <v>Cash Transfer</v>
      </c>
      <c r="C54" s="146" t="str">
        <f t="shared" si="66"/>
        <v>USD</v>
      </c>
      <c r="D54" s="151">
        <f t="shared" si="66"/>
        <v>75000</v>
      </c>
      <c r="E54" s="146" t="str">
        <f t="shared" si="66"/>
        <v>RECEIVE</v>
      </c>
      <c r="F54" s="151"/>
      <c r="G54" s="154"/>
      <c r="H54" s="146" t="str">
        <f t="shared" si="66"/>
        <v>HSBC</v>
      </c>
      <c r="I54" s="163" t="str">
        <f t="shared" si="66"/>
        <v>HSBCUSD</v>
      </c>
      <c r="J54" s="176" t="s">
        <v>77</v>
      </c>
      <c r="K54" s="162" t="s">
        <v>88</v>
      </c>
      <c r="M54" s="125" t="str">
        <f t="shared" ca="1" si="14"/>
        <v>dff7f083-a3db-2c6d-88d4-2da135127b2f-054</v>
      </c>
      <c r="N54" s="126" t="str">
        <f t="shared" si="46"/>
        <v>Cash Transfer</v>
      </c>
      <c r="O54" s="125" t="str">
        <f t="shared" ca="1" si="47"/>
        <v>dff7f083-a3db-2c6d-88d4-2da135127b2f-054</v>
      </c>
      <c r="P54" s="126">
        <f t="shared" si="63"/>
        <v>1</v>
      </c>
      <c r="Q54" s="127">
        <f t="shared" ca="1" si="16"/>
        <v>43724</v>
      </c>
      <c r="R54" s="128" t="str">
        <f t="shared" ca="1" si="48"/>
        <v>ext-u1-1000-2e9c4-0054</v>
      </c>
      <c r="S54" s="126" t="str">
        <f t="shared" si="18"/>
        <v>HSBCUSD</v>
      </c>
      <c r="T54" s="126" t="str">
        <f t="shared" si="49"/>
        <v>RECEIVE</v>
      </c>
      <c r="U54" s="126" t="str">
        <f t="shared" si="50"/>
        <v>USD</v>
      </c>
      <c r="V54" s="129">
        <f t="shared" si="51"/>
        <v>75000</v>
      </c>
      <c r="W54" s="126" t="str">
        <f t="shared" si="20"/>
        <v>CASHTX-A</v>
      </c>
      <c r="X54" s="127">
        <f t="shared" ca="1" si="26"/>
        <v>43724</v>
      </c>
      <c r="Y54" s="126" t="str">
        <f t="shared" si="52"/>
        <v>[UC1]Cash Transfer                [10:00]</v>
      </c>
      <c r="Z54" s="130" t="str">
        <f t="shared" si="27"/>
        <v>DEFAULT</v>
      </c>
      <c r="AA54" s="125" t="str">
        <f t="shared" ca="1" si="53"/>
        <v>HSBCUSDDFF7F083A3DB2</v>
      </c>
      <c r="AG54" s="125" t="str">
        <f t="shared" ca="1" si="54"/>
        <v>dff7f083-a3db-2c6d-88d4-2da135127b2f-054</v>
      </c>
      <c r="AH54" s="126" t="s">
        <v>76</v>
      </c>
      <c r="AI54" s="125" t="str">
        <f t="shared" ca="1" si="55"/>
        <v>dff7f083-a3db-2c6d-88d4-2da135127b2f-054</v>
      </c>
      <c r="AJ54" s="126">
        <f t="shared" si="64"/>
        <v>1</v>
      </c>
      <c r="AK54" s="127">
        <f t="shared" ca="1" si="56"/>
        <v>43724</v>
      </c>
      <c r="AL54" s="128" t="str">
        <f t="shared" ca="1" si="57"/>
        <v>ext-u1-1000-2e9c4-0054</v>
      </c>
      <c r="AM54" s="126" t="str">
        <f t="shared" si="23"/>
        <v>HSBCUSD</v>
      </c>
      <c r="AN54" s="126" t="s">
        <v>78</v>
      </c>
      <c r="AO54" s="126">
        <f>F54</f>
        <v>0</v>
      </c>
      <c r="AP54" s="126">
        <f>G54</f>
        <v>0</v>
      </c>
      <c r="AQ54" s="126" t="str">
        <f t="shared" si="58"/>
        <v>USD</v>
      </c>
      <c r="AR54" s="129">
        <f>D54*F54</f>
        <v>0</v>
      </c>
      <c r="AT54" s="126" t="str">
        <f t="shared" si="59"/>
        <v>CASHTX-A</v>
      </c>
      <c r="AV54" s="126" t="str">
        <f t="shared" si="60"/>
        <v>[UC1]Cash Transfer                [10:00]</v>
      </c>
      <c r="AW54" s="126" t="s">
        <v>91</v>
      </c>
      <c r="AX54" s="125" t="str">
        <f t="shared" ca="1" si="61"/>
        <v>HSBCUSDDFF7F083A3DB2</v>
      </c>
    </row>
    <row r="55" spans="1:50" x14ac:dyDescent="0.25">
      <c r="A55" s="146">
        <f t="shared" ref="A55:I55" si="67">A5</f>
        <v>0.41666666666666669</v>
      </c>
      <c r="B55" s="163" t="str">
        <f t="shared" si="67"/>
        <v>Cash Transfer</v>
      </c>
      <c r="C55" s="146" t="str">
        <f t="shared" si="67"/>
        <v>USD</v>
      </c>
      <c r="D55" s="151">
        <f t="shared" si="67"/>
        <v>40000</v>
      </c>
      <c r="E55" s="146" t="str">
        <f t="shared" si="67"/>
        <v>RECEIVE</v>
      </c>
      <c r="F55" s="151"/>
      <c r="G55" s="154"/>
      <c r="H55" s="146" t="str">
        <f t="shared" si="67"/>
        <v>HSBC</v>
      </c>
      <c r="I55" s="163" t="str">
        <f t="shared" si="67"/>
        <v>HSBCUSD</v>
      </c>
      <c r="J55" s="176" t="s">
        <v>77</v>
      </c>
      <c r="K55" s="162" t="s">
        <v>88</v>
      </c>
      <c r="M55" s="125" t="str">
        <f t="shared" ca="1" si="14"/>
        <v>8e0dfb63-8283-2a0b-654a-b150360d7749-055</v>
      </c>
      <c r="N55" s="126" t="str">
        <f t="shared" si="46"/>
        <v>Cash Transfer</v>
      </c>
      <c r="O55" s="125" t="str">
        <f t="shared" ca="1" si="47"/>
        <v>8e0dfb63-8283-2a0b-654a-b150360d7749-055</v>
      </c>
      <c r="P55" s="126">
        <f t="shared" si="63"/>
        <v>1</v>
      </c>
      <c r="Q55" s="127">
        <f t="shared" ca="1" si="16"/>
        <v>43724</v>
      </c>
      <c r="R55" s="128" t="str">
        <f t="shared" ca="1" si="48"/>
        <v>ext-u1-1000-2e9c4-0055</v>
      </c>
      <c r="S55" s="126" t="str">
        <f t="shared" si="18"/>
        <v>HSBCUSD</v>
      </c>
      <c r="T55" s="126" t="str">
        <f t="shared" si="49"/>
        <v>RECEIVE</v>
      </c>
      <c r="U55" s="126" t="str">
        <f t="shared" si="50"/>
        <v>USD</v>
      </c>
      <c r="V55" s="129">
        <f t="shared" si="51"/>
        <v>40000</v>
      </c>
      <c r="W55" s="126" t="str">
        <f t="shared" si="20"/>
        <v>CASHTX-A</v>
      </c>
      <c r="X55" s="127">
        <f t="shared" ca="1" si="26"/>
        <v>43724</v>
      </c>
      <c r="Y55" s="126" t="str">
        <f t="shared" si="52"/>
        <v>[UC1]Cash Transfer                [10:00]</v>
      </c>
      <c r="Z55" s="130" t="str">
        <f t="shared" si="27"/>
        <v>DEFAULT</v>
      </c>
      <c r="AA55" s="125" t="str">
        <f t="shared" ca="1" si="53"/>
        <v>HSBCUSD8E0DFB6382832</v>
      </c>
      <c r="AG55" s="125" t="str">
        <f t="shared" ca="1" si="54"/>
        <v>8e0dfb63-8283-2a0b-654a-b150360d7749-055</v>
      </c>
      <c r="AH55" s="126" t="s">
        <v>76</v>
      </c>
      <c r="AI55" s="125" t="str">
        <f t="shared" ca="1" si="55"/>
        <v>8e0dfb63-8283-2a0b-654a-b150360d7749-055</v>
      </c>
      <c r="AJ55" s="126">
        <f t="shared" si="64"/>
        <v>1</v>
      </c>
      <c r="AK55" s="127">
        <f t="shared" ca="1" si="56"/>
        <v>43724</v>
      </c>
      <c r="AL55" s="128" t="str">
        <f t="shared" ca="1" si="57"/>
        <v>ext-u1-1000-2e9c4-0055</v>
      </c>
      <c r="AM55" s="126" t="str">
        <f t="shared" si="23"/>
        <v>HSBCUSD</v>
      </c>
      <c r="AN55" s="126" t="s">
        <v>78</v>
      </c>
      <c r="AO55" s="126">
        <f>F55</f>
        <v>0</v>
      </c>
      <c r="AP55" s="126">
        <f>G55</f>
        <v>0</v>
      </c>
      <c r="AQ55" s="126" t="str">
        <f t="shared" si="58"/>
        <v>USD</v>
      </c>
      <c r="AR55" s="129">
        <f>D55*F55</f>
        <v>0</v>
      </c>
      <c r="AT55" s="126" t="str">
        <f t="shared" si="59"/>
        <v>CASHTX-A</v>
      </c>
      <c r="AV55" s="126" t="str">
        <f t="shared" si="60"/>
        <v>[UC1]Cash Transfer                [10:00]</v>
      </c>
      <c r="AW55" s="126" t="s">
        <v>91</v>
      </c>
      <c r="AX55" s="125" t="str">
        <f t="shared" ca="1" si="61"/>
        <v>HSBCUSD8E0DFB6382832</v>
      </c>
    </row>
    <row r="56" spans="1:50" x14ac:dyDescent="0.25">
      <c r="A56" s="146">
        <f t="shared" ref="A56:I56" si="68">A6</f>
        <v>0.41666666666666669</v>
      </c>
      <c r="B56" s="163" t="str">
        <f t="shared" si="68"/>
        <v>Cash Transfer</v>
      </c>
      <c r="C56" s="146" t="str">
        <f t="shared" si="68"/>
        <v>USD</v>
      </c>
      <c r="D56" s="151">
        <f t="shared" si="68"/>
        <v>10000</v>
      </c>
      <c r="E56" s="146" t="str">
        <f t="shared" si="68"/>
        <v>RECEIVE</v>
      </c>
      <c r="F56" s="151"/>
      <c r="G56" s="154"/>
      <c r="H56" s="146" t="str">
        <f t="shared" si="68"/>
        <v>HSBC</v>
      </c>
      <c r="I56" s="163" t="str">
        <f t="shared" si="68"/>
        <v>HSBCUSD</v>
      </c>
      <c r="J56" s="176" t="s">
        <v>77</v>
      </c>
      <c r="K56" s="162" t="s">
        <v>88</v>
      </c>
      <c r="M56" s="125" t="str">
        <f t="shared" ca="1" si="14"/>
        <v>4312eae2-915f-471d-88ec-1af5f5e41b45-056</v>
      </c>
      <c r="N56" s="126" t="str">
        <f t="shared" si="46"/>
        <v>Cash Transfer</v>
      </c>
      <c r="O56" s="125" t="str">
        <f t="shared" ca="1" si="47"/>
        <v>4312eae2-915f-471d-88ec-1af5f5e41b45-056</v>
      </c>
      <c r="P56" s="126">
        <f t="shared" si="63"/>
        <v>1</v>
      </c>
      <c r="Q56" s="127">
        <f t="shared" ca="1" si="16"/>
        <v>43724</v>
      </c>
      <c r="R56" s="128" t="str">
        <f t="shared" ca="1" si="48"/>
        <v>ext-u1-1000-2e9c4-0056</v>
      </c>
      <c r="S56" s="126" t="str">
        <f t="shared" si="18"/>
        <v>HSBCUSD</v>
      </c>
      <c r="T56" s="126" t="str">
        <f t="shared" si="49"/>
        <v>RECEIVE</v>
      </c>
      <c r="U56" s="126" t="str">
        <f t="shared" si="50"/>
        <v>USD</v>
      </c>
      <c r="V56" s="129">
        <f t="shared" si="51"/>
        <v>10000</v>
      </c>
      <c r="W56" s="126" t="str">
        <f t="shared" si="20"/>
        <v>CASHTX-A</v>
      </c>
      <c r="X56" s="127">
        <f t="shared" ca="1" si="26"/>
        <v>43724</v>
      </c>
      <c r="Y56" s="126" t="str">
        <f t="shared" si="52"/>
        <v>[UC1]Cash Transfer                [10:00]</v>
      </c>
      <c r="Z56" s="130" t="str">
        <f t="shared" si="27"/>
        <v>DEFAULT</v>
      </c>
      <c r="AA56" s="125" t="str">
        <f t="shared" ca="1" si="53"/>
        <v>HSBCUSD4312EAE2915F4</v>
      </c>
      <c r="AG56" s="125" t="str">
        <f t="shared" ca="1" si="54"/>
        <v>4312eae2-915f-471d-88ec-1af5f5e41b45-056</v>
      </c>
      <c r="AH56" s="126" t="s">
        <v>76</v>
      </c>
      <c r="AI56" s="125" t="str">
        <f t="shared" ca="1" si="55"/>
        <v>4312eae2-915f-471d-88ec-1af5f5e41b45-056</v>
      </c>
      <c r="AJ56" s="126">
        <f t="shared" si="64"/>
        <v>1</v>
      </c>
      <c r="AK56" s="127">
        <f t="shared" ca="1" si="56"/>
        <v>43724</v>
      </c>
      <c r="AL56" s="128" t="str">
        <f t="shared" ca="1" si="57"/>
        <v>ext-u1-1000-2e9c4-0056</v>
      </c>
      <c r="AM56" s="126" t="str">
        <f t="shared" si="23"/>
        <v>HSBCUSD</v>
      </c>
      <c r="AN56" s="126" t="s">
        <v>78</v>
      </c>
      <c r="AO56" s="126">
        <f>F56</f>
        <v>0</v>
      </c>
      <c r="AP56" s="126">
        <f>G56</f>
        <v>0</v>
      </c>
      <c r="AQ56" s="126" t="str">
        <f t="shared" si="58"/>
        <v>USD</v>
      </c>
      <c r="AR56" s="129">
        <f>D56*F56</f>
        <v>0</v>
      </c>
      <c r="AT56" s="126" t="str">
        <f t="shared" si="59"/>
        <v>CASHTX-A</v>
      </c>
      <c r="AV56" s="126" t="str">
        <f t="shared" si="60"/>
        <v>[UC1]Cash Transfer                [10:00]</v>
      </c>
      <c r="AW56" s="126" t="s">
        <v>91</v>
      </c>
      <c r="AX56" s="125" t="str">
        <f t="shared" ca="1" si="61"/>
        <v>HSBCUSD4312EAE2915F4</v>
      </c>
    </row>
    <row r="57" spans="1:50" x14ac:dyDescent="0.25">
      <c r="A57" s="146">
        <v>0.45763888888888887</v>
      </c>
      <c r="B57" s="163" t="str">
        <f t="shared" ref="B57:I57" si="69">B7</f>
        <v>Customer Payment Instruction</v>
      </c>
      <c r="C57" s="146" t="str">
        <f t="shared" si="69"/>
        <v>BRL</v>
      </c>
      <c r="D57" s="151">
        <f t="shared" si="69"/>
        <v>152</v>
      </c>
      <c r="E57" s="146" t="str">
        <f t="shared" si="69"/>
        <v>PAY</v>
      </c>
      <c r="F57" s="151"/>
      <c r="G57" s="154"/>
      <c r="H57" s="146" t="str">
        <f t="shared" si="69"/>
        <v>BDB</v>
      </c>
      <c r="I57" s="163" t="str">
        <f t="shared" si="69"/>
        <v>BDBBRL</v>
      </c>
      <c r="J57" s="176" t="s">
        <v>77</v>
      </c>
      <c r="K57" s="162" t="s">
        <v>89</v>
      </c>
      <c r="M57" s="125" t="str">
        <f t="shared" ca="1" si="14"/>
        <v>9851db0d-4266-1b2c-630d-e32f616a4ca2-057</v>
      </c>
      <c r="N57" s="126" t="str">
        <f t="shared" si="46"/>
        <v>Customer Payment Instruction</v>
      </c>
      <c r="O57" s="125" t="str">
        <f t="shared" ca="1" si="47"/>
        <v>9851db0d-4266-1b2c-630d-e32f616a4ca2-057</v>
      </c>
      <c r="P57" s="126">
        <f t="shared" si="63"/>
        <v>1</v>
      </c>
      <c r="Q57" s="127">
        <f t="shared" ca="1" si="16"/>
        <v>43724</v>
      </c>
      <c r="R57" s="128" t="str">
        <f t="shared" ca="1" si="48"/>
        <v>ext-u1-1059-2e9c4-0057</v>
      </c>
      <c r="S57" s="126" t="str">
        <f t="shared" si="18"/>
        <v>BDBBRL</v>
      </c>
      <c r="T57" s="126" t="str">
        <f t="shared" si="49"/>
        <v>PAY</v>
      </c>
      <c r="U57" s="126" t="str">
        <f t="shared" si="50"/>
        <v>BRL</v>
      </c>
      <c r="V57" s="129">
        <f t="shared" si="51"/>
        <v>152</v>
      </c>
      <c r="W57" s="126" t="str">
        <f t="shared" si="20"/>
        <v>CUSTINST-A</v>
      </c>
      <c r="X57" s="127">
        <f t="shared" ca="1" si="26"/>
        <v>43724</v>
      </c>
      <c r="Y57" s="126" t="str">
        <f t="shared" si="52"/>
        <v>[UC1]Customer Payment Instruction [10:59]</v>
      </c>
      <c r="Z57" s="130" t="str">
        <f t="shared" si="27"/>
        <v>DEFAULT</v>
      </c>
      <c r="AA57" s="125" t="str">
        <f t="shared" ca="1" si="53"/>
        <v>BDBBRL9851DB0D42661B</v>
      </c>
      <c r="AG57" s="125" t="str">
        <f t="shared" ca="1" si="54"/>
        <v>9851db0d-4266-1b2c-630d-e32f616a4ca2-057</v>
      </c>
      <c r="AH57" s="126" t="s">
        <v>76</v>
      </c>
      <c r="AI57" s="125" t="str">
        <f t="shared" ca="1" si="55"/>
        <v>9851db0d-4266-1b2c-630d-e32f616a4ca2-057</v>
      </c>
      <c r="AJ57" s="126">
        <f t="shared" si="64"/>
        <v>1</v>
      </c>
      <c r="AK57" s="127">
        <f t="shared" ca="1" si="56"/>
        <v>43724</v>
      </c>
      <c r="AL57" s="128" t="str">
        <f t="shared" ca="1" si="57"/>
        <v>ext-u1-1059-2e9c4-0057</v>
      </c>
      <c r="AM57" s="126" t="str">
        <f t="shared" si="23"/>
        <v>BDBBRL</v>
      </c>
      <c r="AN57" s="126" t="s">
        <v>78</v>
      </c>
      <c r="AO57" s="126">
        <f>F57</f>
        <v>0</v>
      </c>
      <c r="AP57" s="126">
        <f>G57</f>
        <v>0</v>
      </c>
      <c r="AQ57" s="126" t="str">
        <f t="shared" si="58"/>
        <v>BRL</v>
      </c>
      <c r="AR57" s="129">
        <f>D57*F57</f>
        <v>0</v>
      </c>
      <c r="AT57" s="126" t="str">
        <f t="shared" si="59"/>
        <v>CUSTINST-A</v>
      </c>
      <c r="AV57" s="126" t="str">
        <f t="shared" si="60"/>
        <v>[UC1]Customer Payment Instruction [10:59]</v>
      </c>
      <c r="AW57" s="126" t="s">
        <v>91</v>
      </c>
      <c r="AX57" s="125" t="str">
        <f t="shared" ca="1" si="61"/>
        <v>BDBBRL9851DB0D42661B</v>
      </c>
    </row>
    <row r="58" spans="1:50" x14ac:dyDescent="0.25">
      <c r="A58" s="146">
        <v>0.45763888888888887</v>
      </c>
      <c r="B58" s="163" t="str">
        <f t="shared" ref="B58:I58" si="70">B8</f>
        <v>Customer Payment Instruction</v>
      </c>
      <c r="C58" s="146" t="str">
        <f t="shared" si="70"/>
        <v>BRL</v>
      </c>
      <c r="D58" s="151">
        <f t="shared" si="70"/>
        <v>278</v>
      </c>
      <c r="E58" s="146" t="str">
        <f t="shared" si="70"/>
        <v>PAY</v>
      </c>
      <c r="F58" s="151"/>
      <c r="G58" s="154"/>
      <c r="H58" s="146" t="str">
        <f t="shared" si="70"/>
        <v>BDB</v>
      </c>
      <c r="I58" s="163" t="str">
        <f t="shared" si="70"/>
        <v>BDBBRL</v>
      </c>
      <c r="J58" s="176" t="s">
        <v>77</v>
      </c>
      <c r="K58" s="162" t="s">
        <v>89</v>
      </c>
      <c r="M58" s="125" t="str">
        <f t="shared" ca="1" si="14"/>
        <v>4a9bdda4-39eb-8e2d-6ca0-69681b93a3ff-058</v>
      </c>
      <c r="N58" s="126" t="str">
        <f t="shared" si="46"/>
        <v>Customer Payment Instruction</v>
      </c>
      <c r="O58" s="125" t="str">
        <f t="shared" ca="1" si="47"/>
        <v>4a9bdda4-39eb-8e2d-6ca0-69681b93a3ff-058</v>
      </c>
      <c r="P58" s="126">
        <f t="shared" si="63"/>
        <v>1</v>
      </c>
      <c r="Q58" s="127">
        <f t="shared" ca="1" si="16"/>
        <v>43724</v>
      </c>
      <c r="R58" s="128" t="str">
        <f t="shared" ca="1" si="48"/>
        <v>ext-u1-1059-2e9c4-0058</v>
      </c>
      <c r="S58" s="126" t="str">
        <f t="shared" si="18"/>
        <v>BDBBRL</v>
      </c>
      <c r="T58" s="126" t="str">
        <f t="shared" si="49"/>
        <v>PAY</v>
      </c>
      <c r="U58" s="126" t="str">
        <f t="shared" si="50"/>
        <v>BRL</v>
      </c>
      <c r="V58" s="129">
        <f t="shared" si="51"/>
        <v>278</v>
      </c>
      <c r="W58" s="126" t="str">
        <f t="shared" si="20"/>
        <v>CUSTINST-A</v>
      </c>
      <c r="X58" s="127">
        <f t="shared" ca="1" si="26"/>
        <v>43724</v>
      </c>
      <c r="Y58" s="126" t="str">
        <f t="shared" si="52"/>
        <v>[UC1]Customer Payment Instruction [10:59]</v>
      </c>
      <c r="Z58" s="130" t="str">
        <f t="shared" si="27"/>
        <v>DEFAULT</v>
      </c>
      <c r="AA58" s="125" t="str">
        <f t="shared" ca="1" si="53"/>
        <v>BDBBRL4A9BDDA439EB8E</v>
      </c>
      <c r="AG58" s="125" t="str">
        <f t="shared" ca="1" si="54"/>
        <v>4a9bdda4-39eb-8e2d-6ca0-69681b93a3ff-058</v>
      </c>
      <c r="AH58" s="126" t="s">
        <v>76</v>
      </c>
      <c r="AI58" s="125" t="str">
        <f t="shared" ca="1" si="55"/>
        <v>4a9bdda4-39eb-8e2d-6ca0-69681b93a3ff-058</v>
      </c>
      <c r="AJ58" s="126">
        <f t="shared" si="64"/>
        <v>1</v>
      </c>
      <c r="AK58" s="127">
        <f t="shared" ca="1" si="56"/>
        <v>43724</v>
      </c>
      <c r="AL58" s="128" t="str">
        <f t="shared" ca="1" si="57"/>
        <v>ext-u1-1059-2e9c4-0058</v>
      </c>
      <c r="AM58" s="126" t="str">
        <f t="shared" si="23"/>
        <v>BDBBRL</v>
      </c>
      <c r="AN58" s="126" t="s">
        <v>78</v>
      </c>
      <c r="AO58" s="126">
        <f>F58</f>
        <v>0</v>
      </c>
      <c r="AP58" s="126">
        <f>G58</f>
        <v>0</v>
      </c>
      <c r="AQ58" s="126" t="str">
        <f t="shared" si="58"/>
        <v>BRL</v>
      </c>
      <c r="AR58" s="129">
        <f>D58*F58</f>
        <v>0</v>
      </c>
      <c r="AT58" s="126" t="str">
        <f t="shared" si="59"/>
        <v>CUSTINST-A</v>
      </c>
      <c r="AV58" s="126" t="str">
        <f t="shared" si="60"/>
        <v>[UC1]Customer Payment Instruction [10:59]</v>
      </c>
      <c r="AW58" s="126" t="s">
        <v>91</v>
      </c>
      <c r="AX58" s="125" t="str">
        <f t="shared" ca="1" si="61"/>
        <v>BDBBRL4A9BDDA439EB8E</v>
      </c>
    </row>
    <row r="59" spans="1:50" x14ac:dyDescent="0.25">
      <c r="A59" s="146">
        <v>0.45763888888888887</v>
      </c>
      <c r="B59" s="163" t="str">
        <f t="shared" ref="B59:I59" si="71">B9</f>
        <v>Customer Payment Instruction</v>
      </c>
      <c r="C59" s="146" t="str">
        <f t="shared" si="71"/>
        <v>BRL</v>
      </c>
      <c r="D59" s="151">
        <f t="shared" si="71"/>
        <v>7996</v>
      </c>
      <c r="E59" s="146" t="str">
        <f t="shared" si="71"/>
        <v>PAY</v>
      </c>
      <c r="F59" s="151"/>
      <c r="G59" s="154"/>
      <c r="H59" s="146" t="str">
        <f t="shared" si="71"/>
        <v>BDB</v>
      </c>
      <c r="I59" s="163" t="str">
        <f t="shared" si="71"/>
        <v>BDBBRL</v>
      </c>
      <c r="J59" s="176" t="s">
        <v>77</v>
      </c>
      <c r="K59" s="162" t="s">
        <v>89</v>
      </c>
      <c r="M59" s="125" t="str">
        <f t="shared" ca="1" si="14"/>
        <v>4f206bcb-113f-44d6-1ed8-b8c5377e6408-059</v>
      </c>
      <c r="N59" s="126" t="str">
        <f t="shared" si="46"/>
        <v>Customer Payment Instruction</v>
      </c>
      <c r="O59" s="125" t="str">
        <f t="shared" ca="1" si="47"/>
        <v>4f206bcb-113f-44d6-1ed8-b8c5377e6408-059</v>
      </c>
      <c r="P59" s="126">
        <f t="shared" si="63"/>
        <v>1</v>
      </c>
      <c r="Q59" s="127">
        <f t="shared" ca="1" si="16"/>
        <v>43724</v>
      </c>
      <c r="R59" s="128" t="str">
        <f t="shared" ca="1" si="48"/>
        <v>ext-u1-1059-2e9c4-0059</v>
      </c>
      <c r="S59" s="126" t="str">
        <f t="shared" si="18"/>
        <v>BDBBRL</v>
      </c>
      <c r="T59" s="126" t="str">
        <f t="shared" si="49"/>
        <v>PAY</v>
      </c>
      <c r="U59" s="126" t="str">
        <f t="shared" si="50"/>
        <v>BRL</v>
      </c>
      <c r="V59" s="129">
        <f t="shared" si="51"/>
        <v>7996</v>
      </c>
      <c r="W59" s="126" t="str">
        <f t="shared" si="20"/>
        <v>CUSTINST-A</v>
      </c>
      <c r="X59" s="127">
        <f t="shared" ca="1" si="26"/>
        <v>43724</v>
      </c>
      <c r="Y59" s="126" t="str">
        <f t="shared" si="52"/>
        <v>[UC1]Customer Payment Instruction [10:59]</v>
      </c>
      <c r="Z59" s="130" t="str">
        <f t="shared" si="27"/>
        <v>DEFAULT</v>
      </c>
      <c r="AA59" s="125" t="str">
        <f t="shared" ca="1" si="53"/>
        <v>BDBBRL4F206BCB113F44</v>
      </c>
      <c r="AG59" s="125" t="str">
        <f t="shared" ca="1" si="54"/>
        <v>4f206bcb-113f-44d6-1ed8-b8c5377e6408-059</v>
      </c>
      <c r="AH59" s="126" t="s">
        <v>76</v>
      </c>
      <c r="AI59" s="125" t="str">
        <f t="shared" ca="1" si="55"/>
        <v>4f206bcb-113f-44d6-1ed8-b8c5377e6408-059</v>
      </c>
      <c r="AJ59" s="126">
        <f t="shared" si="64"/>
        <v>1</v>
      </c>
      <c r="AK59" s="127">
        <f t="shared" ca="1" si="56"/>
        <v>43724</v>
      </c>
      <c r="AL59" s="128" t="str">
        <f t="shared" ca="1" si="57"/>
        <v>ext-u1-1059-2e9c4-0059</v>
      </c>
      <c r="AM59" s="126" t="str">
        <f t="shared" si="23"/>
        <v>BDBBRL</v>
      </c>
      <c r="AN59" s="126" t="s">
        <v>78</v>
      </c>
      <c r="AO59" s="126">
        <f>F59</f>
        <v>0</v>
      </c>
      <c r="AP59" s="126">
        <f>G59</f>
        <v>0</v>
      </c>
      <c r="AQ59" s="126" t="str">
        <f t="shared" si="58"/>
        <v>BRL</v>
      </c>
      <c r="AR59" s="129">
        <f>D59*F59</f>
        <v>0</v>
      </c>
      <c r="AT59" s="126" t="str">
        <f t="shared" si="59"/>
        <v>CUSTINST-A</v>
      </c>
      <c r="AV59" s="126" t="str">
        <f t="shared" si="60"/>
        <v>[UC1]Customer Payment Instruction [10:59]</v>
      </c>
      <c r="AW59" s="126" t="s">
        <v>91</v>
      </c>
      <c r="AX59" s="125" t="str">
        <f t="shared" ca="1" si="61"/>
        <v>BDBBRL4F206BCB113F44</v>
      </c>
    </row>
    <row r="60" spans="1:50" x14ac:dyDescent="0.25">
      <c r="A60" s="146">
        <f t="shared" ref="A60:I60" si="72">A10</f>
        <v>0.4375</v>
      </c>
      <c r="B60" s="163" t="str">
        <f t="shared" si="72"/>
        <v>Cash Transfer</v>
      </c>
      <c r="C60" s="146" t="str">
        <f t="shared" si="72"/>
        <v>USD</v>
      </c>
      <c r="D60" s="151">
        <f t="shared" si="72"/>
        <v>15000</v>
      </c>
      <c r="E60" s="146" t="str">
        <f t="shared" si="72"/>
        <v>RECEIVE</v>
      </c>
      <c r="F60" s="151"/>
      <c r="G60" s="154"/>
      <c r="H60" s="146" t="str">
        <f t="shared" si="72"/>
        <v>HSBC</v>
      </c>
      <c r="I60" s="163" t="str">
        <f t="shared" si="72"/>
        <v>HSBCUSD</v>
      </c>
      <c r="J60" s="176" t="s">
        <v>77</v>
      </c>
      <c r="K60" s="162" t="s">
        <v>88</v>
      </c>
      <c r="M60" s="125" t="str">
        <f t="shared" ca="1" si="14"/>
        <v>0e9e9d06-612a-51a5-5acc-6d26da459ea3-060</v>
      </c>
      <c r="N60" s="126" t="str">
        <f t="shared" si="46"/>
        <v>Cash Transfer</v>
      </c>
      <c r="O60" s="125" t="str">
        <f t="shared" ca="1" si="47"/>
        <v>0e9e9d06-612a-51a5-5acc-6d26da459ea3-060</v>
      </c>
      <c r="P60" s="126">
        <f t="shared" si="63"/>
        <v>1</v>
      </c>
      <c r="Q60" s="127">
        <f t="shared" ca="1" si="16"/>
        <v>43724</v>
      </c>
      <c r="R60" s="128" t="str">
        <f t="shared" ca="1" si="48"/>
        <v>ext-u1-1030-2e9c4-0060</v>
      </c>
      <c r="S60" s="126" t="str">
        <f t="shared" si="18"/>
        <v>HSBCUSD</v>
      </c>
      <c r="T60" s="126" t="str">
        <f t="shared" si="49"/>
        <v>RECEIVE</v>
      </c>
      <c r="U60" s="126" t="str">
        <f t="shared" si="50"/>
        <v>USD</v>
      </c>
      <c r="V60" s="129">
        <f t="shared" si="51"/>
        <v>15000</v>
      </c>
      <c r="W60" s="126" t="str">
        <f t="shared" si="20"/>
        <v>CASHTX-A</v>
      </c>
      <c r="X60" s="127">
        <f t="shared" ca="1" si="26"/>
        <v>43724</v>
      </c>
      <c r="Y60" s="126" t="str">
        <f t="shared" si="52"/>
        <v>[UC1]Cash Transfer                [10:30]</v>
      </c>
      <c r="Z60" s="130" t="str">
        <f t="shared" si="27"/>
        <v>DEFAULT</v>
      </c>
      <c r="AA60" s="125" t="str">
        <f t="shared" ca="1" si="53"/>
        <v>HSBCUSD0E9E9D06612A5</v>
      </c>
      <c r="AG60" s="125" t="str">
        <f t="shared" ca="1" si="54"/>
        <v>0e9e9d06-612a-51a5-5acc-6d26da459ea3-060</v>
      </c>
      <c r="AH60" s="126" t="s">
        <v>76</v>
      </c>
      <c r="AI60" s="125" t="str">
        <f t="shared" ca="1" si="55"/>
        <v>0e9e9d06-612a-51a5-5acc-6d26da459ea3-060</v>
      </c>
      <c r="AJ60" s="126">
        <f t="shared" si="64"/>
        <v>1</v>
      </c>
      <c r="AK60" s="127">
        <f t="shared" ca="1" si="56"/>
        <v>43724</v>
      </c>
      <c r="AL60" s="128" t="str">
        <f t="shared" ca="1" si="57"/>
        <v>ext-u1-1030-2e9c4-0060</v>
      </c>
      <c r="AM60" s="126" t="str">
        <f t="shared" si="23"/>
        <v>HSBCUSD</v>
      </c>
      <c r="AN60" s="126" t="s">
        <v>78</v>
      </c>
      <c r="AO60" s="126">
        <f>F60</f>
        <v>0</v>
      </c>
      <c r="AP60" s="126">
        <f>G60</f>
        <v>0</v>
      </c>
      <c r="AQ60" s="126" t="str">
        <f t="shared" si="58"/>
        <v>USD</v>
      </c>
      <c r="AR60" s="129">
        <f>D60*F60</f>
        <v>0</v>
      </c>
      <c r="AT60" s="126" t="str">
        <f t="shared" si="59"/>
        <v>CASHTX-A</v>
      </c>
      <c r="AV60" s="126" t="str">
        <f t="shared" si="60"/>
        <v>[UC1]Cash Transfer                [10:30]</v>
      </c>
      <c r="AW60" s="126" t="s">
        <v>91</v>
      </c>
      <c r="AX60" s="125" t="str">
        <f t="shared" ca="1" si="61"/>
        <v>HSBCUSD0E9E9D06612A5</v>
      </c>
    </row>
    <row r="61" spans="1:50" x14ac:dyDescent="0.25">
      <c r="A61" s="146">
        <v>0.45763888888888887</v>
      </c>
      <c r="B61" s="163" t="str">
        <f t="shared" ref="B61:I61" si="73">B11</f>
        <v>Customer Payment Instruction</v>
      </c>
      <c r="C61" s="146" t="str">
        <f t="shared" si="73"/>
        <v>BRL</v>
      </c>
      <c r="D61" s="151">
        <f t="shared" si="73"/>
        <v>2000</v>
      </c>
      <c r="E61" s="146" t="str">
        <f t="shared" si="73"/>
        <v>PAY</v>
      </c>
      <c r="F61" s="151"/>
      <c r="G61" s="154"/>
      <c r="H61" s="146" t="str">
        <f t="shared" si="73"/>
        <v>BDB</v>
      </c>
      <c r="I61" s="163" t="str">
        <f t="shared" si="73"/>
        <v>BDBBRL</v>
      </c>
      <c r="J61" s="176" t="s">
        <v>77</v>
      </c>
      <c r="K61" s="162" t="s">
        <v>89</v>
      </c>
      <c r="M61" s="125" t="str">
        <f t="shared" ca="1" si="14"/>
        <v>06dec52d-48e1-9626-18c1-b5ce09015522-061</v>
      </c>
      <c r="N61" s="126" t="str">
        <f t="shared" si="46"/>
        <v>Customer Payment Instruction</v>
      </c>
      <c r="O61" s="125" t="str">
        <f t="shared" ca="1" si="47"/>
        <v>06dec52d-48e1-9626-18c1-b5ce09015522-061</v>
      </c>
      <c r="P61" s="126">
        <f t="shared" si="63"/>
        <v>1</v>
      </c>
      <c r="Q61" s="127">
        <f t="shared" ca="1" si="16"/>
        <v>43724</v>
      </c>
      <c r="R61" s="128" t="str">
        <f t="shared" ca="1" si="48"/>
        <v>ext-u1-1059-2e9c4-0061</v>
      </c>
      <c r="S61" s="126" t="str">
        <f t="shared" si="18"/>
        <v>BDBBRL</v>
      </c>
      <c r="T61" s="126" t="str">
        <f t="shared" si="49"/>
        <v>PAY</v>
      </c>
      <c r="U61" s="126" t="str">
        <f t="shared" si="50"/>
        <v>BRL</v>
      </c>
      <c r="V61" s="129">
        <f t="shared" si="51"/>
        <v>2000</v>
      </c>
      <c r="W61" s="126" t="str">
        <f t="shared" si="20"/>
        <v>CUSTINST-A</v>
      </c>
      <c r="X61" s="127">
        <f t="shared" ca="1" si="26"/>
        <v>43724</v>
      </c>
      <c r="Y61" s="126" t="str">
        <f t="shared" si="52"/>
        <v>[UC1]Customer Payment Instruction [10:59]</v>
      </c>
      <c r="Z61" s="130" t="str">
        <f t="shared" si="27"/>
        <v>DEFAULT</v>
      </c>
      <c r="AA61" s="125" t="str">
        <f t="shared" ca="1" si="53"/>
        <v>BDBBRL06DEC52D48E196</v>
      </c>
      <c r="AG61" s="125" t="str">
        <f t="shared" ca="1" si="54"/>
        <v>06dec52d-48e1-9626-18c1-b5ce09015522-061</v>
      </c>
      <c r="AH61" s="126" t="s">
        <v>76</v>
      </c>
      <c r="AI61" s="125" t="str">
        <f t="shared" ca="1" si="55"/>
        <v>06dec52d-48e1-9626-18c1-b5ce09015522-061</v>
      </c>
      <c r="AJ61" s="126">
        <f t="shared" si="64"/>
        <v>1</v>
      </c>
      <c r="AK61" s="127">
        <f t="shared" ca="1" si="56"/>
        <v>43724</v>
      </c>
      <c r="AL61" s="128" t="str">
        <f t="shared" ca="1" si="57"/>
        <v>ext-u1-1059-2e9c4-0061</v>
      </c>
      <c r="AM61" s="126" t="str">
        <f t="shared" si="23"/>
        <v>BDBBRL</v>
      </c>
      <c r="AN61" s="126" t="s">
        <v>78</v>
      </c>
      <c r="AO61" s="126">
        <f>F61</f>
        <v>0</v>
      </c>
      <c r="AP61" s="126">
        <f>G61</f>
        <v>0</v>
      </c>
      <c r="AQ61" s="126" t="str">
        <f t="shared" si="58"/>
        <v>BRL</v>
      </c>
      <c r="AR61" s="129">
        <f>D61*F61</f>
        <v>0</v>
      </c>
      <c r="AT61" s="126" t="str">
        <f t="shared" si="59"/>
        <v>CUSTINST-A</v>
      </c>
      <c r="AV61" s="126" t="str">
        <f t="shared" si="60"/>
        <v>[UC1]Customer Payment Instruction [10:59]</v>
      </c>
      <c r="AW61" s="126" t="s">
        <v>91</v>
      </c>
      <c r="AX61" s="125" t="str">
        <f t="shared" ca="1" si="61"/>
        <v>BDBBRL06DEC52D48E196</v>
      </c>
    </row>
    <row r="62" spans="1:50" x14ac:dyDescent="0.25">
      <c r="A62" s="146">
        <f t="shared" ref="A62:I62" si="74">A12</f>
        <v>0.4381944444444445</v>
      </c>
      <c r="B62" s="163" t="str">
        <f t="shared" si="74"/>
        <v>Cash Transfer</v>
      </c>
      <c r="C62" s="146" t="str">
        <f t="shared" si="74"/>
        <v>USD</v>
      </c>
      <c r="D62" s="151">
        <f t="shared" si="74"/>
        <v>20000</v>
      </c>
      <c r="E62" s="146" t="str">
        <f t="shared" si="74"/>
        <v>RECEIVE</v>
      </c>
      <c r="F62" s="151"/>
      <c r="G62" s="154"/>
      <c r="H62" s="146" t="str">
        <f t="shared" si="74"/>
        <v>HSBC</v>
      </c>
      <c r="I62" s="163" t="str">
        <f t="shared" si="74"/>
        <v>HSBCUSD</v>
      </c>
      <c r="J62" s="176" t="s">
        <v>77</v>
      </c>
      <c r="K62" s="162" t="s">
        <v>88</v>
      </c>
      <c r="M62" s="125" t="str">
        <f t="shared" ca="1" si="14"/>
        <v>10e23aea-74bb-6b3d-4309-33c3c2631faf-062</v>
      </c>
      <c r="N62" s="126" t="str">
        <f>B62</f>
        <v>Cash Transfer</v>
      </c>
      <c r="O62" s="125" t="str">
        <f t="shared" ref="O62:O100" ca="1" si="75">M62</f>
        <v>10e23aea-74bb-6b3d-4309-33c3c2631faf-062</v>
      </c>
      <c r="P62" s="126">
        <f t="shared" si="63"/>
        <v>1</v>
      </c>
      <c r="Q62" s="127">
        <f t="shared" ca="1" si="16"/>
        <v>43724</v>
      </c>
      <c r="R62" s="128" t="str">
        <f ca="1">"ext-u1-"&amp;TEXT(A62,"HHMM-")&amp;LOWER(DEC2HEX(TEXT(TODAY(),"YmMD")))&amp;"-"&amp;TEXT(ROW(),"0000")</f>
        <v>ext-u1-1031-2e9c4-0062</v>
      </c>
      <c r="S62" s="126" t="str">
        <f t="shared" si="18"/>
        <v>HSBCUSD</v>
      </c>
      <c r="T62" s="126" t="str">
        <f>E62</f>
        <v>RECEIVE</v>
      </c>
      <c r="U62" s="126" t="str">
        <f>C62</f>
        <v>USD</v>
      </c>
      <c r="V62" s="129">
        <f>D62</f>
        <v>20000</v>
      </c>
      <c r="W62" s="126" t="str">
        <f t="shared" si="20"/>
        <v>CASHTX-A</v>
      </c>
      <c r="X62" s="127">
        <f t="shared" ca="1" si="26"/>
        <v>43724</v>
      </c>
      <c r="Y62" s="126" t="str">
        <f>"[UC1]"&amp;N62&amp;REPT(" ",28-LEN(N62))&amp;" ["&amp;TEXT(A62,"HH:MM")&amp;"]"</f>
        <v>[UC1]Cash Transfer                [10:31]</v>
      </c>
      <c r="Z62" s="130" t="str">
        <f t="shared" si="27"/>
        <v>DEFAULT</v>
      </c>
      <c r="AA62" s="125" t="str">
        <f t="shared" ref="AA62:AA100" ca="1" si="76">UPPER(LEFT(S62&amp;SUBSTITUTE(M62,"-",""),20))</f>
        <v>HSBCUSD10E23AEA74BB6</v>
      </c>
      <c r="AG62" s="125" t="str">
        <f t="shared" ca="1" si="54"/>
        <v>10e23aea-74bb-6b3d-4309-33c3c2631faf-062</v>
      </c>
      <c r="AH62" s="126" t="s">
        <v>76</v>
      </c>
      <c r="AI62" s="125" t="str">
        <f t="shared" ca="1" si="55"/>
        <v>10e23aea-74bb-6b3d-4309-33c3c2631faf-062</v>
      </c>
      <c r="AJ62" s="126">
        <f t="shared" si="64"/>
        <v>1</v>
      </c>
      <c r="AK62" s="127">
        <f t="shared" ca="1" si="56"/>
        <v>43724</v>
      </c>
      <c r="AL62" s="128" t="str">
        <f t="shared" ca="1" si="57"/>
        <v>ext-u1-1031-2e9c4-0062</v>
      </c>
      <c r="AM62" s="126" t="str">
        <f t="shared" si="23"/>
        <v>HSBCUSD</v>
      </c>
      <c r="AN62" s="126" t="s">
        <v>78</v>
      </c>
      <c r="AO62" s="126">
        <f>F62</f>
        <v>0</v>
      </c>
      <c r="AP62" s="126">
        <f>G62</f>
        <v>0</v>
      </c>
      <c r="AQ62" s="126" t="str">
        <f t="shared" si="58"/>
        <v>USD</v>
      </c>
      <c r="AR62" s="129">
        <f>D62*F62</f>
        <v>0</v>
      </c>
      <c r="AT62" s="126" t="str">
        <f t="shared" si="59"/>
        <v>CASHTX-A</v>
      </c>
      <c r="AV62" s="126" t="str">
        <f t="shared" si="60"/>
        <v>[UC1]Cash Transfer                [10:31]</v>
      </c>
      <c r="AW62" s="126" t="s">
        <v>91</v>
      </c>
      <c r="AX62" s="125" t="str">
        <f t="shared" ca="1" si="61"/>
        <v>HSBCUSD10E23AEA74BB6</v>
      </c>
    </row>
    <row r="63" spans="1:50" x14ac:dyDescent="0.25">
      <c r="A63" s="146">
        <f t="shared" ref="A63:I63" si="77">A13</f>
        <v>0.4381944444444445</v>
      </c>
      <c r="B63" s="163" t="str">
        <f t="shared" si="77"/>
        <v>Cash Transfer</v>
      </c>
      <c r="C63" s="146" t="str">
        <f t="shared" si="77"/>
        <v>USD</v>
      </c>
      <c r="D63" s="151">
        <f t="shared" si="77"/>
        <v>15000</v>
      </c>
      <c r="E63" s="146" t="str">
        <f t="shared" si="77"/>
        <v>RECEIVE</v>
      </c>
      <c r="F63" s="151"/>
      <c r="G63" s="154"/>
      <c r="H63" s="146" t="str">
        <f t="shared" si="77"/>
        <v>HSBC</v>
      </c>
      <c r="I63" s="163" t="str">
        <f t="shared" si="77"/>
        <v>HSBCUSD</v>
      </c>
      <c r="J63" s="176" t="s">
        <v>77</v>
      </c>
      <c r="K63" s="162" t="s">
        <v>88</v>
      </c>
      <c r="M63" s="125" t="str">
        <f t="shared" ca="1" si="14"/>
        <v>e2159d08-5424-a7b5-4281-49c2612855b4-063</v>
      </c>
      <c r="N63" s="126" t="str">
        <f>B63</f>
        <v>Cash Transfer</v>
      </c>
      <c r="O63" s="125" t="str">
        <f t="shared" ca="1" si="75"/>
        <v>e2159d08-5424-a7b5-4281-49c2612855b4-063</v>
      </c>
      <c r="P63" s="126">
        <f t="shared" si="63"/>
        <v>1</v>
      </c>
      <c r="Q63" s="127">
        <f t="shared" ca="1" si="16"/>
        <v>43724</v>
      </c>
      <c r="R63" s="128" t="str">
        <f ca="1">"ext-u1-"&amp;TEXT(A63,"HHMM-")&amp;LOWER(DEC2HEX(TEXT(TODAY(),"YmMD")))&amp;"-"&amp;TEXT(ROW(),"0000")</f>
        <v>ext-u1-1031-2e9c4-0063</v>
      </c>
      <c r="S63" s="126" t="str">
        <f t="shared" si="18"/>
        <v>HSBCUSD</v>
      </c>
      <c r="T63" s="126" t="str">
        <f>E63</f>
        <v>RECEIVE</v>
      </c>
      <c r="U63" s="126" t="str">
        <f>C63</f>
        <v>USD</v>
      </c>
      <c r="V63" s="129">
        <f>D63</f>
        <v>15000</v>
      </c>
      <c r="W63" s="126" t="str">
        <f t="shared" si="20"/>
        <v>CASHTX-A</v>
      </c>
      <c r="X63" s="127">
        <f t="shared" ca="1" si="26"/>
        <v>43724</v>
      </c>
      <c r="Y63" s="126" t="str">
        <f>"[UC1]"&amp;N63&amp;REPT(" ",28-LEN(N63))&amp;" ["&amp;TEXT(A63,"HH:MM")&amp;"]"</f>
        <v>[UC1]Cash Transfer                [10:31]</v>
      </c>
      <c r="Z63" s="130" t="str">
        <f t="shared" si="27"/>
        <v>DEFAULT</v>
      </c>
      <c r="AA63" s="125" t="str">
        <f t="shared" ca="1" si="76"/>
        <v>HSBCUSDE2159D085424A</v>
      </c>
      <c r="AG63" s="125" t="str">
        <f t="shared" ca="1" si="54"/>
        <v>e2159d08-5424-a7b5-4281-49c2612855b4-063</v>
      </c>
      <c r="AH63" s="126" t="s">
        <v>76</v>
      </c>
      <c r="AI63" s="125" t="str">
        <f t="shared" ca="1" si="55"/>
        <v>e2159d08-5424-a7b5-4281-49c2612855b4-063</v>
      </c>
      <c r="AJ63" s="126">
        <f t="shared" si="64"/>
        <v>1</v>
      </c>
      <c r="AK63" s="127">
        <f t="shared" ca="1" si="56"/>
        <v>43724</v>
      </c>
      <c r="AL63" s="128" t="str">
        <f t="shared" ca="1" si="57"/>
        <v>ext-u1-1031-2e9c4-0063</v>
      </c>
      <c r="AM63" s="126" t="str">
        <f t="shared" si="23"/>
        <v>HSBCUSD</v>
      </c>
      <c r="AN63" s="126" t="s">
        <v>78</v>
      </c>
      <c r="AO63" s="126">
        <f>F63</f>
        <v>0</v>
      </c>
      <c r="AP63" s="126">
        <f>G63</f>
        <v>0</v>
      </c>
      <c r="AQ63" s="126" t="str">
        <f t="shared" si="58"/>
        <v>USD</v>
      </c>
      <c r="AR63" s="129">
        <f>D63*F63</f>
        <v>0</v>
      </c>
      <c r="AT63" s="126" t="str">
        <f t="shared" si="59"/>
        <v>CASHTX-A</v>
      </c>
      <c r="AV63" s="126" t="str">
        <f t="shared" si="60"/>
        <v>[UC1]Cash Transfer                [10:31]</v>
      </c>
      <c r="AW63" s="126" t="s">
        <v>91</v>
      </c>
      <c r="AX63" s="125" t="str">
        <f t="shared" ca="1" si="61"/>
        <v>HSBCUSDE2159D085424A</v>
      </c>
    </row>
    <row r="64" spans="1:50" x14ac:dyDescent="0.25">
      <c r="A64" s="146">
        <v>0.45763888888888887</v>
      </c>
      <c r="B64" s="163" t="str">
        <f t="shared" ref="B64:I64" si="78">B14</f>
        <v>Customer Payment Instruction</v>
      </c>
      <c r="C64" s="146" t="str">
        <f t="shared" si="78"/>
        <v>BRL</v>
      </c>
      <c r="D64" s="151">
        <f t="shared" si="78"/>
        <v>1542</v>
      </c>
      <c r="E64" s="146" t="str">
        <f t="shared" si="78"/>
        <v>PAY</v>
      </c>
      <c r="F64" s="151"/>
      <c r="G64" s="154"/>
      <c r="H64" s="146" t="str">
        <f t="shared" si="78"/>
        <v>BDB</v>
      </c>
      <c r="I64" s="163" t="str">
        <f t="shared" si="78"/>
        <v>BDBBRL</v>
      </c>
      <c r="J64" s="176" t="s">
        <v>77</v>
      </c>
      <c r="K64" s="162" t="s">
        <v>89</v>
      </c>
      <c r="M64" s="125" t="str">
        <f t="shared" ca="1" si="14"/>
        <v>f18dc627-1764-641c-4448-0ad928ba9dc3-064</v>
      </c>
      <c r="N64" s="126" t="str">
        <f>B64</f>
        <v>Customer Payment Instruction</v>
      </c>
      <c r="O64" s="125" t="str">
        <f t="shared" ca="1" si="75"/>
        <v>f18dc627-1764-641c-4448-0ad928ba9dc3-064</v>
      </c>
      <c r="P64" s="126">
        <f t="shared" si="63"/>
        <v>1</v>
      </c>
      <c r="Q64" s="127">
        <f t="shared" ca="1" si="16"/>
        <v>43724</v>
      </c>
      <c r="R64" s="128" t="str">
        <f ca="1">"ext-u1-"&amp;TEXT(A64,"HHMM-")&amp;LOWER(DEC2HEX(TEXT(TODAY(),"YmMD")))&amp;"-"&amp;TEXT(ROW(),"0000")</f>
        <v>ext-u1-1059-2e9c4-0064</v>
      </c>
      <c r="S64" s="126" t="str">
        <f t="shared" si="18"/>
        <v>BDBBRL</v>
      </c>
      <c r="T64" s="126" t="str">
        <f>E64</f>
        <v>PAY</v>
      </c>
      <c r="U64" s="126" t="str">
        <f>C64</f>
        <v>BRL</v>
      </c>
      <c r="V64" s="129">
        <f>D64</f>
        <v>1542</v>
      </c>
      <c r="W64" s="126" t="str">
        <f t="shared" si="20"/>
        <v>CUSTINST-A</v>
      </c>
      <c r="X64" s="127">
        <f t="shared" ca="1" si="26"/>
        <v>43724</v>
      </c>
      <c r="Y64" s="126" t="str">
        <f>"[UC1]"&amp;N64&amp;REPT(" ",28-LEN(N64))&amp;" ["&amp;TEXT(A64,"HH:MM")&amp;"]"</f>
        <v>[UC1]Customer Payment Instruction [10:59]</v>
      </c>
      <c r="Z64" s="130" t="str">
        <f t="shared" si="27"/>
        <v>DEFAULT</v>
      </c>
      <c r="AA64" s="125" t="str">
        <f t="shared" ca="1" si="76"/>
        <v>BDBBRLF18DC627176464</v>
      </c>
      <c r="AG64" s="125" t="str">
        <f t="shared" ca="1" si="54"/>
        <v>f18dc627-1764-641c-4448-0ad928ba9dc3-064</v>
      </c>
      <c r="AH64" s="126" t="s">
        <v>76</v>
      </c>
      <c r="AI64" s="125" t="str">
        <f t="shared" ca="1" si="55"/>
        <v>f18dc627-1764-641c-4448-0ad928ba9dc3-064</v>
      </c>
      <c r="AJ64" s="126">
        <f t="shared" si="64"/>
        <v>1</v>
      </c>
      <c r="AK64" s="127">
        <f t="shared" ca="1" si="56"/>
        <v>43724</v>
      </c>
      <c r="AL64" s="128" t="str">
        <f t="shared" ca="1" si="57"/>
        <v>ext-u1-1059-2e9c4-0064</v>
      </c>
      <c r="AM64" s="126" t="str">
        <f t="shared" si="23"/>
        <v>BDBBRL</v>
      </c>
      <c r="AN64" s="126" t="s">
        <v>78</v>
      </c>
      <c r="AO64" s="126">
        <f>F64</f>
        <v>0</v>
      </c>
      <c r="AP64" s="126">
        <f>G64</f>
        <v>0</v>
      </c>
      <c r="AQ64" s="126" t="str">
        <f t="shared" si="58"/>
        <v>BRL</v>
      </c>
      <c r="AR64" s="129">
        <f>D64*F64</f>
        <v>0</v>
      </c>
      <c r="AT64" s="126" t="str">
        <f t="shared" si="59"/>
        <v>CUSTINST-A</v>
      </c>
      <c r="AV64" s="126" t="str">
        <f t="shared" si="60"/>
        <v>[UC1]Customer Payment Instruction [10:59]</v>
      </c>
      <c r="AW64" s="126" t="s">
        <v>91</v>
      </c>
      <c r="AX64" s="125" t="str">
        <f t="shared" ca="1" si="61"/>
        <v>BDBBRLF18DC627176464</v>
      </c>
    </row>
    <row r="65" spans="1:50" x14ac:dyDescent="0.25">
      <c r="A65" s="146">
        <v>0.45763888888888887</v>
      </c>
      <c r="B65" s="163" t="str">
        <f t="shared" ref="B65:I65" si="79">B15</f>
        <v>Customer Payment Instruction</v>
      </c>
      <c r="C65" s="146" t="str">
        <f t="shared" si="79"/>
        <v>BRL</v>
      </c>
      <c r="D65" s="151">
        <f t="shared" si="79"/>
        <v>3744.2</v>
      </c>
      <c r="E65" s="146" t="str">
        <f t="shared" si="79"/>
        <v>PAY</v>
      </c>
      <c r="F65" s="151"/>
      <c r="G65" s="154"/>
      <c r="H65" s="146" t="str">
        <f t="shared" si="79"/>
        <v>BDB</v>
      </c>
      <c r="I65" s="163" t="str">
        <f t="shared" si="79"/>
        <v>BDBBRL</v>
      </c>
      <c r="J65" s="176" t="s">
        <v>77</v>
      </c>
      <c r="K65" s="162" t="s">
        <v>89</v>
      </c>
      <c r="M65" s="125" t="str">
        <f t="shared" ca="1" si="14"/>
        <v>f8388ebd-4aed-78d6-0373-d139b9758caa-065</v>
      </c>
      <c r="N65" s="126" t="str">
        <f>B65</f>
        <v>Customer Payment Instruction</v>
      </c>
      <c r="O65" s="125" t="str">
        <f t="shared" ca="1" si="75"/>
        <v>f8388ebd-4aed-78d6-0373-d139b9758caa-065</v>
      </c>
      <c r="P65" s="126">
        <f t="shared" si="63"/>
        <v>1</v>
      </c>
      <c r="Q65" s="127">
        <f t="shared" ca="1" si="16"/>
        <v>43724</v>
      </c>
      <c r="R65" s="128" t="str">
        <f ca="1">"ext-u1-"&amp;TEXT(A65,"HHMM-")&amp;LOWER(DEC2HEX(TEXT(TODAY(),"YmMD")))&amp;"-"&amp;TEXT(ROW(),"0000")</f>
        <v>ext-u1-1059-2e9c4-0065</v>
      </c>
      <c r="S65" s="126" t="str">
        <f t="shared" si="18"/>
        <v>BDBBRL</v>
      </c>
      <c r="T65" s="126" t="str">
        <f>E65</f>
        <v>PAY</v>
      </c>
      <c r="U65" s="126" t="str">
        <f>C65</f>
        <v>BRL</v>
      </c>
      <c r="V65" s="129">
        <f>D65</f>
        <v>3744.2</v>
      </c>
      <c r="W65" s="126" t="str">
        <f t="shared" si="20"/>
        <v>CUSTINST-A</v>
      </c>
      <c r="X65" s="127">
        <f t="shared" ca="1" si="26"/>
        <v>43724</v>
      </c>
      <c r="Y65" s="126" t="str">
        <f>"[UC1]"&amp;N65&amp;REPT(" ",28-LEN(N65))&amp;" ["&amp;TEXT(A65,"HH:MM")&amp;"]"</f>
        <v>[UC1]Customer Payment Instruction [10:59]</v>
      </c>
      <c r="Z65" s="130" t="str">
        <f t="shared" si="27"/>
        <v>DEFAULT</v>
      </c>
      <c r="AA65" s="125" t="str">
        <f t="shared" ca="1" si="76"/>
        <v>BDBBRLF8388EBD4AED78</v>
      </c>
      <c r="AG65" s="125" t="str">
        <f t="shared" ca="1" si="54"/>
        <v>f8388ebd-4aed-78d6-0373-d139b9758caa-065</v>
      </c>
      <c r="AH65" s="126" t="s">
        <v>76</v>
      </c>
      <c r="AI65" s="125" t="str">
        <f t="shared" ca="1" si="55"/>
        <v>f8388ebd-4aed-78d6-0373-d139b9758caa-065</v>
      </c>
      <c r="AJ65" s="126">
        <f t="shared" si="64"/>
        <v>1</v>
      </c>
      <c r="AK65" s="127">
        <f t="shared" ca="1" si="56"/>
        <v>43724</v>
      </c>
      <c r="AL65" s="128" t="str">
        <f t="shared" ca="1" si="57"/>
        <v>ext-u1-1059-2e9c4-0065</v>
      </c>
      <c r="AM65" s="126" t="str">
        <f t="shared" si="23"/>
        <v>BDBBRL</v>
      </c>
      <c r="AN65" s="126" t="s">
        <v>78</v>
      </c>
      <c r="AO65" s="126">
        <f>F65</f>
        <v>0</v>
      </c>
      <c r="AP65" s="126">
        <f>G65</f>
        <v>0</v>
      </c>
      <c r="AQ65" s="126" t="str">
        <f t="shared" si="58"/>
        <v>BRL</v>
      </c>
      <c r="AR65" s="129">
        <f>D65*F65</f>
        <v>0</v>
      </c>
      <c r="AT65" s="126" t="str">
        <f t="shared" si="59"/>
        <v>CUSTINST-A</v>
      </c>
      <c r="AV65" s="126" t="str">
        <f t="shared" si="60"/>
        <v>[UC1]Customer Payment Instruction [10:59]</v>
      </c>
      <c r="AW65" s="126" t="s">
        <v>91</v>
      </c>
      <c r="AX65" s="125" t="str">
        <f t="shared" ca="1" si="61"/>
        <v>BDBBRLF8388EBD4AED78</v>
      </c>
    </row>
    <row r="66" spans="1:50" x14ac:dyDescent="0.25">
      <c r="A66" s="146">
        <v>0.45763888888888887</v>
      </c>
      <c r="B66" s="163" t="str">
        <f t="shared" ref="B66:I66" si="80">B16</f>
        <v>Customer Payment Instruction</v>
      </c>
      <c r="C66" s="146" t="str">
        <f t="shared" si="80"/>
        <v>BRL</v>
      </c>
      <c r="D66" s="151">
        <f t="shared" si="80"/>
        <v>4194.3999999999996</v>
      </c>
      <c r="E66" s="146" t="str">
        <f t="shared" si="80"/>
        <v>PAY</v>
      </c>
      <c r="F66" s="151"/>
      <c r="G66" s="154"/>
      <c r="H66" s="146" t="str">
        <f t="shared" si="80"/>
        <v>BDB</v>
      </c>
      <c r="I66" s="163" t="str">
        <f t="shared" si="80"/>
        <v>BDBBRL</v>
      </c>
      <c r="J66" s="176" t="s">
        <v>77</v>
      </c>
      <c r="K66" s="162" t="s">
        <v>89</v>
      </c>
      <c r="M66" s="125" t="str">
        <f t="shared" ca="1" si="14"/>
        <v>99a6e405-1d92-3845-5b9f-30d143b248fc-066</v>
      </c>
      <c r="N66" s="126" t="str">
        <f>B66</f>
        <v>Customer Payment Instruction</v>
      </c>
      <c r="O66" s="125" t="str">
        <f t="shared" ca="1" si="75"/>
        <v>99a6e405-1d92-3845-5b9f-30d143b248fc-066</v>
      </c>
      <c r="P66" s="126">
        <f t="shared" si="63"/>
        <v>1</v>
      </c>
      <c r="Q66" s="127">
        <f t="shared" ca="1" si="16"/>
        <v>43724</v>
      </c>
      <c r="R66" s="128" t="str">
        <f ca="1">"ext-u1-"&amp;TEXT(A66,"HHMM-")&amp;LOWER(DEC2HEX(TEXT(TODAY(),"YmMD")))&amp;"-"&amp;TEXT(ROW(),"0000")</f>
        <v>ext-u1-1059-2e9c4-0066</v>
      </c>
      <c r="S66" s="126" t="str">
        <f t="shared" si="18"/>
        <v>BDBBRL</v>
      </c>
      <c r="T66" s="126" t="str">
        <f>E66</f>
        <v>PAY</v>
      </c>
      <c r="U66" s="126" t="str">
        <f>C66</f>
        <v>BRL</v>
      </c>
      <c r="V66" s="129">
        <f>D66</f>
        <v>4194.3999999999996</v>
      </c>
      <c r="W66" s="126" t="str">
        <f t="shared" si="20"/>
        <v>CUSTINST-A</v>
      </c>
      <c r="X66" s="127">
        <f t="shared" ca="1" si="26"/>
        <v>43724</v>
      </c>
      <c r="Y66" s="126" t="str">
        <f>"[UC1]"&amp;N66&amp;REPT(" ",28-LEN(N66))&amp;" ["&amp;TEXT(A66,"HH:MM")&amp;"]"</f>
        <v>[UC1]Customer Payment Instruction [10:59]</v>
      </c>
      <c r="Z66" s="130" t="str">
        <f t="shared" si="27"/>
        <v>DEFAULT</v>
      </c>
      <c r="AA66" s="125" t="str">
        <f t="shared" ca="1" si="76"/>
        <v>BDBBRL99A6E4051D9238</v>
      </c>
      <c r="AG66" s="125" t="str">
        <f t="shared" ca="1" si="54"/>
        <v>99a6e405-1d92-3845-5b9f-30d143b248fc-066</v>
      </c>
      <c r="AH66" s="126" t="s">
        <v>76</v>
      </c>
      <c r="AI66" s="125" t="str">
        <f t="shared" ca="1" si="55"/>
        <v>99a6e405-1d92-3845-5b9f-30d143b248fc-066</v>
      </c>
      <c r="AJ66" s="126">
        <f t="shared" si="64"/>
        <v>1</v>
      </c>
      <c r="AK66" s="127">
        <f t="shared" ca="1" si="56"/>
        <v>43724</v>
      </c>
      <c r="AL66" s="128" t="str">
        <f t="shared" ca="1" si="57"/>
        <v>ext-u1-1059-2e9c4-0066</v>
      </c>
      <c r="AM66" s="126" t="str">
        <f t="shared" si="23"/>
        <v>BDBBRL</v>
      </c>
      <c r="AN66" s="126" t="s">
        <v>78</v>
      </c>
      <c r="AO66" s="126">
        <f>F66</f>
        <v>0</v>
      </c>
      <c r="AP66" s="126">
        <f>G66</f>
        <v>0</v>
      </c>
      <c r="AQ66" s="126" t="str">
        <f t="shared" si="58"/>
        <v>BRL</v>
      </c>
      <c r="AR66" s="129">
        <f>D66*F66</f>
        <v>0</v>
      </c>
      <c r="AT66" s="126" t="str">
        <f t="shared" si="59"/>
        <v>CUSTINST-A</v>
      </c>
      <c r="AV66" s="126" t="str">
        <f t="shared" si="60"/>
        <v>[UC1]Customer Payment Instruction [10:59]</v>
      </c>
      <c r="AW66" s="126" t="s">
        <v>91</v>
      </c>
      <c r="AX66" s="125" t="str">
        <f t="shared" ca="1" si="61"/>
        <v>BDBBRL99A6E4051D9238</v>
      </c>
    </row>
    <row r="67" spans="1:50" x14ac:dyDescent="0.25">
      <c r="A67" s="146">
        <v>0.45763888888888887</v>
      </c>
      <c r="B67" s="163" t="str">
        <f t="shared" ref="B67:I67" si="81">B17</f>
        <v>Customer Payment Instruction</v>
      </c>
      <c r="C67" s="146" t="str">
        <f t="shared" si="81"/>
        <v>BRL</v>
      </c>
      <c r="D67" s="151">
        <f t="shared" si="81"/>
        <v>4644.6000000000004</v>
      </c>
      <c r="E67" s="146" t="str">
        <f t="shared" si="81"/>
        <v>PAY</v>
      </c>
      <c r="F67" s="151"/>
      <c r="G67" s="154"/>
      <c r="H67" s="146" t="str">
        <f t="shared" si="81"/>
        <v>BDB</v>
      </c>
      <c r="I67" s="163" t="str">
        <f t="shared" si="81"/>
        <v>BDBBRL</v>
      </c>
      <c r="J67" s="176" t="s">
        <v>77</v>
      </c>
      <c r="K67" s="162" t="s">
        <v>89</v>
      </c>
      <c r="M67" s="125" t="str">
        <f t="shared" ref="M67:M100" ca="1" si="82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daf9470e-9c89-961c-7f8c-455bbc444c0e-067</v>
      </c>
      <c r="N67" s="126" t="str">
        <f>B67</f>
        <v>Customer Payment Instruction</v>
      </c>
      <c r="O67" s="125" t="str">
        <f t="shared" ca="1" si="75"/>
        <v>daf9470e-9c89-961c-7f8c-455bbc444c0e-067</v>
      </c>
      <c r="P67" s="126">
        <f t="shared" si="63"/>
        <v>1</v>
      </c>
      <c r="Q67" s="127">
        <f t="shared" ref="Q67:Q100" ca="1" si="83">TODAY()</f>
        <v>43724</v>
      </c>
      <c r="R67" s="128" t="str">
        <f ca="1">"ext-u1-"&amp;TEXT(A67,"HHMM-")&amp;LOWER(DEC2HEX(TEXT(TODAY(),"YmMD")))&amp;"-"&amp;TEXT(ROW(),"0000")</f>
        <v>ext-u1-1059-2e9c4-0067</v>
      </c>
      <c r="S67" s="126" t="str">
        <f t="shared" ref="S67:S100" si="84">I67</f>
        <v>BDBBRL</v>
      </c>
      <c r="T67" s="126" t="str">
        <f>E67</f>
        <v>PAY</v>
      </c>
      <c r="U67" s="126" t="str">
        <f>C67</f>
        <v>BRL</v>
      </c>
      <c r="V67" s="129">
        <f>D67</f>
        <v>4644.6000000000004</v>
      </c>
      <c r="W67" s="126" t="str">
        <f t="shared" ref="W67:W100" si="85">K67&amp;"-"&amp;LEFT(J67,1)</f>
        <v>CUSTINST-A</v>
      </c>
      <c r="X67" s="127">
        <f t="shared" ca="1" si="26"/>
        <v>43724</v>
      </c>
      <c r="Y67" s="126" t="str">
        <f>"[UC1]"&amp;N67&amp;REPT(" ",28-LEN(N67))&amp;" ["&amp;TEXT(A67,"HH:MM")&amp;"]"</f>
        <v>[UC1]Customer Payment Instruction [10:59]</v>
      </c>
      <c r="Z67" s="130" t="str">
        <f t="shared" si="27"/>
        <v>DEFAULT</v>
      </c>
      <c r="AA67" s="125" t="str">
        <f t="shared" ca="1" si="76"/>
        <v>BDBBRLDAF9470E9C8996</v>
      </c>
      <c r="AG67" s="125" t="str">
        <f t="shared" ca="1" si="54"/>
        <v>daf9470e-9c89-961c-7f8c-455bbc444c0e-067</v>
      </c>
      <c r="AH67" s="126" t="s">
        <v>76</v>
      </c>
      <c r="AI67" s="125" t="str">
        <f t="shared" ca="1" si="55"/>
        <v>daf9470e-9c89-961c-7f8c-455bbc444c0e-067</v>
      </c>
      <c r="AJ67" s="126">
        <f t="shared" si="64"/>
        <v>1</v>
      </c>
      <c r="AK67" s="127">
        <f t="shared" ca="1" si="56"/>
        <v>43724</v>
      </c>
      <c r="AL67" s="128" t="str">
        <f t="shared" ca="1" si="57"/>
        <v>ext-u1-1059-2e9c4-0067</v>
      </c>
      <c r="AM67" s="126" t="str">
        <f t="shared" ref="AM67:AM100" si="86">S67</f>
        <v>BDBBRL</v>
      </c>
      <c r="AN67" s="126" t="s">
        <v>78</v>
      </c>
      <c r="AO67" s="126">
        <f>F67</f>
        <v>0</v>
      </c>
      <c r="AP67" s="126">
        <f>G67</f>
        <v>0</v>
      </c>
      <c r="AQ67" s="126" t="str">
        <f t="shared" si="58"/>
        <v>BRL</v>
      </c>
      <c r="AR67" s="129">
        <f>D67*F67</f>
        <v>0</v>
      </c>
      <c r="AT67" s="126" t="str">
        <f t="shared" si="59"/>
        <v>CUSTINST-A</v>
      </c>
      <c r="AV67" s="126" t="str">
        <f t="shared" si="60"/>
        <v>[UC1]Customer Payment Instruction [10:59]</v>
      </c>
      <c r="AW67" s="126" t="s">
        <v>91</v>
      </c>
      <c r="AX67" s="125" t="str">
        <f t="shared" ca="1" si="61"/>
        <v>BDBBRLDAF9470E9C8996</v>
      </c>
    </row>
    <row r="68" spans="1:50" x14ac:dyDescent="0.25">
      <c r="A68" s="146">
        <v>0.45763888888888887</v>
      </c>
      <c r="B68" s="163" t="str">
        <f t="shared" ref="B68:I68" si="87">B18</f>
        <v>Customer Payment Instruction</v>
      </c>
      <c r="C68" s="146" t="str">
        <f t="shared" si="87"/>
        <v>BRL</v>
      </c>
      <c r="D68" s="151">
        <f t="shared" si="87"/>
        <v>5094.8</v>
      </c>
      <c r="E68" s="146" t="str">
        <f t="shared" si="87"/>
        <v>PAY</v>
      </c>
      <c r="F68" s="151"/>
      <c r="G68" s="154"/>
      <c r="H68" s="146" t="str">
        <f t="shared" si="87"/>
        <v>BDB</v>
      </c>
      <c r="I68" s="163" t="str">
        <f t="shared" si="87"/>
        <v>BDBBRL</v>
      </c>
      <c r="J68" s="176" t="s">
        <v>77</v>
      </c>
      <c r="K68" s="162" t="s">
        <v>89</v>
      </c>
      <c r="M68" s="125" t="str">
        <f t="shared" ca="1" si="82"/>
        <v>2e902ca3-36ea-44a4-06cc-707d6861347b-068</v>
      </c>
      <c r="N68" s="126" t="str">
        <f>B68</f>
        <v>Customer Payment Instruction</v>
      </c>
      <c r="O68" s="125" t="str">
        <f t="shared" ca="1" si="75"/>
        <v>2e902ca3-36ea-44a4-06cc-707d6861347b-068</v>
      </c>
      <c r="P68" s="126">
        <f t="shared" si="63"/>
        <v>1</v>
      </c>
      <c r="Q68" s="127">
        <f t="shared" ca="1" si="83"/>
        <v>43724</v>
      </c>
      <c r="R68" s="128" t="str">
        <f ca="1">"ext-u1-"&amp;TEXT(A68,"HHMM-")&amp;LOWER(DEC2HEX(TEXT(TODAY(),"YmMD")))&amp;"-"&amp;TEXT(ROW(),"0000")</f>
        <v>ext-u1-1059-2e9c4-0068</v>
      </c>
      <c r="S68" s="126" t="str">
        <f t="shared" si="84"/>
        <v>BDBBRL</v>
      </c>
      <c r="T68" s="126" t="str">
        <f>E68</f>
        <v>PAY</v>
      </c>
      <c r="U68" s="126" t="str">
        <f>C68</f>
        <v>BRL</v>
      </c>
      <c r="V68" s="129">
        <f>D68</f>
        <v>5094.8</v>
      </c>
      <c r="W68" s="126" t="str">
        <f t="shared" si="85"/>
        <v>CUSTINST-A</v>
      </c>
      <c r="X68" s="127">
        <f t="shared" ref="X68:X100" ca="1" si="88">X67</f>
        <v>43724</v>
      </c>
      <c r="Y68" s="126" t="str">
        <f>"[UC1]"&amp;N68&amp;REPT(" ",28-LEN(N68))&amp;" ["&amp;TEXT(A68,"HH:MM")&amp;"]"</f>
        <v>[UC1]Customer Payment Instruction [10:59]</v>
      </c>
      <c r="Z68" s="130" t="str">
        <f t="shared" ref="Z68:Z100" si="89">Z67</f>
        <v>DEFAULT</v>
      </c>
      <c r="AA68" s="125" t="str">
        <f t="shared" ca="1" si="76"/>
        <v>BDBBRL2E902CA336EA44</v>
      </c>
      <c r="AG68" s="125" t="str">
        <f t="shared" ca="1" si="54"/>
        <v>2e902ca3-36ea-44a4-06cc-707d6861347b-068</v>
      </c>
      <c r="AH68" s="126" t="s">
        <v>76</v>
      </c>
      <c r="AI68" s="125" t="str">
        <f t="shared" ca="1" si="55"/>
        <v>2e902ca3-36ea-44a4-06cc-707d6861347b-068</v>
      </c>
      <c r="AJ68" s="126">
        <f t="shared" si="64"/>
        <v>1</v>
      </c>
      <c r="AK68" s="127">
        <f t="shared" ca="1" si="56"/>
        <v>43724</v>
      </c>
      <c r="AL68" s="128" t="str">
        <f t="shared" ca="1" si="57"/>
        <v>ext-u1-1059-2e9c4-0068</v>
      </c>
      <c r="AM68" s="126" t="str">
        <f t="shared" si="86"/>
        <v>BDBBRL</v>
      </c>
      <c r="AN68" s="126" t="s">
        <v>78</v>
      </c>
      <c r="AO68" s="126">
        <f>F68</f>
        <v>0</v>
      </c>
      <c r="AP68" s="126">
        <f>G68</f>
        <v>0</v>
      </c>
      <c r="AQ68" s="126" t="str">
        <f t="shared" si="58"/>
        <v>BRL</v>
      </c>
      <c r="AR68" s="129">
        <f>D68*F68</f>
        <v>0</v>
      </c>
      <c r="AT68" s="126" t="str">
        <f t="shared" si="59"/>
        <v>CUSTINST-A</v>
      </c>
      <c r="AV68" s="126" t="str">
        <f t="shared" si="60"/>
        <v>[UC1]Customer Payment Instruction [10:59]</v>
      </c>
      <c r="AW68" s="126" t="s">
        <v>91</v>
      </c>
      <c r="AX68" s="125" t="str">
        <f t="shared" ca="1" si="61"/>
        <v>BDBBRL2E902CA336EA44</v>
      </c>
    </row>
    <row r="69" spans="1:50" x14ac:dyDescent="0.25">
      <c r="A69" s="146">
        <v>0.45763888888888887</v>
      </c>
      <c r="B69" s="163" t="str">
        <f t="shared" ref="B69:I69" si="90">B19</f>
        <v>Customer Payment Instruction</v>
      </c>
      <c r="C69" s="146" t="str">
        <f t="shared" si="90"/>
        <v>BRL</v>
      </c>
      <c r="D69" s="151">
        <f t="shared" si="90"/>
        <v>5545</v>
      </c>
      <c r="E69" s="146" t="str">
        <f t="shared" si="90"/>
        <v>PAY</v>
      </c>
      <c r="F69" s="151"/>
      <c r="G69" s="154"/>
      <c r="H69" s="146" t="str">
        <f t="shared" si="90"/>
        <v>BDB</v>
      </c>
      <c r="I69" s="163" t="str">
        <f t="shared" si="90"/>
        <v>BDBBRL</v>
      </c>
      <c r="J69" s="176" t="s">
        <v>77</v>
      </c>
      <c r="K69" s="162" t="s">
        <v>89</v>
      </c>
      <c r="M69" s="125" t="str">
        <f t="shared" ca="1" si="82"/>
        <v>3011a37c-319c-28b8-7ffc-9624d86e22c5-069</v>
      </c>
      <c r="N69" s="126" t="str">
        <f>B69</f>
        <v>Customer Payment Instruction</v>
      </c>
      <c r="O69" s="125" t="str">
        <f t="shared" ca="1" si="75"/>
        <v>3011a37c-319c-28b8-7ffc-9624d86e22c5-069</v>
      </c>
      <c r="P69" s="126">
        <f t="shared" si="63"/>
        <v>1</v>
      </c>
      <c r="Q69" s="127">
        <f t="shared" ca="1" si="83"/>
        <v>43724</v>
      </c>
      <c r="R69" s="128" t="str">
        <f ca="1">"ext-u1-"&amp;TEXT(A69,"HHMM-")&amp;LOWER(DEC2HEX(TEXT(TODAY(),"YmMD")))&amp;"-"&amp;TEXT(ROW(),"0000")</f>
        <v>ext-u1-1059-2e9c4-0069</v>
      </c>
      <c r="S69" s="126" t="str">
        <f t="shared" si="84"/>
        <v>BDBBRL</v>
      </c>
      <c r="T69" s="126" t="str">
        <f>E69</f>
        <v>PAY</v>
      </c>
      <c r="U69" s="126" t="str">
        <f>C69</f>
        <v>BRL</v>
      </c>
      <c r="V69" s="129">
        <f>D69</f>
        <v>5545</v>
      </c>
      <c r="W69" s="126" t="str">
        <f t="shared" si="85"/>
        <v>CUSTINST-A</v>
      </c>
      <c r="X69" s="127">
        <f t="shared" ca="1" si="88"/>
        <v>43724</v>
      </c>
      <c r="Y69" s="126" t="str">
        <f>"[UC1]"&amp;N69&amp;REPT(" ",28-LEN(N69))&amp;" ["&amp;TEXT(A69,"HH:MM")&amp;"]"</f>
        <v>[UC1]Customer Payment Instruction [10:59]</v>
      </c>
      <c r="Z69" s="130" t="str">
        <f t="shared" si="89"/>
        <v>DEFAULT</v>
      </c>
      <c r="AA69" s="125" t="str">
        <f t="shared" ca="1" si="76"/>
        <v>BDBBRL3011A37C319C28</v>
      </c>
      <c r="AG69" s="125" t="str">
        <f t="shared" ca="1" si="54"/>
        <v>3011a37c-319c-28b8-7ffc-9624d86e22c5-069</v>
      </c>
      <c r="AH69" s="126" t="s">
        <v>76</v>
      </c>
      <c r="AI69" s="125" t="str">
        <f t="shared" ca="1" si="55"/>
        <v>3011a37c-319c-28b8-7ffc-9624d86e22c5-069</v>
      </c>
      <c r="AJ69" s="126">
        <f t="shared" si="64"/>
        <v>1</v>
      </c>
      <c r="AK69" s="127">
        <f t="shared" ca="1" si="56"/>
        <v>43724</v>
      </c>
      <c r="AL69" s="128" t="str">
        <f t="shared" ca="1" si="57"/>
        <v>ext-u1-1059-2e9c4-0069</v>
      </c>
      <c r="AM69" s="126" t="str">
        <f t="shared" si="86"/>
        <v>BDBBRL</v>
      </c>
      <c r="AN69" s="126" t="s">
        <v>78</v>
      </c>
      <c r="AO69" s="126">
        <f>F69</f>
        <v>0</v>
      </c>
      <c r="AP69" s="126">
        <f>G69</f>
        <v>0</v>
      </c>
      <c r="AQ69" s="126" t="str">
        <f t="shared" si="58"/>
        <v>BRL</v>
      </c>
      <c r="AR69" s="129">
        <f>D69*F69</f>
        <v>0</v>
      </c>
      <c r="AT69" s="126" t="str">
        <f t="shared" si="59"/>
        <v>CUSTINST-A</v>
      </c>
      <c r="AV69" s="126" t="str">
        <f t="shared" si="60"/>
        <v>[UC1]Customer Payment Instruction [10:59]</v>
      </c>
      <c r="AW69" s="126" t="s">
        <v>91</v>
      </c>
      <c r="AX69" s="125" t="str">
        <f t="shared" ca="1" si="61"/>
        <v>BDBBRL3011A37C319C28</v>
      </c>
    </row>
    <row r="70" spans="1:50" x14ac:dyDescent="0.25">
      <c r="A70" s="146">
        <v>0.45763888888888887</v>
      </c>
      <c r="B70" s="163" t="str">
        <f t="shared" ref="B70:I70" si="91">B20</f>
        <v>Customer Payment Instruction</v>
      </c>
      <c r="C70" s="146" t="str">
        <f t="shared" si="91"/>
        <v>BRL</v>
      </c>
      <c r="D70" s="151">
        <f t="shared" si="91"/>
        <v>5995.2</v>
      </c>
      <c r="E70" s="146" t="str">
        <f t="shared" si="91"/>
        <v>PAY</v>
      </c>
      <c r="F70" s="151"/>
      <c r="G70" s="154"/>
      <c r="H70" s="146" t="str">
        <f t="shared" si="91"/>
        <v>BDB</v>
      </c>
      <c r="I70" s="163" t="str">
        <f t="shared" si="91"/>
        <v>BDBBRL</v>
      </c>
      <c r="J70" s="176" t="s">
        <v>77</v>
      </c>
      <c r="K70" s="162" t="s">
        <v>89</v>
      </c>
      <c r="M70" s="125" t="str">
        <f t="shared" ca="1" si="82"/>
        <v>83a5728d-7d0a-1732-4468-a45c920d0c97-070</v>
      </c>
      <c r="N70" s="126" t="str">
        <f>B70</f>
        <v>Customer Payment Instruction</v>
      </c>
      <c r="O70" s="125" t="str">
        <f t="shared" ca="1" si="75"/>
        <v>83a5728d-7d0a-1732-4468-a45c920d0c97-070</v>
      </c>
      <c r="P70" s="126">
        <f t="shared" si="63"/>
        <v>1</v>
      </c>
      <c r="Q70" s="127">
        <f t="shared" ca="1" si="83"/>
        <v>43724</v>
      </c>
      <c r="R70" s="128" t="str">
        <f ca="1">"ext-u1-"&amp;TEXT(A70,"HHMM-")&amp;LOWER(DEC2HEX(TEXT(TODAY(),"YmMD")))&amp;"-"&amp;TEXT(ROW(),"0000")</f>
        <v>ext-u1-1059-2e9c4-0070</v>
      </c>
      <c r="S70" s="126" t="str">
        <f t="shared" si="84"/>
        <v>BDBBRL</v>
      </c>
      <c r="T70" s="126" t="str">
        <f>E70</f>
        <v>PAY</v>
      </c>
      <c r="U70" s="126" t="str">
        <f>C70</f>
        <v>BRL</v>
      </c>
      <c r="V70" s="129">
        <f>D70</f>
        <v>5995.2</v>
      </c>
      <c r="W70" s="126" t="str">
        <f t="shared" si="85"/>
        <v>CUSTINST-A</v>
      </c>
      <c r="X70" s="127">
        <f t="shared" ca="1" si="88"/>
        <v>43724</v>
      </c>
      <c r="Y70" s="126" t="str">
        <f>"[UC1]"&amp;N70&amp;REPT(" ",28-LEN(N70))&amp;" ["&amp;TEXT(A70,"HH:MM")&amp;"]"</f>
        <v>[UC1]Customer Payment Instruction [10:59]</v>
      </c>
      <c r="Z70" s="130" t="str">
        <f t="shared" si="89"/>
        <v>DEFAULT</v>
      </c>
      <c r="AA70" s="125" t="str">
        <f t="shared" ca="1" si="76"/>
        <v>BDBBRL83A5728D7D0A17</v>
      </c>
      <c r="AG70" s="125" t="str">
        <f t="shared" ca="1" si="54"/>
        <v>83a5728d-7d0a-1732-4468-a45c920d0c97-070</v>
      </c>
      <c r="AH70" s="126" t="s">
        <v>76</v>
      </c>
      <c r="AI70" s="125" t="str">
        <f t="shared" ca="1" si="55"/>
        <v>83a5728d-7d0a-1732-4468-a45c920d0c97-070</v>
      </c>
      <c r="AJ70" s="126">
        <f t="shared" si="64"/>
        <v>1</v>
      </c>
      <c r="AK70" s="127">
        <f t="shared" ca="1" si="56"/>
        <v>43724</v>
      </c>
      <c r="AL70" s="128" t="str">
        <f t="shared" ca="1" si="57"/>
        <v>ext-u1-1059-2e9c4-0070</v>
      </c>
      <c r="AM70" s="126" t="str">
        <f t="shared" si="86"/>
        <v>BDBBRL</v>
      </c>
      <c r="AN70" s="126" t="s">
        <v>78</v>
      </c>
      <c r="AO70" s="126">
        <f>F70</f>
        <v>0</v>
      </c>
      <c r="AP70" s="126">
        <f>G70</f>
        <v>0</v>
      </c>
      <c r="AQ70" s="126" t="str">
        <f t="shared" si="58"/>
        <v>BRL</v>
      </c>
      <c r="AR70" s="129">
        <f>D70*F70</f>
        <v>0</v>
      </c>
      <c r="AT70" s="126" t="str">
        <f t="shared" si="59"/>
        <v>CUSTINST-A</v>
      </c>
      <c r="AV70" s="126" t="str">
        <f t="shared" si="60"/>
        <v>[UC1]Customer Payment Instruction [10:59]</v>
      </c>
      <c r="AW70" s="126" t="s">
        <v>91</v>
      </c>
      <c r="AX70" s="125" t="str">
        <f t="shared" ca="1" si="61"/>
        <v>BDBBRL83A5728D7D0A17</v>
      </c>
    </row>
    <row r="71" spans="1:50" x14ac:dyDescent="0.25">
      <c r="A71" s="146">
        <v>0.45763888888888887</v>
      </c>
      <c r="B71" s="163" t="str">
        <f t="shared" ref="B71:I71" si="92">B21</f>
        <v>Customer Payment Instruction</v>
      </c>
      <c r="C71" s="146" t="str">
        <f t="shared" si="92"/>
        <v>BRL</v>
      </c>
      <c r="D71" s="151">
        <f t="shared" si="92"/>
        <v>6445.4</v>
      </c>
      <c r="E71" s="146" t="str">
        <f t="shared" si="92"/>
        <v>PAY</v>
      </c>
      <c r="F71" s="151"/>
      <c r="G71" s="154"/>
      <c r="H71" s="146" t="str">
        <f t="shared" si="92"/>
        <v>BDB</v>
      </c>
      <c r="I71" s="163" t="str">
        <f t="shared" si="92"/>
        <v>BDBBRL</v>
      </c>
      <c r="J71" s="176" t="s">
        <v>77</v>
      </c>
      <c r="K71" s="162" t="s">
        <v>89</v>
      </c>
      <c r="M71" s="125" t="str">
        <f t="shared" ca="1" si="82"/>
        <v>639dd6c6-6bad-1f2b-0faa-185d0ca27558-071</v>
      </c>
      <c r="N71" s="126" t="str">
        <f>B71</f>
        <v>Customer Payment Instruction</v>
      </c>
      <c r="O71" s="125" t="str">
        <f t="shared" ca="1" si="75"/>
        <v>639dd6c6-6bad-1f2b-0faa-185d0ca27558-071</v>
      </c>
      <c r="P71" s="126">
        <f t="shared" si="63"/>
        <v>1</v>
      </c>
      <c r="Q71" s="127">
        <f t="shared" ca="1" si="83"/>
        <v>43724</v>
      </c>
      <c r="R71" s="128" t="str">
        <f ca="1">"ext-u1-"&amp;TEXT(A71,"HHMM-")&amp;LOWER(DEC2HEX(TEXT(TODAY(),"YmMD")))&amp;"-"&amp;TEXT(ROW(),"0000")</f>
        <v>ext-u1-1059-2e9c4-0071</v>
      </c>
      <c r="S71" s="126" t="str">
        <f t="shared" si="84"/>
        <v>BDBBRL</v>
      </c>
      <c r="T71" s="126" t="str">
        <f>E71</f>
        <v>PAY</v>
      </c>
      <c r="U71" s="126" t="str">
        <f>C71</f>
        <v>BRL</v>
      </c>
      <c r="V71" s="129">
        <f>D71</f>
        <v>6445.4</v>
      </c>
      <c r="W71" s="126" t="str">
        <f t="shared" si="85"/>
        <v>CUSTINST-A</v>
      </c>
      <c r="X71" s="127">
        <f t="shared" ca="1" si="88"/>
        <v>43724</v>
      </c>
      <c r="Y71" s="126" t="str">
        <f>"[UC1]"&amp;N71&amp;REPT(" ",28-LEN(N71))&amp;" ["&amp;TEXT(A71,"HH:MM")&amp;"]"</f>
        <v>[UC1]Customer Payment Instruction [10:59]</v>
      </c>
      <c r="Z71" s="130" t="str">
        <f t="shared" si="89"/>
        <v>DEFAULT</v>
      </c>
      <c r="AA71" s="125" t="str">
        <f t="shared" ca="1" si="76"/>
        <v>BDBBRL639DD6C66BAD1F</v>
      </c>
      <c r="AG71" s="125" t="str">
        <f t="shared" ca="1" si="54"/>
        <v>639dd6c6-6bad-1f2b-0faa-185d0ca27558-071</v>
      </c>
      <c r="AH71" s="126" t="s">
        <v>76</v>
      </c>
      <c r="AI71" s="125" t="str">
        <f t="shared" ca="1" si="55"/>
        <v>639dd6c6-6bad-1f2b-0faa-185d0ca27558-071</v>
      </c>
      <c r="AJ71" s="126">
        <f t="shared" si="64"/>
        <v>1</v>
      </c>
      <c r="AK71" s="127">
        <f t="shared" ca="1" si="56"/>
        <v>43724</v>
      </c>
      <c r="AL71" s="128" t="str">
        <f t="shared" ca="1" si="57"/>
        <v>ext-u1-1059-2e9c4-0071</v>
      </c>
      <c r="AM71" s="126" t="str">
        <f t="shared" si="86"/>
        <v>BDBBRL</v>
      </c>
      <c r="AN71" s="126" t="s">
        <v>78</v>
      </c>
      <c r="AO71" s="126">
        <f>F71</f>
        <v>0</v>
      </c>
      <c r="AP71" s="126">
        <f>G71</f>
        <v>0</v>
      </c>
      <c r="AQ71" s="126" t="str">
        <f t="shared" si="58"/>
        <v>BRL</v>
      </c>
      <c r="AR71" s="129">
        <f>D71*F71</f>
        <v>0</v>
      </c>
      <c r="AT71" s="126" t="str">
        <f t="shared" si="59"/>
        <v>CUSTINST-A</v>
      </c>
      <c r="AV71" s="126" t="str">
        <f t="shared" si="60"/>
        <v>[UC1]Customer Payment Instruction [10:59]</v>
      </c>
      <c r="AW71" s="126" t="s">
        <v>91</v>
      </c>
      <c r="AX71" s="125" t="str">
        <f t="shared" ca="1" si="61"/>
        <v>BDBBRL639DD6C66BAD1F</v>
      </c>
    </row>
    <row r="72" spans="1:50" x14ac:dyDescent="0.25">
      <c r="A72" s="146">
        <v>0.45763888888888887</v>
      </c>
      <c r="B72" s="163" t="str">
        <f t="shared" ref="B72:I72" si="93">B22</f>
        <v>Customer Payment Instruction</v>
      </c>
      <c r="C72" s="146" t="str">
        <f t="shared" si="93"/>
        <v>BRL</v>
      </c>
      <c r="D72" s="151">
        <f t="shared" si="93"/>
        <v>6895.6</v>
      </c>
      <c r="E72" s="146" t="str">
        <f t="shared" si="93"/>
        <v>PAY</v>
      </c>
      <c r="F72" s="151"/>
      <c r="G72" s="154"/>
      <c r="H72" s="146" t="str">
        <f t="shared" si="93"/>
        <v>BDB</v>
      </c>
      <c r="I72" s="163" t="str">
        <f t="shared" si="93"/>
        <v>BDBBRL</v>
      </c>
      <c r="J72" s="176" t="s">
        <v>77</v>
      </c>
      <c r="K72" s="162" t="s">
        <v>89</v>
      </c>
      <c r="M72" s="125" t="str">
        <f t="shared" ca="1" si="82"/>
        <v>c3a0cdb5-4a2d-5562-071e-199b655b8e63-072</v>
      </c>
      <c r="N72" s="126" t="str">
        <f>B72</f>
        <v>Customer Payment Instruction</v>
      </c>
      <c r="O72" s="125" t="str">
        <f t="shared" ca="1" si="75"/>
        <v>c3a0cdb5-4a2d-5562-071e-199b655b8e63-072</v>
      </c>
      <c r="P72" s="126">
        <f t="shared" si="63"/>
        <v>1</v>
      </c>
      <c r="Q72" s="127">
        <f t="shared" ca="1" si="83"/>
        <v>43724</v>
      </c>
      <c r="R72" s="128" t="str">
        <f ca="1">"ext-u1-"&amp;TEXT(A72,"HHMM-")&amp;LOWER(DEC2HEX(TEXT(TODAY(),"YmMD")))&amp;"-"&amp;TEXT(ROW(),"0000")</f>
        <v>ext-u1-1059-2e9c4-0072</v>
      </c>
      <c r="S72" s="126" t="str">
        <f t="shared" si="84"/>
        <v>BDBBRL</v>
      </c>
      <c r="T72" s="126" t="str">
        <f>E72</f>
        <v>PAY</v>
      </c>
      <c r="U72" s="126" t="str">
        <f>C72</f>
        <v>BRL</v>
      </c>
      <c r="V72" s="129">
        <f>D72</f>
        <v>6895.6</v>
      </c>
      <c r="W72" s="126" t="str">
        <f t="shared" si="85"/>
        <v>CUSTINST-A</v>
      </c>
      <c r="X72" s="127">
        <f t="shared" ca="1" si="88"/>
        <v>43724</v>
      </c>
      <c r="Y72" s="126" t="str">
        <f>"[UC1]"&amp;N72&amp;REPT(" ",28-LEN(N72))&amp;" ["&amp;TEXT(A72,"HH:MM")&amp;"]"</f>
        <v>[UC1]Customer Payment Instruction [10:59]</v>
      </c>
      <c r="Z72" s="130" t="str">
        <f t="shared" si="89"/>
        <v>DEFAULT</v>
      </c>
      <c r="AA72" s="125" t="str">
        <f t="shared" ca="1" si="76"/>
        <v>BDBBRLC3A0CDB54A2D55</v>
      </c>
      <c r="AG72" s="125" t="str">
        <f t="shared" ca="1" si="54"/>
        <v>c3a0cdb5-4a2d-5562-071e-199b655b8e63-072</v>
      </c>
      <c r="AH72" s="126" t="s">
        <v>76</v>
      </c>
      <c r="AI72" s="125" t="str">
        <f t="shared" ca="1" si="55"/>
        <v>c3a0cdb5-4a2d-5562-071e-199b655b8e63-072</v>
      </c>
      <c r="AJ72" s="126">
        <f t="shared" si="64"/>
        <v>1</v>
      </c>
      <c r="AK72" s="127">
        <f t="shared" ca="1" si="56"/>
        <v>43724</v>
      </c>
      <c r="AL72" s="128" t="str">
        <f t="shared" ca="1" si="57"/>
        <v>ext-u1-1059-2e9c4-0072</v>
      </c>
      <c r="AM72" s="126" t="str">
        <f t="shared" si="86"/>
        <v>BDBBRL</v>
      </c>
      <c r="AN72" s="126" t="s">
        <v>78</v>
      </c>
      <c r="AO72" s="126">
        <f>F72</f>
        <v>0</v>
      </c>
      <c r="AP72" s="126">
        <f>G72</f>
        <v>0</v>
      </c>
      <c r="AQ72" s="126" t="str">
        <f t="shared" si="58"/>
        <v>BRL</v>
      </c>
      <c r="AR72" s="129">
        <f>D72*F72</f>
        <v>0</v>
      </c>
      <c r="AT72" s="126" t="str">
        <f t="shared" si="59"/>
        <v>CUSTINST-A</v>
      </c>
      <c r="AV72" s="126" t="str">
        <f t="shared" si="60"/>
        <v>[UC1]Customer Payment Instruction [10:59]</v>
      </c>
      <c r="AW72" s="126" t="s">
        <v>91</v>
      </c>
      <c r="AX72" s="125" t="str">
        <f t="shared" ca="1" si="61"/>
        <v>BDBBRLC3A0CDB54A2D55</v>
      </c>
    </row>
    <row r="73" spans="1:50" x14ac:dyDescent="0.25">
      <c r="A73" s="146">
        <v>0.45763888888888887</v>
      </c>
      <c r="B73" s="163" t="str">
        <f t="shared" ref="B73:I73" si="94">B23</f>
        <v>Customer Payment Instruction</v>
      </c>
      <c r="C73" s="146" t="str">
        <f t="shared" si="94"/>
        <v>BRL</v>
      </c>
      <c r="D73" s="151">
        <f t="shared" si="94"/>
        <v>7345.8</v>
      </c>
      <c r="E73" s="146" t="str">
        <f t="shared" si="94"/>
        <v>PAY</v>
      </c>
      <c r="F73" s="151"/>
      <c r="G73" s="154"/>
      <c r="H73" s="146" t="str">
        <f t="shared" si="94"/>
        <v>BDB</v>
      </c>
      <c r="I73" s="163" t="str">
        <f t="shared" si="94"/>
        <v>BDBBRL</v>
      </c>
      <c r="J73" s="176" t="s">
        <v>77</v>
      </c>
      <c r="K73" s="162" t="s">
        <v>89</v>
      </c>
      <c r="M73" s="125" t="str">
        <f t="shared" ca="1" si="82"/>
        <v>5a965cd2-9722-553f-0f11-a30c5d3a92a0-073</v>
      </c>
      <c r="N73" s="126" t="str">
        <f>B73</f>
        <v>Customer Payment Instruction</v>
      </c>
      <c r="O73" s="125" t="str">
        <f t="shared" ca="1" si="75"/>
        <v>5a965cd2-9722-553f-0f11-a30c5d3a92a0-073</v>
      </c>
      <c r="P73" s="126">
        <f t="shared" si="63"/>
        <v>1</v>
      </c>
      <c r="Q73" s="127">
        <f t="shared" ca="1" si="83"/>
        <v>43724</v>
      </c>
      <c r="R73" s="128" t="str">
        <f ca="1">"ext-u1-"&amp;TEXT(A73,"HHMM-")&amp;LOWER(DEC2HEX(TEXT(TODAY(),"YmMD")))&amp;"-"&amp;TEXT(ROW(),"0000")</f>
        <v>ext-u1-1059-2e9c4-0073</v>
      </c>
      <c r="S73" s="126" t="str">
        <f t="shared" si="84"/>
        <v>BDBBRL</v>
      </c>
      <c r="T73" s="126" t="str">
        <f>E73</f>
        <v>PAY</v>
      </c>
      <c r="U73" s="126" t="str">
        <f>C73</f>
        <v>BRL</v>
      </c>
      <c r="V73" s="129">
        <f>D73</f>
        <v>7345.8</v>
      </c>
      <c r="W73" s="126" t="str">
        <f t="shared" si="85"/>
        <v>CUSTINST-A</v>
      </c>
      <c r="X73" s="127">
        <f t="shared" ca="1" si="88"/>
        <v>43724</v>
      </c>
      <c r="Y73" s="126" t="str">
        <f>"[UC1]"&amp;N73&amp;REPT(" ",28-LEN(N73))&amp;" ["&amp;TEXT(A73,"HH:MM")&amp;"]"</f>
        <v>[UC1]Customer Payment Instruction [10:59]</v>
      </c>
      <c r="Z73" s="130" t="str">
        <f t="shared" si="89"/>
        <v>DEFAULT</v>
      </c>
      <c r="AA73" s="125" t="str">
        <f t="shared" ca="1" si="76"/>
        <v>BDBBRL5A965CD2972255</v>
      </c>
      <c r="AG73" s="125" t="str">
        <f t="shared" ca="1" si="54"/>
        <v>5a965cd2-9722-553f-0f11-a30c5d3a92a0-073</v>
      </c>
      <c r="AH73" s="126" t="s">
        <v>76</v>
      </c>
      <c r="AI73" s="125" t="str">
        <f t="shared" ca="1" si="55"/>
        <v>5a965cd2-9722-553f-0f11-a30c5d3a92a0-073</v>
      </c>
      <c r="AJ73" s="126">
        <f t="shared" si="64"/>
        <v>1</v>
      </c>
      <c r="AK73" s="127">
        <f t="shared" ca="1" si="56"/>
        <v>43724</v>
      </c>
      <c r="AL73" s="128" t="str">
        <f t="shared" ca="1" si="57"/>
        <v>ext-u1-1059-2e9c4-0073</v>
      </c>
      <c r="AM73" s="126" t="str">
        <f t="shared" si="86"/>
        <v>BDBBRL</v>
      </c>
      <c r="AN73" s="126" t="s">
        <v>78</v>
      </c>
      <c r="AO73" s="126">
        <f>F73</f>
        <v>0</v>
      </c>
      <c r="AP73" s="126">
        <f>G73</f>
        <v>0</v>
      </c>
      <c r="AQ73" s="126" t="str">
        <f t="shared" si="58"/>
        <v>BRL</v>
      </c>
      <c r="AR73" s="129">
        <f>D73*F73</f>
        <v>0</v>
      </c>
      <c r="AT73" s="126" t="str">
        <f t="shared" si="59"/>
        <v>CUSTINST-A</v>
      </c>
      <c r="AV73" s="126" t="str">
        <f t="shared" si="60"/>
        <v>[UC1]Customer Payment Instruction [10:59]</v>
      </c>
      <c r="AW73" s="126" t="s">
        <v>91</v>
      </c>
      <c r="AX73" s="125" t="str">
        <f t="shared" ca="1" si="61"/>
        <v>BDBBRL5A965CD2972255</v>
      </c>
    </row>
    <row r="74" spans="1:50" x14ac:dyDescent="0.25">
      <c r="A74" s="146">
        <f t="shared" ref="A74:I74" si="95">A24</f>
        <v>0.4381944444444445</v>
      </c>
      <c r="B74" s="163" t="str">
        <f t="shared" si="95"/>
        <v>FX Trade</v>
      </c>
      <c r="C74" s="146" t="str">
        <f t="shared" si="95"/>
        <v>USD</v>
      </c>
      <c r="D74" s="151">
        <f t="shared" si="95"/>
        <v>50000</v>
      </c>
      <c r="E74" s="146" t="str">
        <f t="shared" si="95"/>
        <v>BUY</v>
      </c>
      <c r="F74" s="151">
        <f t="shared" si="95"/>
        <v>4.12</v>
      </c>
      <c r="G74" s="154" t="str">
        <f t="shared" si="95"/>
        <v>BRL</v>
      </c>
      <c r="H74" s="146" t="str">
        <f t="shared" si="95"/>
        <v>HSBC</v>
      </c>
      <c r="I74" s="163" t="str">
        <f t="shared" si="95"/>
        <v>HSBCUSD</v>
      </c>
      <c r="J74" s="176" t="s">
        <v>77</v>
      </c>
      <c r="K74" s="162" t="s">
        <v>90</v>
      </c>
      <c r="M74" s="125" t="str">
        <f t="shared" ca="1" si="82"/>
        <v>0f863b31-3835-08c9-4177-ea5f19419897-074</v>
      </c>
      <c r="N74" s="126" t="str">
        <f>B74</f>
        <v>FX Trade</v>
      </c>
      <c r="O74" s="125" t="str">
        <f t="shared" ca="1" si="75"/>
        <v>0f863b31-3835-08c9-4177-ea5f19419897-074</v>
      </c>
      <c r="P74" s="126">
        <v>25</v>
      </c>
      <c r="Q74" s="127">
        <f t="shared" ca="1" si="83"/>
        <v>43724</v>
      </c>
      <c r="R74" s="128" t="str">
        <f ca="1">"ext-u1-"&amp;TEXT(A74,"HHMM-")&amp;LOWER(DEC2HEX(TEXT(TODAY(),"YmMD")))&amp;"-"&amp;TEXT(ROW(),"0000")</f>
        <v>ext-u1-1031-2e9c4-0074</v>
      </c>
      <c r="S74" s="126" t="str">
        <f t="shared" si="84"/>
        <v>HSBCUSD</v>
      </c>
      <c r="T74" s="126" t="str">
        <f>E74</f>
        <v>BUY</v>
      </c>
      <c r="U74" s="126" t="str">
        <f>C74</f>
        <v>USD</v>
      </c>
      <c r="V74" s="129">
        <f>D74</f>
        <v>50000</v>
      </c>
      <c r="W74" s="126" t="str">
        <f t="shared" si="85"/>
        <v>FX-A</v>
      </c>
      <c r="X74" s="127">
        <f t="shared" ca="1" si="88"/>
        <v>43724</v>
      </c>
      <c r="Y74" s="126" t="str">
        <f>"[UC1]"&amp;N74&amp;REPT(" ",28-LEN(N74))&amp;" ["&amp;TEXT(A74,"HH:MM")&amp;"]"</f>
        <v>[UC1]FX Trade                     [10:31]</v>
      </c>
      <c r="Z74" s="130" t="str">
        <f t="shared" si="89"/>
        <v>DEFAULT</v>
      </c>
      <c r="AA74" s="125" t="str">
        <f t="shared" ca="1" si="76"/>
        <v>HSBCUSD0F863B3138350</v>
      </c>
      <c r="AG74" s="125" t="str">
        <f t="shared" ca="1" si="54"/>
        <v>0f863b31-3835-08c9-4177-ea5f19419897-074</v>
      </c>
      <c r="AH74" s="126" t="s">
        <v>76</v>
      </c>
      <c r="AI74" s="125" t="str">
        <f t="shared" ca="1" si="55"/>
        <v>0f863b31-3835-08c9-4177-ea5f19419897-074</v>
      </c>
      <c r="AJ74" s="126">
        <f t="shared" si="64"/>
        <v>1</v>
      </c>
      <c r="AK74" s="127">
        <f t="shared" ca="1" si="56"/>
        <v>43724</v>
      </c>
      <c r="AL74" s="128" t="str">
        <f t="shared" ca="1" si="57"/>
        <v>ext-u1-1031-2e9c4-0074</v>
      </c>
      <c r="AM74" s="126" t="str">
        <f t="shared" si="86"/>
        <v>HSBCUSD</v>
      </c>
      <c r="AN74" s="126" t="s">
        <v>78</v>
      </c>
      <c r="AO74" s="126">
        <f>F74</f>
        <v>4.12</v>
      </c>
      <c r="AP74" s="126" t="str">
        <f>G74</f>
        <v>BRL</v>
      </c>
      <c r="AQ74" s="126" t="str">
        <f t="shared" si="58"/>
        <v>USD</v>
      </c>
      <c r="AR74" s="129">
        <f>D74*F74</f>
        <v>206000</v>
      </c>
      <c r="AT74" s="126" t="str">
        <f t="shared" si="59"/>
        <v>FX-A</v>
      </c>
      <c r="AV74" s="126" t="str">
        <f t="shared" si="60"/>
        <v>[UC1]FX Trade                     [10:31]</v>
      </c>
      <c r="AW74" s="126" t="s">
        <v>91</v>
      </c>
      <c r="AX74" s="125" t="str">
        <f t="shared" ca="1" si="61"/>
        <v>HSBCUSD0F863B3138350</v>
      </c>
    </row>
    <row r="75" spans="1:50" x14ac:dyDescent="0.25">
      <c r="A75" s="146">
        <f t="shared" ref="A75:I75" si="96">A25</f>
        <v>0.54166666666666663</v>
      </c>
      <c r="B75" s="163" t="str">
        <f t="shared" si="96"/>
        <v>Customer Payment Instruction</v>
      </c>
      <c r="C75" s="146" t="str">
        <f t="shared" si="96"/>
        <v>BRL</v>
      </c>
      <c r="D75" s="151">
        <f t="shared" si="96"/>
        <v>8246.2000000000007</v>
      </c>
      <c r="E75" s="146" t="str">
        <f t="shared" si="96"/>
        <v>PAY</v>
      </c>
      <c r="F75" s="151"/>
      <c r="G75" s="154"/>
      <c r="H75" s="146" t="str">
        <f t="shared" si="96"/>
        <v>BDB</v>
      </c>
      <c r="I75" s="163" t="str">
        <f t="shared" si="96"/>
        <v>BDBBRL</v>
      </c>
      <c r="J75" s="176" t="s">
        <v>77</v>
      </c>
      <c r="K75" s="162" t="s">
        <v>89</v>
      </c>
      <c r="M75" s="125" t="str">
        <f t="shared" ca="1" si="82"/>
        <v>8c5fa64d-24cc-62ac-4ed7-77a3cb8008e0-075</v>
      </c>
      <c r="N75" s="126" t="str">
        <f>B75</f>
        <v>Customer Payment Instruction</v>
      </c>
      <c r="O75" s="125" t="str">
        <f t="shared" ca="1" si="75"/>
        <v>8c5fa64d-24cc-62ac-4ed7-77a3cb8008e0-075</v>
      </c>
      <c r="P75" s="126">
        <f t="shared" ref="P75:P99" si="97">P$2</f>
        <v>1</v>
      </c>
      <c r="Q75" s="127">
        <f t="shared" ca="1" si="83"/>
        <v>43724</v>
      </c>
      <c r="R75" s="128" t="str">
        <f ca="1">"ext-u1-"&amp;TEXT(A75,"HHMM-")&amp;LOWER(DEC2HEX(TEXT(TODAY(),"YmMD")))&amp;"-"&amp;TEXT(ROW(),"0000")</f>
        <v>ext-u1-1300-2e9c4-0075</v>
      </c>
      <c r="S75" s="126" t="str">
        <f t="shared" si="84"/>
        <v>BDBBRL</v>
      </c>
      <c r="T75" s="126" t="str">
        <f>E75</f>
        <v>PAY</v>
      </c>
      <c r="U75" s="126" t="str">
        <f>C75</f>
        <v>BRL</v>
      </c>
      <c r="V75" s="129">
        <f>D75</f>
        <v>8246.2000000000007</v>
      </c>
      <c r="W75" s="126" t="str">
        <f t="shared" si="85"/>
        <v>CUSTINST-A</v>
      </c>
      <c r="X75" s="127">
        <f t="shared" ca="1" si="88"/>
        <v>43724</v>
      </c>
      <c r="Y75" s="126" t="str">
        <f>"[UC1]"&amp;N75&amp;REPT(" ",28-LEN(N75))&amp;" ["&amp;TEXT(A75,"HH:MM")&amp;"]"</f>
        <v>[UC1]Customer Payment Instruction [13:00]</v>
      </c>
      <c r="Z75" s="130" t="str">
        <f t="shared" si="89"/>
        <v>DEFAULT</v>
      </c>
      <c r="AA75" s="125" t="str">
        <f t="shared" ca="1" si="76"/>
        <v>BDBBRL8C5FA64D24CC62</v>
      </c>
      <c r="AG75" s="125" t="str">
        <f t="shared" ca="1" si="54"/>
        <v>8c5fa64d-24cc-62ac-4ed7-77a3cb8008e0-075</v>
      </c>
      <c r="AH75" s="126" t="s">
        <v>76</v>
      </c>
      <c r="AI75" s="125" t="str">
        <f t="shared" ca="1" si="55"/>
        <v>8c5fa64d-24cc-62ac-4ed7-77a3cb8008e0-075</v>
      </c>
      <c r="AJ75" s="126">
        <f t="shared" si="64"/>
        <v>1</v>
      </c>
      <c r="AK75" s="127">
        <f t="shared" ca="1" si="56"/>
        <v>43724</v>
      </c>
      <c r="AL75" s="128" t="str">
        <f t="shared" ca="1" si="57"/>
        <v>ext-u1-1300-2e9c4-0075</v>
      </c>
      <c r="AM75" s="126" t="str">
        <f t="shared" si="86"/>
        <v>BDBBRL</v>
      </c>
      <c r="AN75" s="126" t="s">
        <v>78</v>
      </c>
      <c r="AO75" s="126">
        <f>F75</f>
        <v>0</v>
      </c>
      <c r="AP75" s="126">
        <f>G75</f>
        <v>0</v>
      </c>
      <c r="AQ75" s="126" t="str">
        <f t="shared" si="58"/>
        <v>BRL</v>
      </c>
      <c r="AR75" s="129">
        <f>D75*F75</f>
        <v>0</v>
      </c>
      <c r="AT75" s="126" t="str">
        <f t="shared" si="59"/>
        <v>CUSTINST-A</v>
      </c>
      <c r="AV75" s="126" t="str">
        <f t="shared" si="60"/>
        <v>[UC1]Customer Payment Instruction [13:00]</v>
      </c>
      <c r="AW75" s="126" t="s">
        <v>91</v>
      </c>
      <c r="AX75" s="125" t="str">
        <f t="shared" ca="1" si="61"/>
        <v>BDBBRL8C5FA64D24CC62</v>
      </c>
    </row>
    <row r="76" spans="1:50" x14ac:dyDescent="0.25">
      <c r="A76" s="146">
        <f t="shared" ref="A76:I76" si="98">A26</f>
        <v>0.54166666666666663</v>
      </c>
      <c r="B76" s="163" t="str">
        <f t="shared" si="98"/>
        <v>Customer Payment Instruction</v>
      </c>
      <c r="C76" s="146" t="str">
        <f t="shared" si="98"/>
        <v>BRL</v>
      </c>
      <c r="D76" s="151">
        <f t="shared" si="98"/>
        <v>8696.4</v>
      </c>
      <c r="E76" s="146" t="str">
        <f t="shared" si="98"/>
        <v>PAY</v>
      </c>
      <c r="F76" s="151"/>
      <c r="G76" s="154"/>
      <c r="H76" s="146" t="str">
        <f t="shared" si="98"/>
        <v>BDB</v>
      </c>
      <c r="I76" s="163" t="str">
        <f t="shared" si="98"/>
        <v>BDBBRL</v>
      </c>
      <c r="J76" s="176" t="s">
        <v>77</v>
      </c>
      <c r="K76" s="162" t="s">
        <v>89</v>
      </c>
      <c r="M76" s="125" t="str">
        <f t="shared" ca="1" si="82"/>
        <v>4cebd037-0af0-1c24-35db-a51ccf8d345f-076</v>
      </c>
      <c r="N76" s="126" t="str">
        <f>B76</f>
        <v>Customer Payment Instruction</v>
      </c>
      <c r="O76" s="125" t="str">
        <f t="shared" ca="1" si="75"/>
        <v>4cebd037-0af0-1c24-35db-a51ccf8d345f-076</v>
      </c>
      <c r="P76" s="126">
        <f t="shared" si="97"/>
        <v>1</v>
      </c>
      <c r="Q76" s="127">
        <f t="shared" ca="1" si="83"/>
        <v>43724</v>
      </c>
      <c r="R76" s="128" t="str">
        <f ca="1">"ext-u1-"&amp;TEXT(A76,"HHMM-")&amp;LOWER(DEC2HEX(TEXT(TODAY(),"YmMD")))&amp;"-"&amp;TEXT(ROW(),"0000")</f>
        <v>ext-u1-1300-2e9c4-0076</v>
      </c>
      <c r="S76" s="126" t="str">
        <f t="shared" si="84"/>
        <v>BDBBRL</v>
      </c>
      <c r="T76" s="126" t="str">
        <f>E76</f>
        <v>PAY</v>
      </c>
      <c r="U76" s="126" t="str">
        <f>C76</f>
        <v>BRL</v>
      </c>
      <c r="V76" s="129">
        <f>D76</f>
        <v>8696.4</v>
      </c>
      <c r="W76" s="126" t="str">
        <f t="shared" si="85"/>
        <v>CUSTINST-A</v>
      </c>
      <c r="X76" s="127">
        <f t="shared" ca="1" si="88"/>
        <v>43724</v>
      </c>
      <c r="Y76" s="126" t="str">
        <f>"[UC1]"&amp;N76&amp;REPT(" ",28-LEN(N76))&amp;" ["&amp;TEXT(A76,"HH:MM")&amp;"]"</f>
        <v>[UC1]Customer Payment Instruction [13:00]</v>
      </c>
      <c r="Z76" s="130" t="str">
        <f t="shared" si="89"/>
        <v>DEFAULT</v>
      </c>
      <c r="AA76" s="125" t="str">
        <f t="shared" ca="1" si="76"/>
        <v>BDBBRL4CEBD0370AF01C</v>
      </c>
      <c r="AG76" s="125" t="str">
        <f t="shared" ca="1" si="54"/>
        <v>4cebd037-0af0-1c24-35db-a51ccf8d345f-076</v>
      </c>
      <c r="AH76" s="126" t="s">
        <v>76</v>
      </c>
      <c r="AI76" s="125" t="str">
        <f t="shared" ca="1" si="55"/>
        <v>4cebd037-0af0-1c24-35db-a51ccf8d345f-076</v>
      </c>
      <c r="AJ76" s="126">
        <f t="shared" si="64"/>
        <v>1</v>
      </c>
      <c r="AK76" s="127">
        <f t="shared" ca="1" si="56"/>
        <v>43724</v>
      </c>
      <c r="AL76" s="128" t="str">
        <f t="shared" ca="1" si="57"/>
        <v>ext-u1-1300-2e9c4-0076</v>
      </c>
      <c r="AM76" s="126" t="str">
        <f t="shared" si="86"/>
        <v>BDBBRL</v>
      </c>
      <c r="AN76" s="126" t="s">
        <v>78</v>
      </c>
      <c r="AO76" s="126">
        <f>F76</f>
        <v>0</v>
      </c>
      <c r="AP76" s="126">
        <f>G76</f>
        <v>0</v>
      </c>
      <c r="AQ76" s="126" t="str">
        <f t="shared" si="58"/>
        <v>BRL</v>
      </c>
      <c r="AR76" s="129">
        <f>D76*F76</f>
        <v>0</v>
      </c>
      <c r="AT76" s="126" t="str">
        <f t="shared" si="59"/>
        <v>CUSTINST-A</v>
      </c>
      <c r="AV76" s="126" t="str">
        <f t="shared" si="60"/>
        <v>[UC1]Customer Payment Instruction [13:00]</v>
      </c>
      <c r="AW76" s="126" t="s">
        <v>91</v>
      </c>
      <c r="AX76" s="125" t="str">
        <f t="shared" ca="1" si="61"/>
        <v>BDBBRL4CEBD0370AF01C</v>
      </c>
    </row>
    <row r="77" spans="1:50" x14ac:dyDescent="0.25">
      <c r="A77" s="146">
        <f t="shared" ref="A77:I77" si="99">A27</f>
        <v>0.54166666666666663</v>
      </c>
      <c r="B77" s="163" t="str">
        <f t="shared" si="99"/>
        <v>Customer Payment Instruction</v>
      </c>
      <c r="C77" s="146" t="str">
        <f t="shared" si="99"/>
        <v>BRL</v>
      </c>
      <c r="D77" s="151">
        <f t="shared" si="99"/>
        <v>946.6</v>
      </c>
      <c r="E77" s="146" t="str">
        <f t="shared" si="99"/>
        <v>PAY</v>
      </c>
      <c r="F77" s="151"/>
      <c r="G77" s="154"/>
      <c r="H77" s="146" t="str">
        <f t="shared" si="99"/>
        <v>BDB</v>
      </c>
      <c r="I77" s="163" t="str">
        <f t="shared" si="99"/>
        <v>BDBBRL</v>
      </c>
      <c r="J77" s="176" t="s">
        <v>77</v>
      </c>
      <c r="K77" s="162" t="s">
        <v>89</v>
      </c>
      <c r="M77" s="125" t="str">
        <f t="shared" ca="1" si="82"/>
        <v>c30c753b-0156-4858-479e-159d78268def-077</v>
      </c>
      <c r="N77" s="126" t="str">
        <f>B77</f>
        <v>Customer Payment Instruction</v>
      </c>
      <c r="O77" s="125" t="str">
        <f t="shared" ca="1" si="75"/>
        <v>c30c753b-0156-4858-479e-159d78268def-077</v>
      </c>
      <c r="P77" s="126">
        <f t="shared" si="97"/>
        <v>1</v>
      </c>
      <c r="Q77" s="127">
        <f t="shared" ca="1" si="83"/>
        <v>43724</v>
      </c>
      <c r="R77" s="128" t="str">
        <f ca="1">"ext-u1-"&amp;TEXT(A77,"HHMM-")&amp;LOWER(DEC2HEX(TEXT(TODAY(),"YmMD")))&amp;"-"&amp;TEXT(ROW(),"0000")</f>
        <v>ext-u1-1300-2e9c4-0077</v>
      </c>
      <c r="S77" s="126" t="str">
        <f t="shared" si="84"/>
        <v>BDBBRL</v>
      </c>
      <c r="T77" s="126" t="str">
        <f>E77</f>
        <v>PAY</v>
      </c>
      <c r="U77" s="126" t="str">
        <f>C77</f>
        <v>BRL</v>
      </c>
      <c r="V77" s="129">
        <f>D77</f>
        <v>946.6</v>
      </c>
      <c r="W77" s="126" t="str">
        <f t="shared" si="85"/>
        <v>CUSTINST-A</v>
      </c>
      <c r="X77" s="127">
        <f t="shared" ca="1" si="88"/>
        <v>43724</v>
      </c>
      <c r="Y77" s="126" t="str">
        <f>"[UC1]"&amp;N77&amp;REPT(" ",28-LEN(N77))&amp;" ["&amp;TEXT(A77,"HH:MM")&amp;"]"</f>
        <v>[UC1]Customer Payment Instruction [13:00]</v>
      </c>
      <c r="Z77" s="130" t="str">
        <f t="shared" si="89"/>
        <v>DEFAULT</v>
      </c>
      <c r="AA77" s="125" t="str">
        <f t="shared" ca="1" si="76"/>
        <v>BDBBRLC30C753B015648</v>
      </c>
      <c r="AG77" s="125" t="str">
        <f t="shared" ca="1" si="54"/>
        <v>c30c753b-0156-4858-479e-159d78268def-077</v>
      </c>
      <c r="AH77" s="126" t="s">
        <v>76</v>
      </c>
      <c r="AI77" s="125" t="str">
        <f t="shared" ca="1" si="55"/>
        <v>c30c753b-0156-4858-479e-159d78268def-077</v>
      </c>
      <c r="AJ77" s="126">
        <f t="shared" si="64"/>
        <v>1</v>
      </c>
      <c r="AK77" s="127">
        <f t="shared" ca="1" si="56"/>
        <v>43724</v>
      </c>
      <c r="AL77" s="128" t="str">
        <f t="shared" ca="1" si="57"/>
        <v>ext-u1-1300-2e9c4-0077</v>
      </c>
      <c r="AM77" s="126" t="str">
        <f t="shared" si="86"/>
        <v>BDBBRL</v>
      </c>
      <c r="AN77" s="126" t="s">
        <v>78</v>
      </c>
      <c r="AO77" s="126">
        <f>F77</f>
        <v>0</v>
      </c>
      <c r="AP77" s="126">
        <f>G77</f>
        <v>0</v>
      </c>
      <c r="AQ77" s="126" t="str">
        <f t="shared" si="58"/>
        <v>BRL</v>
      </c>
      <c r="AR77" s="129">
        <f>D77*F77</f>
        <v>0</v>
      </c>
      <c r="AT77" s="126" t="str">
        <f t="shared" si="59"/>
        <v>CUSTINST-A</v>
      </c>
      <c r="AV77" s="126" t="str">
        <f t="shared" si="60"/>
        <v>[UC1]Customer Payment Instruction [13:00]</v>
      </c>
      <c r="AW77" s="126" t="s">
        <v>91</v>
      </c>
      <c r="AX77" s="125" t="str">
        <f t="shared" ca="1" si="61"/>
        <v>BDBBRLC30C753B015648</v>
      </c>
    </row>
    <row r="78" spans="1:50" x14ac:dyDescent="0.25">
      <c r="A78" s="146">
        <f t="shared" ref="A78:I78" si="100">A28</f>
        <v>0.54166666666666663</v>
      </c>
      <c r="B78" s="163" t="str">
        <f t="shared" si="100"/>
        <v>Customer Payment Instruction</v>
      </c>
      <c r="C78" s="146" t="str">
        <f t="shared" si="100"/>
        <v>BRL</v>
      </c>
      <c r="D78" s="151">
        <f t="shared" si="100"/>
        <v>596.79999999999995</v>
      </c>
      <c r="E78" s="146" t="str">
        <f t="shared" si="100"/>
        <v>PAY</v>
      </c>
      <c r="F78" s="151"/>
      <c r="G78" s="154"/>
      <c r="H78" s="146" t="str">
        <f t="shared" si="100"/>
        <v>BDB</v>
      </c>
      <c r="I78" s="163" t="str">
        <f t="shared" si="100"/>
        <v>BDBBRL</v>
      </c>
      <c r="J78" s="176" t="s">
        <v>77</v>
      </c>
      <c r="K78" s="162" t="s">
        <v>89</v>
      </c>
      <c r="M78" s="125" t="str">
        <f t="shared" ca="1" si="82"/>
        <v>ee2f79ad-0758-4fab-226e-c4748c735736-078</v>
      </c>
      <c r="N78" s="126" t="str">
        <f>B78</f>
        <v>Customer Payment Instruction</v>
      </c>
      <c r="O78" s="125" t="str">
        <f t="shared" ca="1" si="75"/>
        <v>ee2f79ad-0758-4fab-226e-c4748c735736-078</v>
      </c>
      <c r="P78" s="126">
        <f t="shared" si="97"/>
        <v>1</v>
      </c>
      <c r="Q78" s="127">
        <f t="shared" ca="1" si="83"/>
        <v>43724</v>
      </c>
      <c r="R78" s="128" t="str">
        <f ca="1">"ext-u1-"&amp;TEXT(A78,"HHMM-")&amp;LOWER(DEC2HEX(TEXT(TODAY(),"YmMD")))&amp;"-"&amp;TEXT(ROW(),"0000")</f>
        <v>ext-u1-1300-2e9c4-0078</v>
      </c>
      <c r="S78" s="126" t="str">
        <f t="shared" si="84"/>
        <v>BDBBRL</v>
      </c>
      <c r="T78" s="126" t="str">
        <f>E78</f>
        <v>PAY</v>
      </c>
      <c r="U78" s="126" t="str">
        <f>C78</f>
        <v>BRL</v>
      </c>
      <c r="V78" s="129">
        <f>D78</f>
        <v>596.79999999999995</v>
      </c>
      <c r="W78" s="126" t="str">
        <f t="shared" si="85"/>
        <v>CUSTINST-A</v>
      </c>
      <c r="X78" s="127">
        <f t="shared" ca="1" si="88"/>
        <v>43724</v>
      </c>
      <c r="Y78" s="126" t="str">
        <f>"[UC1]"&amp;N78&amp;REPT(" ",28-LEN(N78))&amp;" ["&amp;TEXT(A78,"HH:MM")&amp;"]"</f>
        <v>[UC1]Customer Payment Instruction [13:00]</v>
      </c>
      <c r="Z78" s="130" t="str">
        <f t="shared" si="89"/>
        <v>DEFAULT</v>
      </c>
      <c r="AA78" s="125" t="str">
        <f t="shared" ca="1" si="76"/>
        <v>BDBBRLEE2F79AD07584F</v>
      </c>
      <c r="AG78" s="125" t="str">
        <f t="shared" ca="1" si="54"/>
        <v>ee2f79ad-0758-4fab-226e-c4748c735736-078</v>
      </c>
      <c r="AH78" s="126" t="s">
        <v>76</v>
      </c>
      <c r="AI78" s="125" t="str">
        <f t="shared" ca="1" si="55"/>
        <v>ee2f79ad-0758-4fab-226e-c4748c735736-078</v>
      </c>
      <c r="AJ78" s="126">
        <f t="shared" si="64"/>
        <v>1</v>
      </c>
      <c r="AK78" s="127">
        <f t="shared" ca="1" si="56"/>
        <v>43724</v>
      </c>
      <c r="AL78" s="128" t="str">
        <f t="shared" ca="1" si="57"/>
        <v>ext-u1-1300-2e9c4-0078</v>
      </c>
      <c r="AM78" s="126" t="str">
        <f t="shared" si="86"/>
        <v>BDBBRL</v>
      </c>
      <c r="AN78" s="126" t="s">
        <v>78</v>
      </c>
      <c r="AO78" s="126">
        <f>F78</f>
        <v>0</v>
      </c>
      <c r="AP78" s="126">
        <f>G78</f>
        <v>0</v>
      </c>
      <c r="AQ78" s="126" t="str">
        <f t="shared" si="58"/>
        <v>BRL</v>
      </c>
      <c r="AR78" s="129">
        <f>D78*F78</f>
        <v>0</v>
      </c>
      <c r="AT78" s="126" t="str">
        <f t="shared" si="59"/>
        <v>CUSTINST-A</v>
      </c>
      <c r="AV78" s="126" t="str">
        <f t="shared" si="60"/>
        <v>[UC1]Customer Payment Instruction [13:00]</v>
      </c>
      <c r="AW78" s="126" t="s">
        <v>91</v>
      </c>
      <c r="AX78" s="125" t="str">
        <f t="shared" ca="1" si="61"/>
        <v>BDBBRLEE2F79AD07584F</v>
      </c>
    </row>
    <row r="79" spans="1:50" x14ac:dyDescent="0.25">
      <c r="A79" s="146">
        <f t="shared" ref="A79:I79" si="101">A29</f>
        <v>0.54166666666666663</v>
      </c>
      <c r="B79" s="163" t="str">
        <f t="shared" si="101"/>
        <v>Customer Payment Instruction</v>
      </c>
      <c r="C79" s="146" t="str">
        <f t="shared" si="101"/>
        <v>BRL</v>
      </c>
      <c r="D79" s="151">
        <f t="shared" si="101"/>
        <v>147</v>
      </c>
      <c r="E79" s="146" t="str">
        <f t="shared" si="101"/>
        <v>PAY</v>
      </c>
      <c r="F79" s="151"/>
      <c r="G79" s="154"/>
      <c r="H79" s="146" t="str">
        <f t="shared" si="101"/>
        <v>BDB</v>
      </c>
      <c r="I79" s="163" t="str">
        <f t="shared" si="101"/>
        <v>BDBBRL</v>
      </c>
      <c r="J79" s="176" t="s">
        <v>77</v>
      </c>
      <c r="K79" s="162" t="s">
        <v>89</v>
      </c>
      <c r="M79" s="125" t="str">
        <f t="shared" ca="1" si="82"/>
        <v>32b0e7dd-9df8-6432-2c37-e3dd873d028d-079</v>
      </c>
      <c r="N79" s="126" t="str">
        <f>B79</f>
        <v>Customer Payment Instruction</v>
      </c>
      <c r="O79" s="125" t="str">
        <f t="shared" ca="1" si="75"/>
        <v>32b0e7dd-9df8-6432-2c37-e3dd873d028d-079</v>
      </c>
      <c r="P79" s="126">
        <f t="shared" si="97"/>
        <v>1</v>
      </c>
      <c r="Q79" s="127">
        <f t="shared" ca="1" si="83"/>
        <v>43724</v>
      </c>
      <c r="R79" s="128" t="str">
        <f ca="1">"ext-u1-"&amp;TEXT(A79,"HHMM-")&amp;LOWER(DEC2HEX(TEXT(TODAY(),"YmMD")))&amp;"-"&amp;TEXT(ROW(),"0000")</f>
        <v>ext-u1-1300-2e9c4-0079</v>
      </c>
      <c r="S79" s="126" t="str">
        <f t="shared" si="84"/>
        <v>BDBBRL</v>
      </c>
      <c r="T79" s="126" t="str">
        <f>E79</f>
        <v>PAY</v>
      </c>
      <c r="U79" s="126" t="str">
        <f>C79</f>
        <v>BRL</v>
      </c>
      <c r="V79" s="129">
        <f>D79</f>
        <v>147</v>
      </c>
      <c r="W79" s="126" t="str">
        <f t="shared" si="85"/>
        <v>CUSTINST-A</v>
      </c>
      <c r="X79" s="127">
        <f t="shared" ca="1" si="88"/>
        <v>43724</v>
      </c>
      <c r="Y79" s="126" t="str">
        <f>"[UC1]"&amp;N79&amp;REPT(" ",28-LEN(N79))&amp;" ["&amp;TEXT(A79,"HH:MM")&amp;"]"</f>
        <v>[UC1]Customer Payment Instruction [13:00]</v>
      </c>
      <c r="Z79" s="130" t="str">
        <f t="shared" si="89"/>
        <v>DEFAULT</v>
      </c>
      <c r="AA79" s="125" t="str">
        <f t="shared" ca="1" si="76"/>
        <v>BDBBRL32B0E7DD9DF864</v>
      </c>
      <c r="AG79" s="125" t="str">
        <f t="shared" ca="1" si="54"/>
        <v>32b0e7dd-9df8-6432-2c37-e3dd873d028d-079</v>
      </c>
      <c r="AH79" s="126" t="s">
        <v>76</v>
      </c>
      <c r="AI79" s="125" t="str">
        <f t="shared" ca="1" si="55"/>
        <v>32b0e7dd-9df8-6432-2c37-e3dd873d028d-079</v>
      </c>
      <c r="AJ79" s="126">
        <f t="shared" si="64"/>
        <v>1</v>
      </c>
      <c r="AK79" s="127">
        <f t="shared" ca="1" si="56"/>
        <v>43724</v>
      </c>
      <c r="AL79" s="128" t="str">
        <f t="shared" ca="1" si="57"/>
        <v>ext-u1-1300-2e9c4-0079</v>
      </c>
      <c r="AM79" s="126" t="str">
        <f t="shared" si="86"/>
        <v>BDBBRL</v>
      </c>
      <c r="AN79" s="126" t="s">
        <v>78</v>
      </c>
      <c r="AO79" s="126">
        <f>F79</f>
        <v>0</v>
      </c>
      <c r="AP79" s="126">
        <f>G79</f>
        <v>0</v>
      </c>
      <c r="AQ79" s="126" t="str">
        <f t="shared" si="58"/>
        <v>BRL</v>
      </c>
      <c r="AR79" s="129">
        <f>D79*F79</f>
        <v>0</v>
      </c>
      <c r="AT79" s="126" t="str">
        <f t="shared" si="59"/>
        <v>CUSTINST-A</v>
      </c>
      <c r="AV79" s="126" t="str">
        <f t="shared" si="60"/>
        <v>[UC1]Customer Payment Instruction [13:00]</v>
      </c>
      <c r="AW79" s="126" t="s">
        <v>91</v>
      </c>
      <c r="AX79" s="125" t="str">
        <f t="shared" ca="1" si="61"/>
        <v>BDBBRL32B0E7DD9DF864</v>
      </c>
    </row>
    <row r="80" spans="1:50" x14ac:dyDescent="0.25">
      <c r="A80" s="146">
        <f t="shared" ref="A80:I80" si="102">A30</f>
        <v>0.54166666666666663</v>
      </c>
      <c r="B80" s="163" t="str">
        <f t="shared" si="102"/>
        <v>Customer Payment Instruction</v>
      </c>
      <c r="C80" s="146" t="str">
        <f t="shared" si="102"/>
        <v>BRL</v>
      </c>
      <c r="D80" s="151">
        <f t="shared" si="102"/>
        <v>10497.2</v>
      </c>
      <c r="E80" s="146" t="str">
        <f t="shared" si="102"/>
        <v>PAY</v>
      </c>
      <c r="F80" s="151"/>
      <c r="G80" s="154"/>
      <c r="H80" s="146" t="str">
        <f t="shared" si="102"/>
        <v>BDB</v>
      </c>
      <c r="I80" s="163" t="str">
        <f t="shared" si="102"/>
        <v>BDBBRL</v>
      </c>
      <c r="J80" s="176" t="s">
        <v>77</v>
      </c>
      <c r="K80" s="162" t="s">
        <v>89</v>
      </c>
      <c r="M80" s="125" t="str">
        <f t="shared" ca="1" si="82"/>
        <v>17f678be-924a-928e-1f65-c6a4bc337474-080</v>
      </c>
      <c r="N80" s="126" t="str">
        <f>B80</f>
        <v>Customer Payment Instruction</v>
      </c>
      <c r="O80" s="125" t="str">
        <f t="shared" ca="1" si="75"/>
        <v>17f678be-924a-928e-1f65-c6a4bc337474-080</v>
      </c>
      <c r="P80" s="126">
        <f t="shared" si="97"/>
        <v>1</v>
      </c>
      <c r="Q80" s="127">
        <f t="shared" ca="1" si="83"/>
        <v>43724</v>
      </c>
      <c r="R80" s="128" t="str">
        <f ca="1">"ext-u1-"&amp;TEXT(A80,"HHMM-")&amp;LOWER(DEC2HEX(TEXT(TODAY(),"YmMD")))&amp;"-"&amp;TEXT(ROW(),"0000")</f>
        <v>ext-u1-1300-2e9c4-0080</v>
      </c>
      <c r="S80" s="126" t="str">
        <f t="shared" si="84"/>
        <v>BDBBRL</v>
      </c>
      <c r="T80" s="126" t="str">
        <f>E80</f>
        <v>PAY</v>
      </c>
      <c r="U80" s="126" t="str">
        <f>C80</f>
        <v>BRL</v>
      </c>
      <c r="V80" s="129">
        <f>D80</f>
        <v>10497.2</v>
      </c>
      <c r="W80" s="126" t="str">
        <f t="shared" si="85"/>
        <v>CUSTINST-A</v>
      </c>
      <c r="X80" s="127">
        <f t="shared" ca="1" si="88"/>
        <v>43724</v>
      </c>
      <c r="Y80" s="126" t="str">
        <f>"[UC1]"&amp;N80&amp;REPT(" ",28-LEN(N80))&amp;" ["&amp;TEXT(A80,"HH:MM")&amp;"]"</f>
        <v>[UC1]Customer Payment Instruction [13:00]</v>
      </c>
      <c r="Z80" s="130" t="str">
        <f t="shared" si="89"/>
        <v>DEFAULT</v>
      </c>
      <c r="AA80" s="125" t="str">
        <f t="shared" ca="1" si="76"/>
        <v>BDBBRL17F678BE924A92</v>
      </c>
      <c r="AG80" s="125" t="str">
        <f t="shared" ca="1" si="54"/>
        <v>17f678be-924a-928e-1f65-c6a4bc337474-080</v>
      </c>
      <c r="AH80" s="126" t="s">
        <v>76</v>
      </c>
      <c r="AI80" s="125" t="str">
        <f t="shared" ca="1" si="55"/>
        <v>17f678be-924a-928e-1f65-c6a4bc337474-080</v>
      </c>
      <c r="AJ80" s="126">
        <f t="shared" si="64"/>
        <v>1</v>
      </c>
      <c r="AK80" s="127">
        <f t="shared" ca="1" si="56"/>
        <v>43724</v>
      </c>
      <c r="AL80" s="128" t="str">
        <f t="shared" ca="1" si="57"/>
        <v>ext-u1-1300-2e9c4-0080</v>
      </c>
      <c r="AM80" s="126" t="str">
        <f t="shared" si="86"/>
        <v>BDBBRL</v>
      </c>
      <c r="AN80" s="126" t="s">
        <v>78</v>
      </c>
      <c r="AO80" s="126">
        <f>F80</f>
        <v>0</v>
      </c>
      <c r="AP80" s="126">
        <f>G80</f>
        <v>0</v>
      </c>
      <c r="AQ80" s="126" t="str">
        <f t="shared" si="58"/>
        <v>BRL</v>
      </c>
      <c r="AR80" s="129">
        <f>D80*F80</f>
        <v>0</v>
      </c>
      <c r="AT80" s="126" t="str">
        <f t="shared" si="59"/>
        <v>CUSTINST-A</v>
      </c>
      <c r="AV80" s="126" t="str">
        <f t="shared" si="60"/>
        <v>[UC1]Customer Payment Instruction [13:00]</v>
      </c>
      <c r="AW80" s="126" t="s">
        <v>91</v>
      </c>
      <c r="AX80" s="125" t="str">
        <f t="shared" ca="1" si="61"/>
        <v>BDBBRL17F678BE924A92</v>
      </c>
    </row>
    <row r="81" spans="1:50" x14ac:dyDescent="0.25">
      <c r="A81" s="146">
        <f t="shared" ref="A81:I81" si="103">A31</f>
        <v>0.54166666666666663</v>
      </c>
      <c r="B81" s="163" t="str">
        <f t="shared" si="103"/>
        <v>Customer Payment Instruction</v>
      </c>
      <c r="C81" s="146" t="str">
        <f t="shared" si="103"/>
        <v>BRL</v>
      </c>
      <c r="D81" s="151">
        <f t="shared" si="103"/>
        <v>5017.3999999999996</v>
      </c>
      <c r="E81" s="146" t="str">
        <f t="shared" si="103"/>
        <v>PAY</v>
      </c>
      <c r="F81" s="151"/>
      <c r="G81" s="154"/>
      <c r="H81" s="146" t="str">
        <f t="shared" si="103"/>
        <v>BDB</v>
      </c>
      <c r="I81" s="163" t="str">
        <f t="shared" si="103"/>
        <v>BDBBRL</v>
      </c>
      <c r="J81" s="176" t="s">
        <v>77</v>
      </c>
      <c r="K81" s="162" t="s">
        <v>89</v>
      </c>
      <c r="M81" s="125" t="str">
        <f t="shared" ca="1" si="82"/>
        <v>01662c8d-511b-4985-455c-38b39f9102a1-081</v>
      </c>
      <c r="N81" s="126" t="str">
        <f>B81</f>
        <v>Customer Payment Instruction</v>
      </c>
      <c r="O81" s="125" t="str">
        <f t="shared" ca="1" si="75"/>
        <v>01662c8d-511b-4985-455c-38b39f9102a1-081</v>
      </c>
      <c r="P81" s="126">
        <f t="shared" si="97"/>
        <v>1</v>
      </c>
      <c r="Q81" s="127">
        <f t="shared" ca="1" si="83"/>
        <v>43724</v>
      </c>
      <c r="R81" s="128" t="str">
        <f ca="1">"ext-u1-"&amp;TEXT(A81,"HHMM-")&amp;LOWER(DEC2HEX(TEXT(TODAY(),"YmMD")))&amp;"-"&amp;TEXT(ROW(),"0000")</f>
        <v>ext-u1-1300-2e9c4-0081</v>
      </c>
      <c r="S81" s="126" t="str">
        <f t="shared" si="84"/>
        <v>BDBBRL</v>
      </c>
      <c r="T81" s="126" t="str">
        <f>E81</f>
        <v>PAY</v>
      </c>
      <c r="U81" s="126" t="str">
        <f>C81</f>
        <v>BRL</v>
      </c>
      <c r="V81" s="129">
        <f>D81</f>
        <v>5017.3999999999996</v>
      </c>
      <c r="W81" s="126" t="str">
        <f t="shared" si="85"/>
        <v>CUSTINST-A</v>
      </c>
      <c r="X81" s="127">
        <f t="shared" ca="1" si="88"/>
        <v>43724</v>
      </c>
      <c r="Y81" s="126" t="str">
        <f>"[UC1]"&amp;N81&amp;REPT(" ",28-LEN(N81))&amp;" ["&amp;TEXT(A81,"HH:MM")&amp;"]"</f>
        <v>[UC1]Customer Payment Instruction [13:00]</v>
      </c>
      <c r="Z81" s="130" t="str">
        <f t="shared" si="89"/>
        <v>DEFAULT</v>
      </c>
      <c r="AA81" s="125" t="str">
        <f t="shared" ca="1" si="76"/>
        <v>BDBBRL01662C8D511B49</v>
      </c>
      <c r="AG81" s="125" t="str">
        <f t="shared" ca="1" si="54"/>
        <v>01662c8d-511b-4985-455c-38b39f9102a1-081</v>
      </c>
      <c r="AH81" s="126" t="s">
        <v>76</v>
      </c>
      <c r="AI81" s="125" t="str">
        <f t="shared" ca="1" si="55"/>
        <v>01662c8d-511b-4985-455c-38b39f9102a1-081</v>
      </c>
      <c r="AJ81" s="126">
        <f t="shared" si="64"/>
        <v>1</v>
      </c>
      <c r="AK81" s="127">
        <f t="shared" ca="1" si="56"/>
        <v>43724</v>
      </c>
      <c r="AL81" s="128" t="str">
        <f t="shared" ca="1" si="57"/>
        <v>ext-u1-1300-2e9c4-0081</v>
      </c>
      <c r="AM81" s="126" t="str">
        <f t="shared" si="86"/>
        <v>BDBBRL</v>
      </c>
      <c r="AN81" s="126" t="s">
        <v>78</v>
      </c>
      <c r="AO81" s="126">
        <f>F81</f>
        <v>0</v>
      </c>
      <c r="AP81" s="126">
        <f>G81</f>
        <v>0</v>
      </c>
      <c r="AQ81" s="126" t="str">
        <f t="shared" si="58"/>
        <v>BRL</v>
      </c>
      <c r="AR81" s="129">
        <f>D81*F81</f>
        <v>0</v>
      </c>
      <c r="AT81" s="126" t="str">
        <f t="shared" si="59"/>
        <v>CUSTINST-A</v>
      </c>
      <c r="AV81" s="126" t="str">
        <f t="shared" si="60"/>
        <v>[UC1]Customer Payment Instruction [13:00]</v>
      </c>
      <c r="AW81" s="126" t="s">
        <v>91</v>
      </c>
      <c r="AX81" s="125" t="str">
        <f t="shared" ca="1" si="61"/>
        <v>BDBBRL01662C8D511B49</v>
      </c>
    </row>
    <row r="82" spans="1:50" x14ac:dyDescent="0.25">
      <c r="A82" s="146">
        <f t="shared" ref="A82:I82" si="104">A32</f>
        <v>0.54166666666666663</v>
      </c>
      <c r="B82" s="163" t="str">
        <f t="shared" si="104"/>
        <v>Customer Payment Instruction</v>
      </c>
      <c r="C82" s="146" t="str">
        <f t="shared" si="104"/>
        <v>BRL</v>
      </c>
      <c r="D82" s="151">
        <f t="shared" si="104"/>
        <v>5297.6</v>
      </c>
      <c r="E82" s="146" t="str">
        <f t="shared" si="104"/>
        <v>PAY</v>
      </c>
      <c r="F82" s="151"/>
      <c r="G82" s="154"/>
      <c r="H82" s="146" t="str">
        <f t="shared" si="104"/>
        <v>BDB</v>
      </c>
      <c r="I82" s="163" t="str">
        <f t="shared" si="104"/>
        <v>BDBBRL</v>
      </c>
      <c r="J82" s="176" t="s">
        <v>77</v>
      </c>
      <c r="K82" s="162" t="s">
        <v>89</v>
      </c>
      <c r="M82" s="125" t="str">
        <f t="shared" ca="1" si="82"/>
        <v>4ee62729-921a-8dd7-0c41-f6581b779e1f-082</v>
      </c>
      <c r="N82" s="126" t="str">
        <f>B82</f>
        <v>Customer Payment Instruction</v>
      </c>
      <c r="O82" s="125" t="str">
        <f t="shared" ca="1" si="75"/>
        <v>4ee62729-921a-8dd7-0c41-f6581b779e1f-082</v>
      </c>
      <c r="P82" s="126">
        <f t="shared" si="97"/>
        <v>1</v>
      </c>
      <c r="Q82" s="127">
        <f t="shared" ca="1" si="83"/>
        <v>43724</v>
      </c>
      <c r="R82" s="128" t="str">
        <f ca="1">"ext-u1-"&amp;TEXT(A82,"HHMM-")&amp;LOWER(DEC2HEX(TEXT(TODAY(),"YmMD")))&amp;"-"&amp;TEXT(ROW(),"0000")</f>
        <v>ext-u1-1300-2e9c4-0082</v>
      </c>
      <c r="S82" s="126" t="str">
        <f t="shared" si="84"/>
        <v>BDBBRL</v>
      </c>
      <c r="T82" s="126" t="str">
        <f>E82</f>
        <v>PAY</v>
      </c>
      <c r="U82" s="126" t="str">
        <f>C82</f>
        <v>BRL</v>
      </c>
      <c r="V82" s="129">
        <f>D82</f>
        <v>5297.6</v>
      </c>
      <c r="W82" s="126" t="str">
        <f t="shared" si="85"/>
        <v>CUSTINST-A</v>
      </c>
      <c r="X82" s="127">
        <f t="shared" ca="1" si="88"/>
        <v>43724</v>
      </c>
      <c r="Y82" s="126" t="str">
        <f>"[UC1]"&amp;N82&amp;REPT(" ",28-LEN(N82))&amp;" ["&amp;TEXT(A82,"HH:MM")&amp;"]"</f>
        <v>[UC1]Customer Payment Instruction [13:00]</v>
      </c>
      <c r="Z82" s="130" t="str">
        <f t="shared" si="89"/>
        <v>DEFAULT</v>
      </c>
      <c r="AA82" s="125" t="str">
        <f t="shared" ca="1" si="76"/>
        <v>BDBBRL4EE62729921A8D</v>
      </c>
      <c r="AG82" s="125" t="str">
        <f t="shared" ca="1" si="54"/>
        <v>4ee62729-921a-8dd7-0c41-f6581b779e1f-082</v>
      </c>
      <c r="AH82" s="126" t="s">
        <v>76</v>
      </c>
      <c r="AI82" s="125" t="str">
        <f t="shared" ca="1" si="55"/>
        <v>4ee62729-921a-8dd7-0c41-f6581b779e1f-082</v>
      </c>
      <c r="AJ82" s="126">
        <f t="shared" si="64"/>
        <v>1</v>
      </c>
      <c r="AK82" s="127">
        <f t="shared" ca="1" si="56"/>
        <v>43724</v>
      </c>
      <c r="AL82" s="128" t="str">
        <f t="shared" ca="1" si="57"/>
        <v>ext-u1-1300-2e9c4-0082</v>
      </c>
      <c r="AM82" s="126" t="str">
        <f t="shared" si="86"/>
        <v>BDBBRL</v>
      </c>
      <c r="AN82" s="126" t="s">
        <v>78</v>
      </c>
      <c r="AO82" s="126">
        <f>F82</f>
        <v>0</v>
      </c>
      <c r="AP82" s="126">
        <f>G82</f>
        <v>0</v>
      </c>
      <c r="AQ82" s="126" t="str">
        <f t="shared" si="58"/>
        <v>BRL</v>
      </c>
      <c r="AR82" s="129">
        <f>D82*F82</f>
        <v>0</v>
      </c>
      <c r="AT82" s="126" t="str">
        <f t="shared" si="59"/>
        <v>CUSTINST-A</v>
      </c>
      <c r="AV82" s="126" t="str">
        <f t="shared" si="60"/>
        <v>[UC1]Customer Payment Instruction [13:00]</v>
      </c>
      <c r="AW82" s="126" t="s">
        <v>91</v>
      </c>
      <c r="AX82" s="125" t="str">
        <f t="shared" ca="1" si="61"/>
        <v>BDBBRL4EE62729921A8D</v>
      </c>
    </row>
    <row r="83" spans="1:50" x14ac:dyDescent="0.25">
      <c r="A83" s="146">
        <f t="shared" ref="A83:I83" si="105">A33</f>
        <v>0.54166666666666663</v>
      </c>
      <c r="B83" s="163" t="str">
        <f t="shared" si="105"/>
        <v>Customer Payment Instruction</v>
      </c>
      <c r="C83" s="146" t="str">
        <f t="shared" si="105"/>
        <v>BRL</v>
      </c>
      <c r="D83" s="151">
        <f t="shared" si="105"/>
        <v>5577.8</v>
      </c>
      <c r="E83" s="146" t="str">
        <f t="shared" si="105"/>
        <v>PAY</v>
      </c>
      <c r="F83" s="151"/>
      <c r="G83" s="154"/>
      <c r="H83" s="146" t="str">
        <f t="shared" si="105"/>
        <v>BDB</v>
      </c>
      <c r="I83" s="163" t="str">
        <f t="shared" si="105"/>
        <v>BDBBRL</v>
      </c>
      <c r="J83" s="176" t="s">
        <v>77</v>
      </c>
      <c r="K83" s="162" t="s">
        <v>89</v>
      </c>
      <c r="M83" s="125" t="str">
        <f t="shared" ca="1" si="82"/>
        <v>4b6b6fcb-096e-1f37-4a34-7290d22b67f6-083</v>
      </c>
      <c r="N83" s="126" t="str">
        <f>B83</f>
        <v>Customer Payment Instruction</v>
      </c>
      <c r="O83" s="125" t="str">
        <f t="shared" ca="1" si="75"/>
        <v>4b6b6fcb-096e-1f37-4a34-7290d22b67f6-083</v>
      </c>
      <c r="P83" s="126">
        <f t="shared" si="97"/>
        <v>1</v>
      </c>
      <c r="Q83" s="127">
        <f t="shared" ca="1" si="83"/>
        <v>43724</v>
      </c>
      <c r="R83" s="128" t="str">
        <f ca="1">"ext-u1-"&amp;TEXT(A83,"HHMM-")&amp;LOWER(DEC2HEX(TEXT(TODAY(),"YmMD")))&amp;"-"&amp;TEXT(ROW(),"0000")</f>
        <v>ext-u1-1300-2e9c4-0083</v>
      </c>
      <c r="S83" s="126" t="str">
        <f t="shared" si="84"/>
        <v>BDBBRL</v>
      </c>
      <c r="T83" s="126" t="str">
        <f>E83</f>
        <v>PAY</v>
      </c>
      <c r="U83" s="126" t="str">
        <f>C83</f>
        <v>BRL</v>
      </c>
      <c r="V83" s="129">
        <f>D83</f>
        <v>5577.8</v>
      </c>
      <c r="W83" s="126" t="str">
        <f t="shared" si="85"/>
        <v>CUSTINST-A</v>
      </c>
      <c r="X83" s="127">
        <f t="shared" ca="1" si="88"/>
        <v>43724</v>
      </c>
      <c r="Y83" s="126" t="str">
        <f>"[UC1]"&amp;N83&amp;REPT(" ",28-LEN(N83))&amp;" ["&amp;TEXT(A83,"HH:MM")&amp;"]"</f>
        <v>[UC1]Customer Payment Instruction [13:00]</v>
      </c>
      <c r="Z83" s="130" t="str">
        <f t="shared" si="89"/>
        <v>DEFAULT</v>
      </c>
      <c r="AA83" s="125" t="str">
        <f t="shared" ca="1" si="76"/>
        <v>BDBBRL4B6B6FCB096E1F</v>
      </c>
      <c r="AG83" s="125" t="str">
        <f t="shared" ca="1" si="54"/>
        <v>4b6b6fcb-096e-1f37-4a34-7290d22b67f6-083</v>
      </c>
      <c r="AH83" s="126" t="s">
        <v>76</v>
      </c>
      <c r="AI83" s="125" t="str">
        <f t="shared" ca="1" si="55"/>
        <v>4b6b6fcb-096e-1f37-4a34-7290d22b67f6-083</v>
      </c>
      <c r="AJ83" s="126">
        <f t="shared" si="64"/>
        <v>1</v>
      </c>
      <c r="AK83" s="127">
        <f t="shared" ca="1" si="56"/>
        <v>43724</v>
      </c>
      <c r="AL83" s="128" t="str">
        <f t="shared" ca="1" si="57"/>
        <v>ext-u1-1300-2e9c4-0083</v>
      </c>
      <c r="AM83" s="126" t="str">
        <f t="shared" si="86"/>
        <v>BDBBRL</v>
      </c>
      <c r="AN83" s="126" t="s">
        <v>78</v>
      </c>
      <c r="AO83" s="126">
        <f>F83</f>
        <v>0</v>
      </c>
      <c r="AP83" s="126">
        <f>G83</f>
        <v>0</v>
      </c>
      <c r="AQ83" s="126" t="str">
        <f t="shared" si="58"/>
        <v>BRL</v>
      </c>
      <c r="AR83" s="129">
        <f>D83*F83</f>
        <v>0</v>
      </c>
      <c r="AT83" s="126" t="str">
        <f t="shared" si="59"/>
        <v>CUSTINST-A</v>
      </c>
      <c r="AV83" s="126" t="str">
        <f t="shared" si="60"/>
        <v>[UC1]Customer Payment Instruction [13:00]</v>
      </c>
      <c r="AW83" s="126" t="s">
        <v>91</v>
      </c>
      <c r="AX83" s="125" t="str">
        <f t="shared" ca="1" si="61"/>
        <v>BDBBRL4B6B6FCB096E1F</v>
      </c>
    </row>
    <row r="84" spans="1:50" x14ac:dyDescent="0.25">
      <c r="A84" s="146">
        <f t="shared" ref="A84:I84" si="106">A34</f>
        <v>0.54166666666666663</v>
      </c>
      <c r="B84" s="163" t="str">
        <f t="shared" si="106"/>
        <v>Customer Payment Instruction</v>
      </c>
      <c r="C84" s="146" t="str">
        <f t="shared" si="106"/>
        <v>BRL</v>
      </c>
      <c r="D84" s="151">
        <f t="shared" si="106"/>
        <v>5858</v>
      </c>
      <c r="E84" s="146" t="str">
        <f t="shared" si="106"/>
        <v>PAY</v>
      </c>
      <c r="F84" s="151"/>
      <c r="G84" s="154"/>
      <c r="H84" s="146" t="str">
        <f t="shared" si="106"/>
        <v>BDB</v>
      </c>
      <c r="I84" s="163" t="str">
        <f t="shared" si="106"/>
        <v>BDBBRL</v>
      </c>
      <c r="J84" s="176" t="s">
        <v>77</v>
      </c>
      <c r="K84" s="162" t="s">
        <v>89</v>
      </c>
      <c r="M84" s="125" t="str">
        <f t="shared" ca="1" si="82"/>
        <v>d715bd0e-1ed0-2086-6928-25b236b525cf-084</v>
      </c>
      <c r="N84" s="126" t="str">
        <f>B84</f>
        <v>Customer Payment Instruction</v>
      </c>
      <c r="O84" s="125" t="str">
        <f t="shared" ca="1" si="75"/>
        <v>d715bd0e-1ed0-2086-6928-25b236b525cf-084</v>
      </c>
      <c r="P84" s="126">
        <f t="shared" si="97"/>
        <v>1</v>
      </c>
      <c r="Q84" s="127">
        <f t="shared" ca="1" si="83"/>
        <v>43724</v>
      </c>
      <c r="R84" s="128" t="str">
        <f ca="1">"ext-u1-"&amp;TEXT(A84,"HHMM-")&amp;LOWER(DEC2HEX(TEXT(TODAY(),"YmMD")))&amp;"-"&amp;TEXT(ROW(),"0000")</f>
        <v>ext-u1-1300-2e9c4-0084</v>
      </c>
      <c r="S84" s="126" t="str">
        <f t="shared" si="84"/>
        <v>BDBBRL</v>
      </c>
      <c r="T84" s="126" t="str">
        <f>E84</f>
        <v>PAY</v>
      </c>
      <c r="U84" s="126" t="str">
        <f>C84</f>
        <v>BRL</v>
      </c>
      <c r="V84" s="129">
        <f>D84</f>
        <v>5858</v>
      </c>
      <c r="W84" s="126" t="str">
        <f t="shared" si="85"/>
        <v>CUSTINST-A</v>
      </c>
      <c r="X84" s="127">
        <f t="shared" ca="1" si="88"/>
        <v>43724</v>
      </c>
      <c r="Y84" s="126" t="str">
        <f>"[UC1]"&amp;N84&amp;REPT(" ",28-LEN(N84))&amp;" ["&amp;TEXT(A84,"HH:MM")&amp;"]"</f>
        <v>[UC1]Customer Payment Instruction [13:00]</v>
      </c>
      <c r="Z84" s="130" t="str">
        <f t="shared" si="89"/>
        <v>DEFAULT</v>
      </c>
      <c r="AA84" s="125" t="str">
        <f t="shared" ca="1" si="76"/>
        <v>BDBBRLD715BD0E1ED020</v>
      </c>
      <c r="AG84" s="125" t="str">
        <f t="shared" ca="1" si="54"/>
        <v>d715bd0e-1ed0-2086-6928-25b236b525cf-084</v>
      </c>
      <c r="AH84" s="126" t="s">
        <v>76</v>
      </c>
      <c r="AI84" s="125" t="str">
        <f t="shared" ca="1" si="55"/>
        <v>d715bd0e-1ed0-2086-6928-25b236b525cf-084</v>
      </c>
      <c r="AJ84" s="126">
        <f t="shared" si="64"/>
        <v>1</v>
      </c>
      <c r="AK84" s="127">
        <f t="shared" ca="1" si="56"/>
        <v>43724</v>
      </c>
      <c r="AL84" s="128" t="str">
        <f t="shared" ca="1" si="57"/>
        <v>ext-u1-1300-2e9c4-0084</v>
      </c>
      <c r="AM84" s="126" t="str">
        <f t="shared" si="86"/>
        <v>BDBBRL</v>
      </c>
      <c r="AN84" s="126" t="s">
        <v>78</v>
      </c>
      <c r="AO84" s="126">
        <f>F84</f>
        <v>0</v>
      </c>
      <c r="AP84" s="126">
        <f>G84</f>
        <v>0</v>
      </c>
      <c r="AQ84" s="126" t="str">
        <f t="shared" si="58"/>
        <v>BRL</v>
      </c>
      <c r="AR84" s="129">
        <f>D84*F84</f>
        <v>0</v>
      </c>
      <c r="AT84" s="126" t="str">
        <f t="shared" si="59"/>
        <v>CUSTINST-A</v>
      </c>
      <c r="AV84" s="126" t="str">
        <f t="shared" si="60"/>
        <v>[UC1]Customer Payment Instruction [13:00]</v>
      </c>
      <c r="AW84" s="126" t="s">
        <v>91</v>
      </c>
      <c r="AX84" s="125" t="str">
        <f t="shared" ca="1" si="61"/>
        <v>BDBBRLD715BD0E1ED020</v>
      </c>
    </row>
    <row r="85" spans="1:50" x14ac:dyDescent="0.25">
      <c r="A85" s="146">
        <f t="shared" ref="A85:I85" si="107">A35</f>
        <v>0.54166666666666663</v>
      </c>
      <c r="B85" s="163" t="str">
        <f t="shared" si="107"/>
        <v>Customer Payment Instruction</v>
      </c>
      <c r="C85" s="146" t="str">
        <f t="shared" si="107"/>
        <v>BRL</v>
      </c>
      <c r="D85" s="151">
        <f t="shared" si="107"/>
        <v>6138.2</v>
      </c>
      <c r="E85" s="146" t="str">
        <f t="shared" si="107"/>
        <v>PAY</v>
      </c>
      <c r="F85" s="151"/>
      <c r="G85" s="154"/>
      <c r="H85" s="146" t="str">
        <f t="shared" si="107"/>
        <v>BDB</v>
      </c>
      <c r="I85" s="163" t="str">
        <f t="shared" si="107"/>
        <v>BDBBRL</v>
      </c>
      <c r="J85" s="176" t="s">
        <v>77</v>
      </c>
      <c r="K85" s="162" t="s">
        <v>89</v>
      </c>
      <c r="M85" s="125" t="str">
        <f t="shared" ca="1" si="82"/>
        <v>cb101f12-0c6c-1b7e-658c-aceba0f1a5cc-085</v>
      </c>
      <c r="N85" s="126" t="str">
        <f>B85</f>
        <v>Customer Payment Instruction</v>
      </c>
      <c r="O85" s="125" t="str">
        <f t="shared" ca="1" si="75"/>
        <v>cb101f12-0c6c-1b7e-658c-aceba0f1a5cc-085</v>
      </c>
      <c r="P85" s="126">
        <f t="shared" si="97"/>
        <v>1</v>
      </c>
      <c r="Q85" s="127">
        <f t="shared" ca="1" si="83"/>
        <v>43724</v>
      </c>
      <c r="R85" s="128" t="str">
        <f ca="1">"ext-u1-"&amp;TEXT(A85,"HHMM-")&amp;LOWER(DEC2HEX(TEXT(TODAY(),"YmMD")))&amp;"-"&amp;TEXT(ROW(),"0000")</f>
        <v>ext-u1-1300-2e9c4-0085</v>
      </c>
      <c r="S85" s="126" t="str">
        <f t="shared" si="84"/>
        <v>BDBBRL</v>
      </c>
      <c r="T85" s="126" t="str">
        <f>E85</f>
        <v>PAY</v>
      </c>
      <c r="U85" s="126" t="str">
        <f>C85</f>
        <v>BRL</v>
      </c>
      <c r="V85" s="129">
        <f>D85</f>
        <v>6138.2</v>
      </c>
      <c r="W85" s="126" t="str">
        <f t="shared" si="85"/>
        <v>CUSTINST-A</v>
      </c>
      <c r="X85" s="127">
        <f t="shared" ca="1" si="88"/>
        <v>43724</v>
      </c>
      <c r="Y85" s="126" t="str">
        <f>"[UC1]"&amp;N85&amp;REPT(" ",28-LEN(N85))&amp;" ["&amp;TEXT(A85,"HH:MM")&amp;"]"</f>
        <v>[UC1]Customer Payment Instruction [13:00]</v>
      </c>
      <c r="Z85" s="130" t="str">
        <f t="shared" si="89"/>
        <v>DEFAULT</v>
      </c>
      <c r="AA85" s="125" t="str">
        <f t="shared" ca="1" si="76"/>
        <v>BDBBRLCB101F120C6C1B</v>
      </c>
      <c r="AG85" s="125" t="str">
        <f t="shared" ca="1" si="54"/>
        <v>cb101f12-0c6c-1b7e-658c-aceba0f1a5cc-085</v>
      </c>
      <c r="AH85" s="126" t="s">
        <v>76</v>
      </c>
      <c r="AI85" s="125" t="str">
        <f t="shared" ca="1" si="55"/>
        <v>cb101f12-0c6c-1b7e-658c-aceba0f1a5cc-085</v>
      </c>
      <c r="AJ85" s="126">
        <f t="shared" si="64"/>
        <v>1</v>
      </c>
      <c r="AK85" s="127">
        <f t="shared" ca="1" si="56"/>
        <v>43724</v>
      </c>
      <c r="AL85" s="128" t="str">
        <f t="shared" ca="1" si="57"/>
        <v>ext-u1-1300-2e9c4-0085</v>
      </c>
      <c r="AM85" s="126" t="str">
        <f t="shared" si="86"/>
        <v>BDBBRL</v>
      </c>
      <c r="AN85" s="126" t="s">
        <v>78</v>
      </c>
      <c r="AO85" s="126">
        <f>F85</f>
        <v>0</v>
      </c>
      <c r="AP85" s="126">
        <f>G85</f>
        <v>0</v>
      </c>
      <c r="AQ85" s="126" t="str">
        <f t="shared" si="58"/>
        <v>BRL</v>
      </c>
      <c r="AR85" s="129">
        <f>D85*F85</f>
        <v>0</v>
      </c>
      <c r="AT85" s="126" t="str">
        <f t="shared" si="59"/>
        <v>CUSTINST-A</v>
      </c>
      <c r="AV85" s="126" t="str">
        <f t="shared" si="60"/>
        <v>[UC1]Customer Payment Instruction [13:00]</v>
      </c>
      <c r="AW85" s="126" t="s">
        <v>91</v>
      </c>
      <c r="AX85" s="125" t="str">
        <f t="shared" ca="1" si="61"/>
        <v>BDBBRLCB101F120C6C1B</v>
      </c>
    </row>
    <row r="86" spans="1:50" x14ac:dyDescent="0.25">
      <c r="A86" s="146">
        <f t="shared" ref="A86:I86" si="108">A36</f>
        <v>0.54166666666666663</v>
      </c>
      <c r="B86" s="163" t="str">
        <f t="shared" si="108"/>
        <v>Customer Payment Instruction</v>
      </c>
      <c r="C86" s="146" t="str">
        <f t="shared" si="108"/>
        <v>BRL</v>
      </c>
      <c r="D86" s="151">
        <f t="shared" si="108"/>
        <v>6418.4</v>
      </c>
      <c r="E86" s="146" t="str">
        <f t="shared" si="108"/>
        <v>PAY</v>
      </c>
      <c r="F86" s="151"/>
      <c r="G86" s="154"/>
      <c r="H86" s="146" t="str">
        <f t="shared" si="108"/>
        <v>BDB</v>
      </c>
      <c r="I86" s="163" t="str">
        <f t="shared" si="108"/>
        <v>BDBBRL</v>
      </c>
      <c r="J86" s="176" t="s">
        <v>77</v>
      </c>
      <c r="K86" s="162" t="s">
        <v>89</v>
      </c>
      <c r="M86" s="125" t="str">
        <f t="shared" ca="1" si="82"/>
        <v>df578aec-508b-1628-5449-6eb3c3180043-086</v>
      </c>
      <c r="N86" s="126" t="str">
        <f>B86</f>
        <v>Customer Payment Instruction</v>
      </c>
      <c r="O86" s="125" t="str">
        <f t="shared" ca="1" si="75"/>
        <v>df578aec-508b-1628-5449-6eb3c3180043-086</v>
      </c>
      <c r="P86" s="126">
        <f t="shared" si="97"/>
        <v>1</v>
      </c>
      <c r="Q86" s="127">
        <f t="shared" ca="1" si="83"/>
        <v>43724</v>
      </c>
      <c r="R86" s="128" t="str">
        <f ca="1">"ext-u1-"&amp;TEXT(A86,"HHMM-")&amp;LOWER(DEC2HEX(TEXT(TODAY(),"YmMD")))&amp;"-"&amp;TEXT(ROW(),"0000")</f>
        <v>ext-u1-1300-2e9c4-0086</v>
      </c>
      <c r="S86" s="126" t="str">
        <f t="shared" si="84"/>
        <v>BDBBRL</v>
      </c>
      <c r="T86" s="126" t="str">
        <f>E86</f>
        <v>PAY</v>
      </c>
      <c r="U86" s="126" t="str">
        <f>C86</f>
        <v>BRL</v>
      </c>
      <c r="V86" s="129">
        <f>D86</f>
        <v>6418.4</v>
      </c>
      <c r="W86" s="126" t="str">
        <f t="shared" si="85"/>
        <v>CUSTINST-A</v>
      </c>
      <c r="X86" s="127">
        <f t="shared" ca="1" si="88"/>
        <v>43724</v>
      </c>
      <c r="Y86" s="126" t="str">
        <f>"[UC1]"&amp;N86&amp;REPT(" ",28-LEN(N86))&amp;" ["&amp;TEXT(A86,"HH:MM")&amp;"]"</f>
        <v>[UC1]Customer Payment Instruction [13:00]</v>
      </c>
      <c r="Z86" s="130" t="str">
        <f t="shared" si="89"/>
        <v>DEFAULT</v>
      </c>
      <c r="AA86" s="125" t="str">
        <f t="shared" ca="1" si="76"/>
        <v>BDBBRLDF578AEC508B16</v>
      </c>
      <c r="AG86" s="125" t="str">
        <f t="shared" ca="1" si="54"/>
        <v>df578aec-508b-1628-5449-6eb3c3180043-086</v>
      </c>
      <c r="AH86" s="126" t="s">
        <v>76</v>
      </c>
      <c r="AI86" s="125" t="str">
        <f t="shared" ca="1" si="55"/>
        <v>df578aec-508b-1628-5449-6eb3c3180043-086</v>
      </c>
      <c r="AJ86" s="126">
        <f t="shared" si="64"/>
        <v>1</v>
      </c>
      <c r="AK86" s="127">
        <f t="shared" ca="1" si="56"/>
        <v>43724</v>
      </c>
      <c r="AL86" s="128" t="str">
        <f t="shared" ca="1" si="57"/>
        <v>ext-u1-1300-2e9c4-0086</v>
      </c>
      <c r="AM86" s="126" t="str">
        <f t="shared" si="86"/>
        <v>BDBBRL</v>
      </c>
      <c r="AN86" s="126" t="s">
        <v>78</v>
      </c>
      <c r="AO86" s="126">
        <f>F86</f>
        <v>0</v>
      </c>
      <c r="AP86" s="126">
        <f>G86</f>
        <v>0</v>
      </c>
      <c r="AQ86" s="126" t="str">
        <f t="shared" si="58"/>
        <v>BRL</v>
      </c>
      <c r="AR86" s="129">
        <f>D86*F86</f>
        <v>0</v>
      </c>
      <c r="AT86" s="126" t="str">
        <f t="shared" si="59"/>
        <v>CUSTINST-A</v>
      </c>
      <c r="AV86" s="126" t="str">
        <f t="shared" si="60"/>
        <v>[UC1]Customer Payment Instruction [13:00]</v>
      </c>
      <c r="AW86" s="126" t="s">
        <v>91</v>
      </c>
      <c r="AX86" s="125" t="str">
        <f t="shared" ca="1" si="61"/>
        <v>BDBBRLDF578AEC508B16</v>
      </c>
    </row>
    <row r="87" spans="1:50" x14ac:dyDescent="0.25">
      <c r="A87" s="146">
        <f t="shared" ref="A87:I87" si="109">A37</f>
        <v>0.54166666666666663</v>
      </c>
      <c r="B87" s="163" t="str">
        <f t="shared" si="109"/>
        <v>Customer Payment Instruction</v>
      </c>
      <c r="C87" s="146" t="str">
        <f t="shared" si="109"/>
        <v>BRL</v>
      </c>
      <c r="D87" s="151">
        <f t="shared" si="109"/>
        <v>6698.6</v>
      </c>
      <c r="E87" s="146" t="str">
        <f t="shared" si="109"/>
        <v>PAY</v>
      </c>
      <c r="F87" s="151"/>
      <c r="G87" s="154"/>
      <c r="H87" s="146" t="str">
        <f t="shared" si="109"/>
        <v>BDB</v>
      </c>
      <c r="I87" s="163" t="str">
        <f t="shared" si="109"/>
        <v>BDBBRL</v>
      </c>
      <c r="J87" s="176" t="s">
        <v>77</v>
      </c>
      <c r="K87" s="162" t="s">
        <v>89</v>
      </c>
      <c r="M87" s="125" t="str">
        <f t="shared" ca="1" si="82"/>
        <v>17751f2f-3d47-8f16-0878-011ae7d964d7-087</v>
      </c>
      <c r="N87" s="126" t="str">
        <f>B87</f>
        <v>Customer Payment Instruction</v>
      </c>
      <c r="O87" s="125" t="str">
        <f t="shared" ca="1" si="75"/>
        <v>17751f2f-3d47-8f16-0878-011ae7d964d7-087</v>
      </c>
      <c r="P87" s="126">
        <f t="shared" si="97"/>
        <v>1</v>
      </c>
      <c r="Q87" s="127">
        <f t="shared" ca="1" si="83"/>
        <v>43724</v>
      </c>
      <c r="R87" s="128" t="str">
        <f ca="1">"ext-u1-"&amp;TEXT(A87,"HHMM-")&amp;LOWER(DEC2HEX(TEXT(TODAY(),"YmMD")))&amp;"-"&amp;TEXT(ROW(),"0000")</f>
        <v>ext-u1-1300-2e9c4-0087</v>
      </c>
      <c r="S87" s="126" t="str">
        <f t="shared" si="84"/>
        <v>BDBBRL</v>
      </c>
      <c r="T87" s="126" t="str">
        <f>E87</f>
        <v>PAY</v>
      </c>
      <c r="U87" s="126" t="str">
        <f>C87</f>
        <v>BRL</v>
      </c>
      <c r="V87" s="129">
        <f>D87</f>
        <v>6698.6</v>
      </c>
      <c r="W87" s="126" t="str">
        <f t="shared" si="85"/>
        <v>CUSTINST-A</v>
      </c>
      <c r="X87" s="127">
        <f t="shared" ca="1" si="88"/>
        <v>43724</v>
      </c>
      <c r="Y87" s="126" t="str">
        <f>"[UC1]"&amp;N87&amp;REPT(" ",28-LEN(N87))&amp;" ["&amp;TEXT(A87,"HH:MM")&amp;"]"</f>
        <v>[UC1]Customer Payment Instruction [13:00]</v>
      </c>
      <c r="Z87" s="130" t="str">
        <f t="shared" si="89"/>
        <v>DEFAULT</v>
      </c>
      <c r="AA87" s="125" t="str">
        <f t="shared" ca="1" si="76"/>
        <v>BDBBRL17751F2F3D478F</v>
      </c>
      <c r="AG87" s="125" t="str">
        <f t="shared" ca="1" si="54"/>
        <v>17751f2f-3d47-8f16-0878-011ae7d964d7-087</v>
      </c>
      <c r="AH87" s="126" t="s">
        <v>76</v>
      </c>
      <c r="AI87" s="125" t="str">
        <f t="shared" ca="1" si="55"/>
        <v>17751f2f-3d47-8f16-0878-011ae7d964d7-087</v>
      </c>
      <c r="AJ87" s="126">
        <f t="shared" si="64"/>
        <v>1</v>
      </c>
      <c r="AK87" s="127">
        <f t="shared" ca="1" si="56"/>
        <v>43724</v>
      </c>
      <c r="AL87" s="128" t="str">
        <f t="shared" ca="1" si="57"/>
        <v>ext-u1-1300-2e9c4-0087</v>
      </c>
      <c r="AM87" s="126" t="str">
        <f t="shared" si="86"/>
        <v>BDBBRL</v>
      </c>
      <c r="AN87" s="126" t="s">
        <v>78</v>
      </c>
      <c r="AO87" s="126">
        <f>F87</f>
        <v>0</v>
      </c>
      <c r="AP87" s="126">
        <f>G87</f>
        <v>0</v>
      </c>
      <c r="AQ87" s="126" t="str">
        <f t="shared" si="58"/>
        <v>BRL</v>
      </c>
      <c r="AR87" s="129">
        <f>D87*F87</f>
        <v>0</v>
      </c>
      <c r="AT87" s="126" t="str">
        <f t="shared" si="59"/>
        <v>CUSTINST-A</v>
      </c>
      <c r="AV87" s="126" t="str">
        <f t="shared" si="60"/>
        <v>[UC1]Customer Payment Instruction [13:00]</v>
      </c>
      <c r="AW87" s="126" t="s">
        <v>91</v>
      </c>
      <c r="AX87" s="125" t="str">
        <f t="shared" ca="1" si="61"/>
        <v>BDBBRL17751F2F3D478F</v>
      </c>
    </row>
    <row r="88" spans="1:50" x14ac:dyDescent="0.25">
      <c r="A88" s="146">
        <f t="shared" ref="A88:I88" si="110">A38</f>
        <v>0.54166666666666663</v>
      </c>
      <c r="B88" s="163" t="str">
        <f t="shared" si="110"/>
        <v>Customer Payment Instruction</v>
      </c>
      <c r="C88" s="146" t="str">
        <f t="shared" si="110"/>
        <v>BRL</v>
      </c>
      <c r="D88" s="151">
        <f t="shared" si="110"/>
        <v>6978.8</v>
      </c>
      <c r="E88" s="146" t="str">
        <f t="shared" si="110"/>
        <v>PAY</v>
      </c>
      <c r="F88" s="151"/>
      <c r="G88" s="154"/>
      <c r="H88" s="146" t="str">
        <f t="shared" si="110"/>
        <v>BDB</v>
      </c>
      <c r="I88" s="163" t="str">
        <f t="shared" si="110"/>
        <v>BDBBRL</v>
      </c>
      <c r="J88" s="176" t="s">
        <v>77</v>
      </c>
      <c r="K88" s="162" t="s">
        <v>89</v>
      </c>
      <c r="M88" s="125" t="str">
        <f t="shared" ca="1" si="82"/>
        <v>7409ce29-2ff3-5483-3fe5-87c72b8a76f9-088</v>
      </c>
      <c r="N88" s="126" t="str">
        <f>B88</f>
        <v>Customer Payment Instruction</v>
      </c>
      <c r="O88" s="125" t="str">
        <f t="shared" ca="1" si="75"/>
        <v>7409ce29-2ff3-5483-3fe5-87c72b8a76f9-088</v>
      </c>
      <c r="P88" s="126">
        <f t="shared" si="97"/>
        <v>1</v>
      </c>
      <c r="Q88" s="127">
        <f t="shared" ca="1" si="83"/>
        <v>43724</v>
      </c>
      <c r="R88" s="128" t="str">
        <f ca="1">"ext-u1-"&amp;TEXT(A88,"HHMM-")&amp;LOWER(DEC2HEX(TEXT(TODAY(),"YmMD")))&amp;"-"&amp;TEXT(ROW(),"0000")</f>
        <v>ext-u1-1300-2e9c4-0088</v>
      </c>
      <c r="S88" s="126" t="str">
        <f t="shared" si="84"/>
        <v>BDBBRL</v>
      </c>
      <c r="T88" s="126" t="str">
        <f>E88</f>
        <v>PAY</v>
      </c>
      <c r="U88" s="126" t="str">
        <f>C88</f>
        <v>BRL</v>
      </c>
      <c r="V88" s="129">
        <f>D88</f>
        <v>6978.8</v>
      </c>
      <c r="W88" s="126" t="str">
        <f t="shared" si="85"/>
        <v>CUSTINST-A</v>
      </c>
      <c r="X88" s="127">
        <f t="shared" ca="1" si="88"/>
        <v>43724</v>
      </c>
      <c r="Y88" s="126" t="str">
        <f>"[UC1]"&amp;N88&amp;REPT(" ",28-LEN(N88))&amp;" ["&amp;TEXT(A88,"HH:MM")&amp;"]"</f>
        <v>[UC1]Customer Payment Instruction [13:00]</v>
      </c>
      <c r="Z88" s="130" t="str">
        <f t="shared" si="89"/>
        <v>DEFAULT</v>
      </c>
      <c r="AA88" s="125" t="str">
        <f t="shared" ca="1" si="76"/>
        <v>BDBBRL7409CE292FF354</v>
      </c>
      <c r="AG88" s="125" t="str">
        <f t="shared" ca="1" si="54"/>
        <v>7409ce29-2ff3-5483-3fe5-87c72b8a76f9-088</v>
      </c>
      <c r="AH88" s="126" t="s">
        <v>76</v>
      </c>
      <c r="AI88" s="125" t="str">
        <f t="shared" ca="1" si="55"/>
        <v>7409ce29-2ff3-5483-3fe5-87c72b8a76f9-088</v>
      </c>
      <c r="AJ88" s="126">
        <f t="shared" si="64"/>
        <v>1</v>
      </c>
      <c r="AK88" s="127">
        <f t="shared" ca="1" si="56"/>
        <v>43724</v>
      </c>
      <c r="AL88" s="128" t="str">
        <f t="shared" ca="1" si="57"/>
        <v>ext-u1-1300-2e9c4-0088</v>
      </c>
      <c r="AM88" s="126" t="str">
        <f t="shared" si="86"/>
        <v>BDBBRL</v>
      </c>
      <c r="AN88" s="126" t="s">
        <v>78</v>
      </c>
      <c r="AO88" s="126">
        <f>F88</f>
        <v>0</v>
      </c>
      <c r="AP88" s="126">
        <f>G88</f>
        <v>0</v>
      </c>
      <c r="AQ88" s="126" t="str">
        <f t="shared" si="58"/>
        <v>BRL</v>
      </c>
      <c r="AR88" s="129">
        <f>D88*F88</f>
        <v>0</v>
      </c>
      <c r="AT88" s="126" t="str">
        <f t="shared" si="59"/>
        <v>CUSTINST-A</v>
      </c>
      <c r="AV88" s="126" t="str">
        <f t="shared" si="60"/>
        <v>[UC1]Customer Payment Instruction [13:00]</v>
      </c>
      <c r="AW88" s="126" t="s">
        <v>91</v>
      </c>
      <c r="AX88" s="125" t="str">
        <f t="shared" ca="1" si="61"/>
        <v>BDBBRL7409CE292FF354</v>
      </c>
    </row>
    <row r="89" spans="1:50" x14ac:dyDescent="0.25">
      <c r="A89" s="146">
        <f t="shared" ref="A89:I89" si="111">A39</f>
        <v>0.54166666666666663</v>
      </c>
      <c r="B89" s="163" t="str">
        <f t="shared" si="111"/>
        <v>Customer Payment Instruction</v>
      </c>
      <c r="C89" s="146" t="str">
        <f t="shared" si="111"/>
        <v>BRL</v>
      </c>
      <c r="D89" s="151">
        <f t="shared" si="111"/>
        <v>7259</v>
      </c>
      <c r="E89" s="146" t="str">
        <f t="shared" si="111"/>
        <v>PAY</v>
      </c>
      <c r="F89" s="151"/>
      <c r="G89" s="154"/>
      <c r="H89" s="146" t="str">
        <f t="shared" si="111"/>
        <v>BDB</v>
      </c>
      <c r="I89" s="163" t="str">
        <f t="shared" si="111"/>
        <v>BDBBRL</v>
      </c>
      <c r="J89" s="176" t="s">
        <v>77</v>
      </c>
      <c r="K89" s="162" t="s">
        <v>89</v>
      </c>
      <c r="M89" s="125" t="str">
        <f t="shared" ca="1" si="82"/>
        <v>cc20d182-2c0d-0140-58eb-88f39d4991aa-089</v>
      </c>
      <c r="N89" s="126" t="str">
        <f>B89</f>
        <v>Customer Payment Instruction</v>
      </c>
      <c r="O89" s="125" t="str">
        <f t="shared" ca="1" si="75"/>
        <v>cc20d182-2c0d-0140-58eb-88f39d4991aa-089</v>
      </c>
      <c r="P89" s="126">
        <f t="shared" si="97"/>
        <v>1</v>
      </c>
      <c r="Q89" s="127">
        <f t="shared" ca="1" si="83"/>
        <v>43724</v>
      </c>
      <c r="R89" s="128" t="str">
        <f ca="1">"ext-u1-"&amp;TEXT(A89,"HHMM-")&amp;LOWER(DEC2HEX(TEXT(TODAY(),"YmMD")))&amp;"-"&amp;TEXT(ROW(),"0000")</f>
        <v>ext-u1-1300-2e9c4-0089</v>
      </c>
      <c r="S89" s="126" t="str">
        <f t="shared" si="84"/>
        <v>BDBBRL</v>
      </c>
      <c r="T89" s="126" t="str">
        <f>E89</f>
        <v>PAY</v>
      </c>
      <c r="U89" s="126" t="str">
        <f>C89</f>
        <v>BRL</v>
      </c>
      <c r="V89" s="129">
        <f>D89</f>
        <v>7259</v>
      </c>
      <c r="W89" s="126" t="str">
        <f t="shared" si="85"/>
        <v>CUSTINST-A</v>
      </c>
      <c r="X89" s="127">
        <f t="shared" ca="1" si="88"/>
        <v>43724</v>
      </c>
      <c r="Y89" s="126" t="str">
        <f>"[UC1]"&amp;N89&amp;REPT(" ",28-LEN(N89))&amp;" ["&amp;TEXT(A89,"HH:MM")&amp;"]"</f>
        <v>[UC1]Customer Payment Instruction [13:00]</v>
      </c>
      <c r="Z89" s="130" t="str">
        <f t="shared" si="89"/>
        <v>DEFAULT</v>
      </c>
      <c r="AA89" s="125" t="str">
        <f t="shared" ca="1" si="76"/>
        <v>BDBBRLCC20D1822C0D01</v>
      </c>
      <c r="AG89" s="125" t="str">
        <f t="shared" ca="1" si="54"/>
        <v>cc20d182-2c0d-0140-58eb-88f39d4991aa-089</v>
      </c>
      <c r="AH89" s="126" t="s">
        <v>76</v>
      </c>
      <c r="AI89" s="125" t="str">
        <f t="shared" ca="1" si="55"/>
        <v>cc20d182-2c0d-0140-58eb-88f39d4991aa-089</v>
      </c>
      <c r="AJ89" s="126">
        <f t="shared" si="64"/>
        <v>1</v>
      </c>
      <c r="AK89" s="127">
        <f t="shared" ca="1" si="56"/>
        <v>43724</v>
      </c>
      <c r="AL89" s="128" t="str">
        <f t="shared" ca="1" si="57"/>
        <v>ext-u1-1300-2e9c4-0089</v>
      </c>
      <c r="AM89" s="126" t="str">
        <f t="shared" si="86"/>
        <v>BDBBRL</v>
      </c>
      <c r="AN89" s="126" t="s">
        <v>78</v>
      </c>
      <c r="AO89" s="126">
        <f>F89</f>
        <v>0</v>
      </c>
      <c r="AP89" s="126">
        <f>G89</f>
        <v>0</v>
      </c>
      <c r="AQ89" s="126" t="str">
        <f t="shared" si="58"/>
        <v>BRL</v>
      </c>
      <c r="AR89" s="129">
        <f>D89*F89</f>
        <v>0</v>
      </c>
      <c r="AT89" s="126" t="str">
        <f t="shared" si="59"/>
        <v>CUSTINST-A</v>
      </c>
      <c r="AV89" s="126" t="str">
        <f t="shared" si="60"/>
        <v>[UC1]Customer Payment Instruction [13:00]</v>
      </c>
      <c r="AW89" s="126" t="s">
        <v>91</v>
      </c>
      <c r="AX89" s="125" t="str">
        <f t="shared" ca="1" si="61"/>
        <v>BDBBRLCC20D1822C0D01</v>
      </c>
    </row>
    <row r="90" spans="1:50" x14ac:dyDescent="0.25">
      <c r="A90" s="146">
        <f t="shared" ref="A90:I90" si="112">A40</f>
        <v>0.54166666666666663</v>
      </c>
      <c r="B90" s="163" t="str">
        <f t="shared" si="112"/>
        <v>Customer Payment Instruction</v>
      </c>
      <c r="C90" s="146" t="str">
        <f t="shared" si="112"/>
        <v>BRL</v>
      </c>
      <c r="D90" s="151">
        <f t="shared" si="112"/>
        <v>7539.2</v>
      </c>
      <c r="E90" s="146" t="str">
        <f t="shared" si="112"/>
        <v>PAY</v>
      </c>
      <c r="F90" s="151"/>
      <c r="G90" s="154"/>
      <c r="H90" s="146" t="str">
        <f t="shared" si="112"/>
        <v>BDB</v>
      </c>
      <c r="I90" s="163" t="str">
        <f t="shared" si="112"/>
        <v>BDBBRL</v>
      </c>
      <c r="J90" s="176" t="s">
        <v>77</v>
      </c>
      <c r="K90" s="162" t="s">
        <v>89</v>
      </c>
      <c r="M90" s="125" t="str">
        <f t="shared" ca="1" si="82"/>
        <v>716cc864-9126-2449-4054-e088c006849d-090</v>
      </c>
      <c r="N90" s="126" t="str">
        <f>B90</f>
        <v>Customer Payment Instruction</v>
      </c>
      <c r="O90" s="125" t="str">
        <f t="shared" ca="1" si="75"/>
        <v>716cc864-9126-2449-4054-e088c006849d-090</v>
      </c>
      <c r="P90" s="126">
        <f t="shared" si="97"/>
        <v>1</v>
      </c>
      <c r="Q90" s="127">
        <f t="shared" ca="1" si="83"/>
        <v>43724</v>
      </c>
      <c r="R90" s="128" t="str">
        <f ca="1">"ext-u1-"&amp;TEXT(A90,"HHMM-")&amp;LOWER(DEC2HEX(TEXT(TODAY(),"YmMD")))&amp;"-"&amp;TEXT(ROW(),"0000")</f>
        <v>ext-u1-1300-2e9c4-0090</v>
      </c>
      <c r="S90" s="126" t="str">
        <f t="shared" si="84"/>
        <v>BDBBRL</v>
      </c>
      <c r="T90" s="126" t="str">
        <f>E90</f>
        <v>PAY</v>
      </c>
      <c r="U90" s="126" t="str">
        <f>C90</f>
        <v>BRL</v>
      </c>
      <c r="V90" s="129">
        <f>D90</f>
        <v>7539.2</v>
      </c>
      <c r="W90" s="126" t="str">
        <f t="shared" si="85"/>
        <v>CUSTINST-A</v>
      </c>
      <c r="X90" s="127">
        <f t="shared" ca="1" si="88"/>
        <v>43724</v>
      </c>
      <c r="Y90" s="126" t="str">
        <f>"[UC1]"&amp;N90&amp;REPT(" ",28-LEN(N90))&amp;" ["&amp;TEXT(A90,"HH:MM")&amp;"]"</f>
        <v>[UC1]Customer Payment Instruction [13:00]</v>
      </c>
      <c r="Z90" s="130" t="str">
        <f t="shared" si="89"/>
        <v>DEFAULT</v>
      </c>
      <c r="AA90" s="125" t="str">
        <f t="shared" ca="1" si="76"/>
        <v>BDBBRL716CC864912624</v>
      </c>
      <c r="AG90" s="125" t="str">
        <f t="shared" ca="1" si="54"/>
        <v>716cc864-9126-2449-4054-e088c006849d-090</v>
      </c>
      <c r="AH90" s="126" t="s">
        <v>76</v>
      </c>
      <c r="AI90" s="125" t="str">
        <f t="shared" ca="1" si="55"/>
        <v>716cc864-9126-2449-4054-e088c006849d-090</v>
      </c>
      <c r="AJ90" s="126">
        <f t="shared" si="64"/>
        <v>1</v>
      </c>
      <c r="AK90" s="127">
        <f t="shared" ca="1" si="56"/>
        <v>43724</v>
      </c>
      <c r="AL90" s="128" t="str">
        <f t="shared" ca="1" si="57"/>
        <v>ext-u1-1300-2e9c4-0090</v>
      </c>
      <c r="AM90" s="126" t="str">
        <f t="shared" si="86"/>
        <v>BDBBRL</v>
      </c>
      <c r="AN90" s="126" t="s">
        <v>78</v>
      </c>
      <c r="AO90" s="126">
        <f>F90</f>
        <v>0</v>
      </c>
      <c r="AP90" s="126">
        <f>G90</f>
        <v>0</v>
      </c>
      <c r="AQ90" s="126" t="str">
        <f t="shared" si="58"/>
        <v>BRL</v>
      </c>
      <c r="AR90" s="129">
        <f>D90*F90</f>
        <v>0</v>
      </c>
      <c r="AT90" s="126" t="str">
        <f t="shared" si="59"/>
        <v>CUSTINST-A</v>
      </c>
      <c r="AV90" s="126" t="str">
        <f t="shared" si="60"/>
        <v>[UC1]Customer Payment Instruction [13:00]</v>
      </c>
      <c r="AW90" s="126" t="s">
        <v>91</v>
      </c>
      <c r="AX90" s="125" t="str">
        <f t="shared" ca="1" si="61"/>
        <v>BDBBRL716CC864912624</v>
      </c>
    </row>
    <row r="91" spans="1:50" x14ac:dyDescent="0.25">
      <c r="A91" s="146">
        <f t="shared" ref="A91:I91" si="113">A41</f>
        <v>0.54166666666666663</v>
      </c>
      <c r="B91" s="163" t="str">
        <f t="shared" si="113"/>
        <v>Customer Payment Instruction</v>
      </c>
      <c r="C91" s="146" t="str">
        <f t="shared" si="113"/>
        <v>BRL</v>
      </c>
      <c r="D91" s="151">
        <f t="shared" si="113"/>
        <v>7819.4</v>
      </c>
      <c r="E91" s="146" t="str">
        <f t="shared" si="113"/>
        <v>PAY</v>
      </c>
      <c r="F91" s="151"/>
      <c r="G91" s="154"/>
      <c r="H91" s="146" t="str">
        <f t="shared" si="113"/>
        <v>BDB</v>
      </c>
      <c r="I91" s="163" t="str">
        <f t="shared" si="113"/>
        <v>BDBBRL</v>
      </c>
      <c r="J91" s="176" t="s">
        <v>77</v>
      </c>
      <c r="K91" s="162" t="s">
        <v>89</v>
      </c>
      <c r="M91" s="125" t="str">
        <f t="shared" ca="1" si="82"/>
        <v>0ee15b21-71c2-999e-6e2a-f863074529f7-091</v>
      </c>
      <c r="N91" s="126" t="str">
        <f>B91</f>
        <v>Customer Payment Instruction</v>
      </c>
      <c r="O91" s="125" t="str">
        <f t="shared" ca="1" si="75"/>
        <v>0ee15b21-71c2-999e-6e2a-f863074529f7-091</v>
      </c>
      <c r="P91" s="126">
        <f t="shared" si="97"/>
        <v>1</v>
      </c>
      <c r="Q91" s="127">
        <f t="shared" ca="1" si="83"/>
        <v>43724</v>
      </c>
      <c r="R91" s="128" t="str">
        <f ca="1">"ext-u1-"&amp;TEXT(A91,"HHMM-")&amp;LOWER(DEC2HEX(TEXT(TODAY(),"YmMD")))&amp;"-"&amp;TEXT(ROW(),"0000")</f>
        <v>ext-u1-1300-2e9c4-0091</v>
      </c>
      <c r="S91" s="126" t="str">
        <f t="shared" si="84"/>
        <v>BDBBRL</v>
      </c>
      <c r="T91" s="126" t="str">
        <f>E91</f>
        <v>PAY</v>
      </c>
      <c r="U91" s="126" t="str">
        <f>C91</f>
        <v>BRL</v>
      </c>
      <c r="V91" s="129">
        <f>D91</f>
        <v>7819.4</v>
      </c>
      <c r="W91" s="126" t="str">
        <f t="shared" si="85"/>
        <v>CUSTINST-A</v>
      </c>
      <c r="X91" s="127">
        <f t="shared" ca="1" si="88"/>
        <v>43724</v>
      </c>
      <c r="Y91" s="126" t="str">
        <f>"[UC1]"&amp;N91&amp;REPT(" ",28-LEN(N91))&amp;" ["&amp;TEXT(A91,"HH:MM")&amp;"]"</f>
        <v>[UC1]Customer Payment Instruction [13:00]</v>
      </c>
      <c r="Z91" s="130" t="str">
        <f t="shared" si="89"/>
        <v>DEFAULT</v>
      </c>
      <c r="AA91" s="125" t="str">
        <f t="shared" ca="1" si="76"/>
        <v>BDBBRL0EE15B2171C299</v>
      </c>
      <c r="AG91" s="125" t="str">
        <f t="shared" ca="1" si="54"/>
        <v>0ee15b21-71c2-999e-6e2a-f863074529f7-091</v>
      </c>
      <c r="AH91" s="126" t="s">
        <v>76</v>
      </c>
      <c r="AI91" s="125" t="str">
        <f t="shared" ca="1" si="55"/>
        <v>0ee15b21-71c2-999e-6e2a-f863074529f7-091</v>
      </c>
      <c r="AJ91" s="126">
        <f t="shared" si="64"/>
        <v>1</v>
      </c>
      <c r="AK91" s="127">
        <f t="shared" ca="1" si="56"/>
        <v>43724</v>
      </c>
      <c r="AL91" s="128" t="str">
        <f t="shared" ca="1" si="57"/>
        <v>ext-u1-1300-2e9c4-0091</v>
      </c>
      <c r="AM91" s="126" t="str">
        <f t="shared" si="86"/>
        <v>BDBBRL</v>
      </c>
      <c r="AN91" s="126" t="s">
        <v>78</v>
      </c>
      <c r="AO91" s="126">
        <f>F91</f>
        <v>0</v>
      </c>
      <c r="AP91" s="126">
        <f>G91</f>
        <v>0</v>
      </c>
      <c r="AQ91" s="126" t="str">
        <f t="shared" si="58"/>
        <v>BRL</v>
      </c>
      <c r="AR91" s="129">
        <f>D91*F91</f>
        <v>0</v>
      </c>
      <c r="AT91" s="126" t="str">
        <f t="shared" si="59"/>
        <v>CUSTINST-A</v>
      </c>
      <c r="AV91" s="126" t="str">
        <f t="shared" si="60"/>
        <v>[UC1]Customer Payment Instruction [13:00]</v>
      </c>
      <c r="AW91" s="126" t="s">
        <v>91</v>
      </c>
      <c r="AX91" s="125" t="str">
        <f t="shared" ca="1" si="61"/>
        <v>BDBBRL0EE15B2171C299</v>
      </c>
    </row>
    <row r="92" spans="1:50" x14ac:dyDescent="0.25">
      <c r="A92" s="146">
        <f t="shared" ref="A92:I92" si="114">A42</f>
        <v>0.54166666666666663</v>
      </c>
      <c r="B92" s="163" t="str">
        <f t="shared" si="114"/>
        <v>Customer Payment Instruction</v>
      </c>
      <c r="C92" s="146" t="str">
        <f t="shared" si="114"/>
        <v>BRL</v>
      </c>
      <c r="D92" s="151">
        <f t="shared" si="114"/>
        <v>8099.6</v>
      </c>
      <c r="E92" s="146" t="str">
        <f t="shared" si="114"/>
        <v>PAY</v>
      </c>
      <c r="F92" s="151"/>
      <c r="G92" s="154"/>
      <c r="H92" s="146" t="str">
        <f t="shared" si="114"/>
        <v>BDB</v>
      </c>
      <c r="I92" s="163" t="str">
        <f t="shared" si="114"/>
        <v>BDBBRL</v>
      </c>
      <c r="J92" s="176" t="s">
        <v>77</v>
      </c>
      <c r="K92" s="162" t="s">
        <v>89</v>
      </c>
      <c r="M92" s="125" t="str">
        <f t="shared" ca="1" si="82"/>
        <v>aad76599-639f-0304-6753-7fcccc1c6600-092</v>
      </c>
      <c r="N92" s="126" t="str">
        <f>B92</f>
        <v>Customer Payment Instruction</v>
      </c>
      <c r="O92" s="125" t="str">
        <f t="shared" ca="1" si="75"/>
        <v>aad76599-639f-0304-6753-7fcccc1c6600-092</v>
      </c>
      <c r="P92" s="126">
        <f t="shared" si="97"/>
        <v>1</v>
      </c>
      <c r="Q92" s="127">
        <f t="shared" ca="1" si="83"/>
        <v>43724</v>
      </c>
      <c r="R92" s="128" t="str">
        <f ca="1">"ext-u1-"&amp;TEXT(A92,"HHMM-")&amp;LOWER(DEC2HEX(TEXT(TODAY(),"YmMD")))&amp;"-"&amp;TEXT(ROW(),"0000")</f>
        <v>ext-u1-1300-2e9c4-0092</v>
      </c>
      <c r="S92" s="126" t="str">
        <f t="shared" si="84"/>
        <v>BDBBRL</v>
      </c>
      <c r="T92" s="126" t="str">
        <f>E92</f>
        <v>PAY</v>
      </c>
      <c r="U92" s="126" t="str">
        <f>C92</f>
        <v>BRL</v>
      </c>
      <c r="V92" s="129">
        <f>D92</f>
        <v>8099.6</v>
      </c>
      <c r="W92" s="126" t="str">
        <f t="shared" si="85"/>
        <v>CUSTINST-A</v>
      </c>
      <c r="X92" s="127">
        <f t="shared" ca="1" si="88"/>
        <v>43724</v>
      </c>
      <c r="Y92" s="126" t="str">
        <f>"[UC1]"&amp;N92&amp;REPT(" ",28-LEN(N92))&amp;" ["&amp;TEXT(A92,"HH:MM")&amp;"]"</f>
        <v>[UC1]Customer Payment Instruction [13:00]</v>
      </c>
      <c r="Z92" s="130" t="str">
        <f t="shared" si="89"/>
        <v>DEFAULT</v>
      </c>
      <c r="AA92" s="125" t="str">
        <f t="shared" ca="1" si="76"/>
        <v>BDBBRLAAD76599639F03</v>
      </c>
      <c r="AG92" s="125" t="str">
        <f t="shared" ca="1" si="54"/>
        <v>aad76599-639f-0304-6753-7fcccc1c6600-092</v>
      </c>
      <c r="AH92" s="126" t="s">
        <v>76</v>
      </c>
      <c r="AI92" s="125" t="str">
        <f t="shared" ca="1" si="55"/>
        <v>aad76599-639f-0304-6753-7fcccc1c6600-092</v>
      </c>
      <c r="AJ92" s="126">
        <f t="shared" si="64"/>
        <v>1</v>
      </c>
      <c r="AK92" s="127">
        <f t="shared" ca="1" si="56"/>
        <v>43724</v>
      </c>
      <c r="AL92" s="128" t="str">
        <f t="shared" ca="1" si="57"/>
        <v>ext-u1-1300-2e9c4-0092</v>
      </c>
      <c r="AM92" s="126" t="str">
        <f t="shared" si="86"/>
        <v>BDBBRL</v>
      </c>
      <c r="AN92" s="126" t="s">
        <v>78</v>
      </c>
      <c r="AO92" s="126">
        <f>F92</f>
        <v>0</v>
      </c>
      <c r="AP92" s="126">
        <f>G92</f>
        <v>0</v>
      </c>
      <c r="AQ92" s="126" t="str">
        <f t="shared" si="58"/>
        <v>BRL</v>
      </c>
      <c r="AR92" s="129">
        <f>D92*F92</f>
        <v>0</v>
      </c>
      <c r="AT92" s="126" t="str">
        <f t="shared" si="59"/>
        <v>CUSTINST-A</v>
      </c>
      <c r="AV92" s="126" t="str">
        <f t="shared" si="60"/>
        <v>[UC1]Customer Payment Instruction [13:00]</v>
      </c>
      <c r="AW92" s="126" t="s">
        <v>91</v>
      </c>
      <c r="AX92" s="125" t="str">
        <f t="shared" ca="1" si="61"/>
        <v>BDBBRLAAD76599639F03</v>
      </c>
    </row>
    <row r="93" spans="1:50" x14ac:dyDescent="0.25">
      <c r="A93" s="146">
        <f t="shared" ref="A93:I93" si="115">A43</f>
        <v>0.54166666666666663</v>
      </c>
      <c r="B93" s="163" t="str">
        <f t="shared" si="115"/>
        <v>Customer Payment Instruction</v>
      </c>
      <c r="C93" s="146" t="str">
        <f t="shared" si="115"/>
        <v>BRL</v>
      </c>
      <c r="D93" s="151">
        <f t="shared" si="115"/>
        <v>8379.7999999999993</v>
      </c>
      <c r="E93" s="146" t="str">
        <f t="shared" si="115"/>
        <v>PAY</v>
      </c>
      <c r="F93" s="151"/>
      <c r="G93" s="154"/>
      <c r="H93" s="146" t="str">
        <f t="shared" si="115"/>
        <v>BDB</v>
      </c>
      <c r="I93" s="163" t="str">
        <f t="shared" si="115"/>
        <v>BDBBRL</v>
      </c>
      <c r="J93" s="176" t="s">
        <v>77</v>
      </c>
      <c r="K93" s="162" t="s">
        <v>89</v>
      </c>
      <c r="M93" s="125" t="str">
        <f t="shared" ca="1" si="82"/>
        <v>829efc46-a115-5d48-0e6b-9b68506d61cf-093</v>
      </c>
      <c r="N93" s="126" t="str">
        <f>B93</f>
        <v>Customer Payment Instruction</v>
      </c>
      <c r="O93" s="125" t="str">
        <f t="shared" ca="1" si="75"/>
        <v>829efc46-a115-5d48-0e6b-9b68506d61cf-093</v>
      </c>
      <c r="P93" s="126">
        <f t="shared" si="97"/>
        <v>1</v>
      </c>
      <c r="Q93" s="127">
        <f t="shared" ca="1" si="83"/>
        <v>43724</v>
      </c>
      <c r="R93" s="128" t="str">
        <f ca="1">"ext-u1-"&amp;TEXT(A93,"HHMM-")&amp;LOWER(DEC2HEX(TEXT(TODAY(),"YmMD")))&amp;"-"&amp;TEXT(ROW(),"0000")</f>
        <v>ext-u1-1300-2e9c4-0093</v>
      </c>
      <c r="S93" s="126" t="str">
        <f t="shared" si="84"/>
        <v>BDBBRL</v>
      </c>
      <c r="T93" s="126" t="str">
        <f>E93</f>
        <v>PAY</v>
      </c>
      <c r="U93" s="126" t="str">
        <f>C93</f>
        <v>BRL</v>
      </c>
      <c r="V93" s="129">
        <f>D93</f>
        <v>8379.7999999999993</v>
      </c>
      <c r="W93" s="126" t="str">
        <f t="shared" si="85"/>
        <v>CUSTINST-A</v>
      </c>
      <c r="X93" s="127">
        <f t="shared" ca="1" si="88"/>
        <v>43724</v>
      </c>
      <c r="Y93" s="126" t="str">
        <f>"[UC1]"&amp;N93&amp;REPT(" ",28-LEN(N93))&amp;" ["&amp;TEXT(A93,"HH:MM")&amp;"]"</f>
        <v>[UC1]Customer Payment Instruction [13:00]</v>
      </c>
      <c r="Z93" s="130" t="str">
        <f t="shared" si="89"/>
        <v>DEFAULT</v>
      </c>
      <c r="AA93" s="125" t="str">
        <f t="shared" ca="1" si="76"/>
        <v>BDBBRL829EFC46A1155D</v>
      </c>
      <c r="AG93" s="125" t="str">
        <f t="shared" ca="1" si="54"/>
        <v>829efc46-a115-5d48-0e6b-9b68506d61cf-093</v>
      </c>
      <c r="AH93" s="126" t="s">
        <v>76</v>
      </c>
      <c r="AI93" s="125" t="str">
        <f t="shared" ca="1" si="55"/>
        <v>829efc46-a115-5d48-0e6b-9b68506d61cf-093</v>
      </c>
      <c r="AJ93" s="126">
        <f t="shared" si="64"/>
        <v>1</v>
      </c>
      <c r="AK93" s="127">
        <f t="shared" ca="1" si="56"/>
        <v>43724</v>
      </c>
      <c r="AL93" s="128" t="str">
        <f t="shared" ca="1" si="57"/>
        <v>ext-u1-1300-2e9c4-0093</v>
      </c>
      <c r="AM93" s="126" t="str">
        <f t="shared" si="86"/>
        <v>BDBBRL</v>
      </c>
      <c r="AN93" s="126" t="s">
        <v>78</v>
      </c>
      <c r="AO93" s="126">
        <f>F93</f>
        <v>0</v>
      </c>
      <c r="AP93" s="126">
        <f>G93</f>
        <v>0</v>
      </c>
      <c r="AQ93" s="126" t="str">
        <f t="shared" si="58"/>
        <v>BRL</v>
      </c>
      <c r="AR93" s="129">
        <f>D93*F93</f>
        <v>0</v>
      </c>
      <c r="AT93" s="126" t="str">
        <f t="shared" si="59"/>
        <v>CUSTINST-A</v>
      </c>
      <c r="AV93" s="126" t="str">
        <f t="shared" si="60"/>
        <v>[UC1]Customer Payment Instruction [13:00]</v>
      </c>
      <c r="AW93" s="126" t="s">
        <v>91</v>
      </c>
      <c r="AX93" s="125" t="str">
        <f t="shared" ca="1" si="61"/>
        <v>BDBBRL829EFC46A1155D</v>
      </c>
    </row>
    <row r="94" spans="1:50" x14ac:dyDescent="0.25">
      <c r="A94" s="146">
        <f t="shared" ref="A94:I94" si="116">A44</f>
        <v>0.54166666666666663</v>
      </c>
      <c r="B94" s="163" t="str">
        <f t="shared" si="116"/>
        <v>Customer Payment Instruction</v>
      </c>
      <c r="C94" s="146" t="str">
        <f t="shared" si="116"/>
        <v>BRL</v>
      </c>
      <c r="D94" s="151">
        <f t="shared" si="116"/>
        <v>8660</v>
      </c>
      <c r="E94" s="146" t="str">
        <f t="shared" si="116"/>
        <v>PAY</v>
      </c>
      <c r="F94" s="151"/>
      <c r="G94" s="154"/>
      <c r="H94" s="146" t="str">
        <f t="shared" si="116"/>
        <v>BDB</v>
      </c>
      <c r="I94" s="163" t="str">
        <f t="shared" si="116"/>
        <v>BDBBRL</v>
      </c>
      <c r="J94" s="176" t="s">
        <v>77</v>
      </c>
      <c r="K94" s="162" t="s">
        <v>89</v>
      </c>
      <c r="M94" s="125" t="str">
        <f t="shared" ca="1" si="82"/>
        <v>4e1b5df4-437f-98a1-817c-a2a5dc1a0bb2-094</v>
      </c>
      <c r="N94" s="126" t="str">
        <f>B94</f>
        <v>Customer Payment Instruction</v>
      </c>
      <c r="O94" s="125" t="str">
        <f t="shared" ca="1" si="75"/>
        <v>4e1b5df4-437f-98a1-817c-a2a5dc1a0bb2-094</v>
      </c>
      <c r="P94" s="126">
        <f t="shared" si="97"/>
        <v>1</v>
      </c>
      <c r="Q94" s="127">
        <f t="shared" ca="1" si="83"/>
        <v>43724</v>
      </c>
      <c r="R94" s="128" t="str">
        <f ca="1">"ext-u1-"&amp;TEXT(A94,"HHMM-")&amp;LOWER(DEC2HEX(TEXT(TODAY(),"YmMD")))&amp;"-"&amp;TEXT(ROW(),"0000")</f>
        <v>ext-u1-1300-2e9c4-0094</v>
      </c>
      <c r="S94" s="126" t="str">
        <f t="shared" si="84"/>
        <v>BDBBRL</v>
      </c>
      <c r="T94" s="126" t="str">
        <f>E94</f>
        <v>PAY</v>
      </c>
      <c r="U94" s="126" t="str">
        <f>C94</f>
        <v>BRL</v>
      </c>
      <c r="V94" s="129">
        <f>D94</f>
        <v>8660</v>
      </c>
      <c r="W94" s="126" t="str">
        <f t="shared" si="85"/>
        <v>CUSTINST-A</v>
      </c>
      <c r="X94" s="127">
        <f t="shared" ca="1" si="88"/>
        <v>43724</v>
      </c>
      <c r="Y94" s="126" t="str">
        <f>"[UC1]"&amp;N94&amp;REPT(" ",28-LEN(N94))&amp;" ["&amp;TEXT(A94,"HH:MM")&amp;"]"</f>
        <v>[UC1]Customer Payment Instruction [13:00]</v>
      </c>
      <c r="Z94" s="130" t="str">
        <f t="shared" si="89"/>
        <v>DEFAULT</v>
      </c>
      <c r="AA94" s="125" t="str">
        <f t="shared" ca="1" si="76"/>
        <v>BDBBRL4E1B5DF4437F98</v>
      </c>
      <c r="AG94" s="125" t="str">
        <f t="shared" ca="1" si="54"/>
        <v>4e1b5df4-437f-98a1-817c-a2a5dc1a0bb2-094</v>
      </c>
      <c r="AH94" s="126" t="s">
        <v>76</v>
      </c>
      <c r="AI94" s="125" t="str">
        <f t="shared" ca="1" si="55"/>
        <v>4e1b5df4-437f-98a1-817c-a2a5dc1a0bb2-094</v>
      </c>
      <c r="AJ94" s="126">
        <f t="shared" si="64"/>
        <v>1</v>
      </c>
      <c r="AK94" s="127">
        <f t="shared" ca="1" si="56"/>
        <v>43724</v>
      </c>
      <c r="AL94" s="128" t="str">
        <f t="shared" ca="1" si="57"/>
        <v>ext-u1-1300-2e9c4-0094</v>
      </c>
      <c r="AM94" s="126" t="str">
        <f t="shared" si="86"/>
        <v>BDBBRL</v>
      </c>
      <c r="AN94" s="126" t="s">
        <v>78</v>
      </c>
      <c r="AO94" s="126">
        <f>F94</f>
        <v>0</v>
      </c>
      <c r="AP94" s="126">
        <f>G94</f>
        <v>0</v>
      </c>
      <c r="AQ94" s="126" t="str">
        <f t="shared" si="58"/>
        <v>BRL</v>
      </c>
      <c r="AR94" s="129">
        <f>D94*F94</f>
        <v>0</v>
      </c>
      <c r="AT94" s="126" t="str">
        <f t="shared" si="59"/>
        <v>CUSTINST-A</v>
      </c>
      <c r="AV94" s="126" t="str">
        <f t="shared" si="60"/>
        <v>[UC1]Customer Payment Instruction [13:00]</v>
      </c>
      <c r="AW94" s="126" t="s">
        <v>91</v>
      </c>
      <c r="AX94" s="125" t="str">
        <f t="shared" ca="1" si="61"/>
        <v>BDBBRL4E1B5DF4437F98</v>
      </c>
    </row>
    <row r="95" spans="1:50" x14ac:dyDescent="0.25">
      <c r="A95" s="146">
        <f t="shared" ref="A95:I95" si="117">A45</f>
        <v>0.54166666666666663</v>
      </c>
      <c r="B95" s="163" t="str">
        <f t="shared" si="117"/>
        <v>Customer Payment Instruction</v>
      </c>
      <c r="C95" s="146" t="str">
        <f t="shared" si="117"/>
        <v>BRL</v>
      </c>
      <c r="D95" s="151">
        <f t="shared" si="117"/>
        <v>8940.2000000000007</v>
      </c>
      <c r="E95" s="146" t="str">
        <f t="shared" si="117"/>
        <v>PAY</v>
      </c>
      <c r="F95" s="151"/>
      <c r="G95" s="154"/>
      <c r="H95" s="146" t="str">
        <f t="shared" si="117"/>
        <v>BDB</v>
      </c>
      <c r="I95" s="163" t="str">
        <f t="shared" si="117"/>
        <v>BDBBRL</v>
      </c>
      <c r="J95" s="176" t="s">
        <v>77</v>
      </c>
      <c r="K95" s="162" t="s">
        <v>89</v>
      </c>
      <c r="M95" s="125" t="str">
        <f t="shared" ca="1" si="82"/>
        <v>c11bd887-4d2a-9f54-9aa8-59f81acb592a-095</v>
      </c>
      <c r="N95" s="126" t="str">
        <f>B95</f>
        <v>Customer Payment Instruction</v>
      </c>
      <c r="O95" s="125" t="str">
        <f t="shared" ca="1" si="75"/>
        <v>c11bd887-4d2a-9f54-9aa8-59f81acb592a-095</v>
      </c>
      <c r="P95" s="126">
        <f t="shared" si="97"/>
        <v>1</v>
      </c>
      <c r="Q95" s="127">
        <f t="shared" ca="1" si="83"/>
        <v>43724</v>
      </c>
      <c r="R95" s="128" t="str">
        <f ca="1">"ext-u1-"&amp;TEXT(A95,"HHMM-")&amp;LOWER(DEC2HEX(TEXT(TODAY(),"YmMD")))&amp;"-"&amp;TEXT(ROW(),"0000")</f>
        <v>ext-u1-1300-2e9c4-0095</v>
      </c>
      <c r="S95" s="126" t="str">
        <f t="shared" si="84"/>
        <v>BDBBRL</v>
      </c>
      <c r="T95" s="126" t="str">
        <f>E95</f>
        <v>PAY</v>
      </c>
      <c r="U95" s="126" t="str">
        <f>C95</f>
        <v>BRL</v>
      </c>
      <c r="V95" s="129">
        <f>D95</f>
        <v>8940.2000000000007</v>
      </c>
      <c r="W95" s="126" t="str">
        <f t="shared" si="85"/>
        <v>CUSTINST-A</v>
      </c>
      <c r="X95" s="127">
        <f t="shared" ca="1" si="88"/>
        <v>43724</v>
      </c>
      <c r="Y95" s="126" t="str">
        <f>"[UC1]"&amp;N95&amp;REPT(" ",28-LEN(N95))&amp;" ["&amp;TEXT(A95,"HH:MM")&amp;"]"</f>
        <v>[UC1]Customer Payment Instruction [13:00]</v>
      </c>
      <c r="Z95" s="130" t="str">
        <f t="shared" si="89"/>
        <v>DEFAULT</v>
      </c>
      <c r="AA95" s="125" t="str">
        <f t="shared" ca="1" si="76"/>
        <v>BDBBRLC11BD8874D2A9F</v>
      </c>
      <c r="AG95" s="125" t="str">
        <f t="shared" ca="1" si="54"/>
        <v>c11bd887-4d2a-9f54-9aa8-59f81acb592a-095</v>
      </c>
      <c r="AH95" s="126" t="s">
        <v>76</v>
      </c>
      <c r="AI95" s="125" t="str">
        <f t="shared" ca="1" si="55"/>
        <v>c11bd887-4d2a-9f54-9aa8-59f81acb592a-095</v>
      </c>
      <c r="AJ95" s="126">
        <f t="shared" si="64"/>
        <v>1</v>
      </c>
      <c r="AK95" s="127">
        <f t="shared" ca="1" si="56"/>
        <v>43724</v>
      </c>
      <c r="AL95" s="128" t="str">
        <f t="shared" ca="1" si="57"/>
        <v>ext-u1-1300-2e9c4-0095</v>
      </c>
      <c r="AM95" s="126" t="str">
        <f t="shared" si="86"/>
        <v>BDBBRL</v>
      </c>
      <c r="AN95" s="126" t="s">
        <v>78</v>
      </c>
      <c r="AO95" s="126">
        <f>F95</f>
        <v>0</v>
      </c>
      <c r="AP95" s="126">
        <f>G95</f>
        <v>0</v>
      </c>
      <c r="AQ95" s="126" t="str">
        <f t="shared" si="58"/>
        <v>BRL</v>
      </c>
      <c r="AR95" s="129">
        <f>D95*F95</f>
        <v>0</v>
      </c>
      <c r="AT95" s="126" t="str">
        <f t="shared" si="59"/>
        <v>CUSTINST-A</v>
      </c>
      <c r="AV95" s="126" t="str">
        <f t="shared" si="60"/>
        <v>[UC1]Customer Payment Instruction [13:00]</v>
      </c>
      <c r="AW95" s="126" t="s">
        <v>91</v>
      </c>
      <c r="AX95" s="125" t="str">
        <f t="shared" ca="1" si="61"/>
        <v>BDBBRLC11BD8874D2A9F</v>
      </c>
    </row>
    <row r="96" spans="1:50" x14ac:dyDescent="0.25">
      <c r="A96" s="146">
        <f t="shared" ref="A96:I96" si="118">A46</f>
        <v>0.54166666666666663</v>
      </c>
      <c r="B96" s="163" t="str">
        <f t="shared" si="118"/>
        <v>Customer Payment Instruction</v>
      </c>
      <c r="C96" s="146" t="str">
        <f t="shared" si="118"/>
        <v>BRL</v>
      </c>
      <c r="D96" s="151">
        <f t="shared" si="118"/>
        <v>9220.4</v>
      </c>
      <c r="E96" s="146" t="str">
        <f t="shared" si="118"/>
        <v>PAY</v>
      </c>
      <c r="F96" s="151"/>
      <c r="G96" s="154"/>
      <c r="H96" s="146" t="str">
        <f t="shared" si="118"/>
        <v>BDB</v>
      </c>
      <c r="I96" s="163" t="str">
        <f t="shared" si="118"/>
        <v>BDBBRL</v>
      </c>
      <c r="J96" s="176" t="s">
        <v>77</v>
      </c>
      <c r="K96" s="162" t="s">
        <v>89</v>
      </c>
      <c r="M96" s="125" t="str">
        <f t="shared" ca="1" si="82"/>
        <v>f02b6106-90a7-01b6-8e5f-00bacef016f8-096</v>
      </c>
      <c r="N96" s="126" t="str">
        <f>B96</f>
        <v>Customer Payment Instruction</v>
      </c>
      <c r="O96" s="125" t="str">
        <f t="shared" ca="1" si="75"/>
        <v>f02b6106-90a7-01b6-8e5f-00bacef016f8-096</v>
      </c>
      <c r="P96" s="126">
        <f t="shared" si="97"/>
        <v>1</v>
      </c>
      <c r="Q96" s="127">
        <f t="shared" ca="1" si="83"/>
        <v>43724</v>
      </c>
      <c r="R96" s="128" t="str">
        <f ca="1">"ext-u1-"&amp;TEXT(A96,"HHMM-")&amp;LOWER(DEC2HEX(TEXT(TODAY(),"YmMD")))&amp;"-"&amp;TEXT(ROW(),"0000")</f>
        <v>ext-u1-1300-2e9c4-0096</v>
      </c>
      <c r="S96" s="126" t="str">
        <f t="shared" si="84"/>
        <v>BDBBRL</v>
      </c>
      <c r="T96" s="126" t="str">
        <f>E96</f>
        <v>PAY</v>
      </c>
      <c r="U96" s="126" t="str">
        <f>C96</f>
        <v>BRL</v>
      </c>
      <c r="V96" s="129">
        <f>D96</f>
        <v>9220.4</v>
      </c>
      <c r="W96" s="126" t="str">
        <f t="shared" si="85"/>
        <v>CUSTINST-A</v>
      </c>
      <c r="X96" s="127">
        <f t="shared" ca="1" si="88"/>
        <v>43724</v>
      </c>
      <c r="Y96" s="126" t="str">
        <f>"[UC1]"&amp;N96&amp;REPT(" ",28-LEN(N96))&amp;" ["&amp;TEXT(A96,"HH:MM")&amp;"]"</f>
        <v>[UC1]Customer Payment Instruction [13:00]</v>
      </c>
      <c r="Z96" s="130" t="str">
        <f t="shared" si="89"/>
        <v>DEFAULT</v>
      </c>
      <c r="AA96" s="125" t="str">
        <f t="shared" ca="1" si="76"/>
        <v>BDBBRLF02B610690A701</v>
      </c>
      <c r="AG96" s="125" t="str">
        <f t="shared" ca="1" si="54"/>
        <v>f02b6106-90a7-01b6-8e5f-00bacef016f8-096</v>
      </c>
      <c r="AH96" s="126" t="s">
        <v>76</v>
      </c>
      <c r="AI96" s="125" t="str">
        <f t="shared" ca="1" si="55"/>
        <v>f02b6106-90a7-01b6-8e5f-00bacef016f8-096</v>
      </c>
      <c r="AJ96" s="126">
        <f t="shared" si="64"/>
        <v>1</v>
      </c>
      <c r="AK96" s="127">
        <f t="shared" ca="1" si="56"/>
        <v>43724</v>
      </c>
      <c r="AL96" s="128" t="str">
        <f t="shared" ca="1" si="57"/>
        <v>ext-u1-1300-2e9c4-0096</v>
      </c>
      <c r="AM96" s="126" t="str">
        <f t="shared" si="86"/>
        <v>BDBBRL</v>
      </c>
      <c r="AN96" s="126" t="s">
        <v>78</v>
      </c>
      <c r="AO96" s="126">
        <f>F96</f>
        <v>0</v>
      </c>
      <c r="AP96" s="126">
        <f>G96</f>
        <v>0</v>
      </c>
      <c r="AQ96" s="126" t="str">
        <f t="shared" si="58"/>
        <v>BRL</v>
      </c>
      <c r="AR96" s="129">
        <f>D96*F96</f>
        <v>0</v>
      </c>
      <c r="AT96" s="126" t="str">
        <f t="shared" si="59"/>
        <v>CUSTINST-A</v>
      </c>
      <c r="AV96" s="126" t="str">
        <f t="shared" si="60"/>
        <v>[UC1]Customer Payment Instruction [13:00]</v>
      </c>
      <c r="AW96" s="126" t="s">
        <v>91</v>
      </c>
      <c r="AX96" s="125" t="str">
        <f t="shared" ca="1" si="61"/>
        <v>BDBBRLF02B610690A701</v>
      </c>
    </row>
    <row r="97" spans="1:50" x14ac:dyDescent="0.25">
      <c r="A97" s="146">
        <f t="shared" ref="A97:I97" si="119">A47</f>
        <v>0.54166666666666663</v>
      </c>
      <c r="B97" s="163" t="str">
        <f t="shared" si="119"/>
        <v>Customer Payment Instruction</v>
      </c>
      <c r="C97" s="146" t="str">
        <f t="shared" si="119"/>
        <v>BRL</v>
      </c>
      <c r="D97" s="151">
        <f t="shared" si="119"/>
        <v>9500.6</v>
      </c>
      <c r="E97" s="146" t="str">
        <f t="shared" si="119"/>
        <v>PAY</v>
      </c>
      <c r="F97" s="151"/>
      <c r="G97" s="154"/>
      <c r="H97" s="146" t="str">
        <f t="shared" si="119"/>
        <v>BDB</v>
      </c>
      <c r="I97" s="163" t="str">
        <f t="shared" si="119"/>
        <v>BDBBRL</v>
      </c>
      <c r="J97" s="176" t="s">
        <v>77</v>
      </c>
      <c r="K97" s="162" t="s">
        <v>89</v>
      </c>
      <c r="M97" s="125" t="str">
        <f t="shared" ca="1" si="82"/>
        <v>65db2d0b-5217-649f-13d7-7a472cf4006e-097</v>
      </c>
      <c r="N97" s="126" t="str">
        <f>B97</f>
        <v>Customer Payment Instruction</v>
      </c>
      <c r="O97" s="125" t="str">
        <f t="shared" ca="1" si="75"/>
        <v>65db2d0b-5217-649f-13d7-7a472cf4006e-097</v>
      </c>
      <c r="P97" s="126">
        <f t="shared" si="97"/>
        <v>1</v>
      </c>
      <c r="Q97" s="127">
        <f t="shared" ca="1" si="83"/>
        <v>43724</v>
      </c>
      <c r="R97" s="128" t="str">
        <f ca="1">"ext-u1-"&amp;TEXT(A97,"HHMM-")&amp;LOWER(DEC2HEX(TEXT(TODAY(),"YmMD")))&amp;"-"&amp;TEXT(ROW(),"0000")</f>
        <v>ext-u1-1300-2e9c4-0097</v>
      </c>
      <c r="S97" s="126" t="str">
        <f t="shared" si="84"/>
        <v>BDBBRL</v>
      </c>
      <c r="T97" s="126" t="str">
        <f>E97</f>
        <v>PAY</v>
      </c>
      <c r="U97" s="126" t="str">
        <f>C97</f>
        <v>BRL</v>
      </c>
      <c r="V97" s="129">
        <f>D97</f>
        <v>9500.6</v>
      </c>
      <c r="W97" s="126" t="str">
        <f t="shared" si="85"/>
        <v>CUSTINST-A</v>
      </c>
      <c r="X97" s="127">
        <f t="shared" ca="1" si="88"/>
        <v>43724</v>
      </c>
      <c r="Y97" s="126" t="str">
        <f>"[UC1]"&amp;N97&amp;REPT(" ",28-LEN(N97))&amp;" ["&amp;TEXT(A97,"HH:MM")&amp;"]"</f>
        <v>[UC1]Customer Payment Instruction [13:00]</v>
      </c>
      <c r="Z97" s="130" t="str">
        <f t="shared" si="89"/>
        <v>DEFAULT</v>
      </c>
      <c r="AA97" s="125" t="str">
        <f t="shared" ca="1" si="76"/>
        <v>BDBBRL65DB2D0B521764</v>
      </c>
      <c r="AG97" s="125" t="str">
        <f t="shared" ca="1" si="54"/>
        <v>65db2d0b-5217-649f-13d7-7a472cf4006e-097</v>
      </c>
      <c r="AH97" s="126" t="s">
        <v>76</v>
      </c>
      <c r="AI97" s="125" t="str">
        <f t="shared" ca="1" si="55"/>
        <v>65db2d0b-5217-649f-13d7-7a472cf4006e-097</v>
      </c>
      <c r="AJ97" s="126">
        <f t="shared" si="64"/>
        <v>1</v>
      </c>
      <c r="AK97" s="127">
        <f t="shared" ca="1" si="56"/>
        <v>43724</v>
      </c>
      <c r="AL97" s="128" t="str">
        <f t="shared" ca="1" si="57"/>
        <v>ext-u1-1300-2e9c4-0097</v>
      </c>
      <c r="AM97" s="126" t="str">
        <f t="shared" si="86"/>
        <v>BDBBRL</v>
      </c>
      <c r="AN97" s="126" t="s">
        <v>78</v>
      </c>
      <c r="AO97" s="126">
        <f>F97</f>
        <v>0</v>
      </c>
      <c r="AP97" s="126">
        <f>G97</f>
        <v>0</v>
      </c>
      <c r="AQ97" s="126" t="str">
        <f t="shared" si="58"/>
        <v>BRL</v>
      </c>
      <c r="AR97" s="129">
        <f>D97*F97</f>
        <v>0</v>
      </c>
      <c r="AT97" s="126" t="str">
        <f t="shared" si="59"/>
        <v>CUSTINST-A</v>
      </c>
      <c r="AV97" s="126" t="str">
        <f t="shared" si="60"/>
        <v>[UC1]Customer Payment Instruction [13:00]</v>
      </c>
      <c r="AW97" s="126" t="s">
        <v>91</v>
      </c>
      <c r="AX97" s="125" t="str">
        <f t="shared" ca="1" si="61"/>
        <v>BDBBRL65DB2D0B521764</v>
      </c>
    </row>
    <row r="98" spans="1:50" x14ac:dyDescent="0.25">
      <c r="A98" s="146">
        <f t="shared" ref="A98:I98" si="120">A48</f>
        <v>0.54166666666666663</v>
      </c>
      <c r="B98" s="163" t="str">
        <f t="shared" si="120"/>
        <v>Customer Payment Instruction</v>
      </c>
      <c r="C98" s="146" t="str">
        <f t="shared" si="120"/>
        <v>BRL</v>
      </c>
      <c r="D98" s="151">
        <f t="shared" si="120"/>
        <v>9780.7999999999993</v>
      </c>
      <c r="E98" s="146" t="str">
        <f t="shared" si="120"/>
        <v>PAY</v>
      </c>
      <c r="F98" s="151"/>
      <c r="G98" s="154"/>
      <c r="H98" s="146" t="str">
        <f t="shared" si="120"/>
        <v>BDB</v>
      </c>
      <c r="I98" s="163" t="str">
        <f t="shared" si="120"/>
        <v>BDBBRL</v>
      </c>
      <c r="J98" s="176" t="s">
        <v>77</v>
      </c>
      <c r="K98" s="162" t="s">
        <v>89</v>
      </c>
      <c r="M98" s="125" t="str">
        <f t="shared" ca="1" si="82"/>
        <v>8c8d3e3f-84eb-3766-6fdc-fd2455657fcf-098</v>
      </c>
      <c r="N98" s="126" t="str">
        <f>B98</f>
        <v>Customer Payment Instruction</v>
      </c>
      <c r="O98" s="125" t="str">
        <f t="shared" ca="1" si="75"/>
        <v>8c8d3e3f-84eb-3766-6fdc-fd2455657fcf-098</v>
      </c>
      <c r="P98" s="126">
        <f t="shared" si="97"/>
        <v>1</v>
      </c>
      <c r="Q98" s="127">
        <f t="shared" ca="1" si="83"/>
        <v>43724</v>
      </c>
      <c r="R98" s="128" t="str">
        <f ca="1">"ext-u1-"&amp;TEXT(A98,"HHMM-")&amp;LOWER(DEC2HEX(TEXT(TODAY(),"YmMD")))&amp;"-"&amp;TEXT(ROW(),"0000")</f>
        <v>ext-u1-1300-2e9c4-0098</v>
      </c>
      <c r="S98" s="126" t="str">
        <f t="shared" si="84"/>
        <v>BDBBRL</v>
      </c>
      <c r="T98" s="126" t="str">
        <f>E98</f>
        <v>PAY</v>
      </c>
      <c r="U98" s="126" t="str">
        <f>C98</f>
        <v>BRL</v>
      </c>
      <c r="V98" s="129">
        <f>D98</f>
        <v>9780.7999999999993</v>
      </c>
      <c r="W98" s="126" t="str">
        <f t="shared" si="85"/>
        <v>CUSTINST-A</v>
      </c>
      <c r="X98" s="127">
        <f t="shared" ca="1" si="88"/>
        <v>43724</v>
      </c>
      <c r="Y98" s="126" t="str">
        <f>"[UC1]"&amp;N98&amp;REPT(" ",28-LEN(N98))&amp;" ["&amp;TEXT(A98,"HH:MM")&amp;"]"</f>
        <v>[UC1]Customer Payment Instruction [13:00]</v>
      </c>
      <c r="Z98" s="130" t="str">
        <f t="shared" si="89"/>
        <v>DEFAULT</v>
      </c>
      <c r="AA98" s="125" t="str">
        <f t="shared" ca="1" si="76"/>
        <v>BDBBRL8C8D3E3F84EB37</v>
      </c>
      <c r="AG98" s="125" t="str">
        <f t="shared" ca="1" si="54"/>
        <v>8c8d3e3f-84eb-3766-6fdc-fd2455657fcf-098</v>
      </c>
      <c r="AH98" s="126" t="s">
        <v>76</v>
      </c>
      <c r="AI98" s="125" t="str">
        <f t="shared" ca="1" si="55"/>
        <v>8c8d3e3f-84eb-3766-6fdc-fd2455657fcf-098</v>
      </c>
      <c r="AJ98" s="126">
        <f t="shared" si="64"/>
        <v>1</v>
      </c>
      <c r="AK98" s="127">
        <f t="shared" ca="1" si="56"/>
        <v>43724</v>
      </c>
      <c r="AL98" s="128" t="str">
        <f t="shared" ca="1" si="57"/>
        <v>ext-u1-1300-2e9c4-0098</v>
      </c>
      <c r="AM98" s="126" t="str">
        <f t="shared" si="86"/>
        <v>BDBBRL</v>
      </c>
      <c r="AN98" s="126" t="s">
        <v>78</v>
      </c>
      <c r="AO98" s="126">
        <f>F98</f>
        <v>0</v>
      </c>
      <c r="AP98" s="126">
        <f>G98</f>
        <v>0</v>
      </c>
      <c r="AQ98" s="126" t="str">
        <f t="shared" si="58"/>
        <v>BRL</v>
      </c>
      <c r="AR98" s="129">
        <f>D98*F98</f>
        <v>0</v>
      </c>
      <c r="AT98" s="126" t="str">
        <f t="shared" si="59"/>
        <v>CUSTINST-A</v>
      </c>
      <c r="AV98" s="126" t="str">
        <f t="shared" si="60"/>
        <v>[UC1]Customer Payment Instruction [13:00]</v>
      </c>
      <c r="AW98" s="126" t="s">
        <v>91</v>
      </c>
      <c r="AX98" s="125" t="str">
        <f t="shared" ca="1" si="61"/>
        <v>BDBBRL8C8D3E3F84EB37</v>
      </c>
    </row>
    <row r="99" spans="1:50" x14ac:dyDescent="0.25">
      <c r="A99" s="146">
        <f t="shared" ref="A99:I99" si="121">A49</f>
        <v>0.54166666666666663</v>
      </c>
      <c r="B99" s="163" t="str">
        <f t="shared" si="121"/>
        <v>Customer Payment Instruction</v>
      </c>
      <c r="C99" s="146" t="str">
        <f t="shared" si="121"/>
        <v>BRL</v>
      </c>
      <c r="D99" s="151">
        <f t="shared" si="121"/>
        <v>10061</v>
      </c>
      <c r="E99" s="146" t="str">
        <f t="shared" si="121"/>
        <v>PAY</v>
      </c>
      <c r="F99" s="151"/>
      <c r="G99" s="154"/>
      <c r="H99" s="146" t="str">
        <f t="shared" si="121"/>
        <v>BDB</v>
      </c>
      <c r="I99" s="163" t="str">
        <f t="shared" si="121"/>
        <v>BDBBRL</v>
      </c>
      <c r="J99" s="176" t="s">
        <v>77</v>
      </c>
      <c r="K99" s="162" t="s">
        <v>89</v>
      </c>
      <c r="M99" s="125" t="str">
        <f t="shared" ca="1" si="82"/>
        <v>495f27c1-3ac5-4df0-6988-6aab40814714-099</v>
      </c>
      <c r="N99" s="126" t="str">
        <f>B99</f>
        <v>Customer Payment Instruction</v>
      </c>
      <c r="O99" s="125" t="str">
        <f t="shared" ca="1" si="75"/>
        <v>495f27c1-3ac5-4df0-6988-6aab40814714-099</v>
      </c>
      <c r="P99" s="126">
        <f t="shared" si="97"/>
        <v>1</v>
      </c>
      <c r="Q99" s="127">
        <f t="shared" ca="1" si="83"/>
        <v>43724</v>
      </c>
      <c r="R99" s="128" t="str">
        <f ca="1">"ext-u1-"&amp;TEXT(A99,"HHMM-")&amp;LOWER(DEC2HEX(TEXT(TODAY(),"YmMD")))&amp;"-"&amp;TEXT(ROW(),"0000")</f>
        <v>ext-u1-1300-2e9c4-0099</v>
      </c>
      <c r="S99" s="126" t="str">
        <f t="shared" si="84"/>
        <v>BDBBRL</v>
      </c>
      <c r="T99" s="126" t="str">
        <f>E99</f>
        <v>PAY</v>
      </c>
      <c r="U99" s="126" t="str">
        <f>C99</f>
        <v>BRL</v>
      </c>
      <c r="V99" s="129">
        <f>D99</f>
        <v>10061</v>
      </c>
      <c r="W99" s="126" t="str">
        <f t="shared" si="85"/>
        <v>CUSTINST-A</v>
      </c>
      <c r="X99" s="127">
        <f t="shared" ca="1" si="88"/>
        <v>43724</v>
      </c>
      <c r="Y99" s="126" t="str">
        <f>"[UC1]"&amp;N99&amp;REPT(" ",28-LEN(N99))&amp;" ["&amp;TEXT(A99,"HH:MM")&amp;"]"</f>
        <v>[UC1]Customer Payment Instruction [13:00]</v>
      </c>
      <c r="Z99" s="130" t="str">
        <f t="shared" si="89"/>
        <v>DEFAULT</v>
      </c>
      <c r="AA99" s="125" t="str">
        <f t="shared" ca="1" si="76"/>
        <v>BDBBRL495F27C13AC54D</v>
      </c>
      <c r="AG99" s="125" t="str">
        <f t="shared" ca="1" si="54"/>
        <v>495f27c1-3ac5-4df0-6988-6aab40814714-099</v>
      </c>
      <c r="AH99" s="126" t="s">
        <v>76</v>
      </c>
      <c r="AI99" s="125" t="str">
        <f t="shared" ca="1" si="55"/>
        <v>495f27c1-3ac5-4df0-6988-6aab40814714-099</v>
      </c>
      <c r="AJ99" s="126">
        <f t="shared" si="64"/>
        <v>1</v>
      </c>
      <c r="AK99" s="127">
        <f t="shared" ca="1" si="56"/>
        <v>43724</v>
      </c>
      <c r="AL99" s="128" t="str">
        <f t="shared" ca="1" si="57"/>
        <v>ext-u1-1300-2e9c4-0099</v>
      </c>
      <c r="AM99" s="126" t="str">
        <f t="shared" si="86"/>
        <v>BDBBRL</v>
      </c>
      <c r="AN99" s="126" t="s">
        <v>78</v>
      </c>
      <c r="AO99" s="126">
        <f>F99</f>
        <v>0</v>
      </c>
      <c r="AP99" s="126">
        <f>G99</f>
        <v>0</v>
      </c>
      <c r="AQ99" s="126" t="str">
        <f t="shared" si="58"/>
        <v>BRL</v>
      </c>
      <c r="AR99" s="129">
        <f>D99*F99</f>
        <v>0</v>
      </c>
      <c r="AT99" s="126" t="str">
        <f t="shared" si="59"/>
        <v>CUSTINST-A</v>
      </c>
      <c r="AV99" s="126" t="str">
        <f t="shared" si="60"/>
        <v>[UC1]Customer Payment Instruction [13:00]</v>
      </c>
      <c r="AW99" s="126" t="s">
        <v>91</v>
      </c>
      <c r="AX99" s="125" t="str">
        <f t="shared" ca="1" si="61"/>
        <v>BDBBRL495F27C13AC54D</v>
      </c>
    </row>
    <row r="100" spans="1:50" x14ac:dyDescent="0.25">
      <c r="A100" s="146">
        <v>0.5625</v>
      </c>
      <c r="B100" s="163" t="str">
        <f t="shared" ref="B100:I100" si="122">B50</f>
        <v>FX Trade</v>
      </c>
      <c r="C100" s="146" t="str">
        <f t="shared" si="122"/>
        <v>USD</v>
      </c>
      <c r="D100" s="151">
        <f t="shared" si="122"/>
        <v>10000</v>
      </c>
      <c r="E100" s="146" t="str">
        <f t="shared" si="122"/>
        <v>BUY</v>
      </c>
      <c r="F100" s="151">
        <f t="shared" si="122"/>
        <v>4.1159999999999997</v>
      </c>
      <c r="G100" s="154" t="str">
        <f t="shared" si="122"/>
        <v>BRL</v>
      </c>
      <c r="H100" s="146" t="str">
        <f t="shared" si="122"/>
        <v>HSBC</v>
      </c>
      <c r="I100" s="163" t="str">
        <f t="shared" si="122"/>
        <v>HSBCUSD</v>
      </c>
      <c r="J100" s="176" t="s">
        <v>77</v>
      </c>
      <c r="K100" s="162" t="s">
        <v>90</v>
      </c>
      <c r="M100" s="125" t="str">
        <f t="shared" ca="1" si="82"/>
        <v>e735aed3-62b6-a2a7-98dc-9d01882f2182-100</v>
      </c>
      <c r="N100" s="126" t="str">
        <f>B100</f>
        <v>FX Trade</v>
      </c>
      <c r="O100" s="125" t="str">
        <f t="shared" ca="1" si="75"/>
        <v>e735aed3-62b6-a2a7-98dc-9d01882f2182-100</v>
      </c>
      <c r="P100" s="126">
        <v>51</v>
      </c>
      <c r="Q100" s="127">
        <f t="shared" ca="1" si="83"/>
        <v>43724</v>
      </c>
      <c r="R100" s="128" t="str">
        <f ca="1">"ext-u1-"&amp;TEXT(A100,"HHMM-")&amp;LOWER(DEC2HEX(TEXT(TODAY(),"YmMD")))&amp;"-"&amp;TEXT(ROW(),"0000")</f>
        <v>ext-u1-1330-2e9c4-0100</v>
      </c>
      <c r="S100" s="126" t="str">
        <f t="shared" si="84"/>
        <v>HSBCUSD</v>
      </c>
      <c r="T100" s="126" t="str">
        <f>E100</f>
        <v>BUY</v>
      </c>
      <c r="U100" s="126" t="str">
        <f>C100</f>
        <v>USD</v>
      </c>
      <c r="V100" s="129">
        <f>D100</f>
        <v>10000</v>
      </c>
      <c r="W100" s="126" t="str">
        <f t="shared" si="85"/>
        <v>FX-A</v>
      </c>
      <c r="X100" s="127">
        <f t="shared" ca="1" si="88"/>
        <v>43724</v>
      </c>
      <c r="Y100" s="126" t="str">
        <f>"[UC1]"&amp;N100&amp;REPT(" ",28-LEN(N100))&amp;" ["&amp;TEXT(A100,"HH:MM")&amp;"]"</f>
        <v>[UC1]FX Trade                     [13:30]</v>
      </c>
      <c r="Z100" s="130" t="str">
        <f t="shared" si="89"/>
        <v>DEFAULT</v>
      </c>
      <c r="AA100" s="125" t="str">
        <f t="shared" ca="1" si="76"/>
        <v>HSBCUSDE735AED362B6A</v>
      </c>
      <c r="AG100" s="125" t="str">
        <f t="shared" ca="1" si="54"/>
        <v>e735aed3-62b6-a2a7-98dc-9d01882f2182-100</v>
      </c>
      <c r="AH100" s="126" t="s">
        <v>76</v>
      </c>
      <c r="AI100" s="125" t="str">
        <f t="shared" ca="1" si="55"/>
        <v>e735aed3-62b6-a2a7-98dc-9d01882f2182-100</v>
      </c>
      <c r="AJ100" s="126">
        <f t="shared" si="64"/>
        <v>1</v>
      </c>
      <c r="AK100" s="127">
        <f t="shared" ca="1" si="56"/>
        <v>43724</v>
      </c>
      <c r="AL100" s="128" t="str">
        <f t="shared" ca="1" si="57"/>
        <v>ext-u1-1330-2e9c4-0100</v>
      </c>
      <c r="AM100" s="126" t="str">
        <f t="shared" si="86"/>
        <v>HSBCUSD</v>
      </c>
      <c r="AN100" s="126" t="s">
        <v>78</v>
      </c>
      <c r="AO100" s="126">
        <f>F100</f>
        <v>4.1159999999999997</v>
      </c>
      <c r="AP100" s="126" t="str">
        <f>G100</f>
        <v>BRL</v>
      </c>
      <c r="AQ100" s="126" t="str">
        <f t="shared" si="58"/>
        <v>USD</v>
      </c>
      <c r="AR100" s="129">
        <f>D100*F100</f>
        <v>41160</v>
      </c>
      <c r="AT100" s="126" t="str">
        <f t="shared" si="59"/>
        <v>FX-A</v>
      </c>
      <c r="AV100" s="126" t="str">
        <f t="shared" si="60"/>
        <v>[UC1]FX Trade                     [13:30]</v>
      </c>
      <c r="AW100" s="126" t="s">
        <v>91</v>
      </c>
      <c r="AX100" s="125" t="str">
        <f t="shared" ca="1" si="61"/>
        <v>HSBCUSDE735AED362B6A</v>
      </c>
    </row>
    <row r="101" spans="1:50" x14ac:dyDescent="0.25">
      <c r="A101" s="146"/>
      <c r="B101" s="163"/>
      <c r="C101" s="146"/>
      <c r="D101" s="151"/>
      <c r="E101" s="146"/>
      <c r="F101" s="151"/>
      <c r="G101" s="154"/>
      <c r="H101" s="146"/>
      <c r="I101" s="163"/>
      <c r="J101" s="176"/>
      <c r="K101" s="176"/>
      <c r="O101" s="125"/>
      <c r="Q101" s="127"/>
      <c r="R101" s="128"/>
      <c r="V101" s="129"/>
      <c r="X101" s="127"/>
      <c r="Z101" s="130"/>
      <c r="AA101" s="125"/>
      <c r="AG101" s="125"/>
      <c r="AI101" s="125"/>
      <c r="AK101" s="127"/>
      <c r="AL101" s="128"/>
      <c r="AR101" s="129"/>
      <c r="AX101" s="125"/>
    </row>
    <row r="102" spans="1:50" x14ac:dyDescent="0.25">
      <c r="A102" s="146"/>
      <c r="B102" s="163"/>
      <c r="C102" s="146"/>
      <c r="D102" s="151"/>
      <c r="E102" s="146"/>
      <c r="F102" s="151"/>
      <c r="G102" s="154"/>
      <c r="H102" s="146"/>
      <c r="I102" s="163"/>
      <c r="J102" s="176"/>
      <c r="K102" s="176"/>
      <c r="O102" s="125"/>
      <c r="Q102" s="127"/>
      <c r="R102" s="128"/>
      <c r="V102" s="129"/>
      <c r="X102" s="127"/>
      <c r="Z102" s="130"/>
      <c r="AA102" s="125"/>
      <c r="AG102" s="125"/>
      <c r="AI102" s="125"/>
      <c r="AK102" s="127"/>
      <c r="AL102" s="128"/>
      <c r="AR102" s="129"/>
      <c r="AX102" s="125"/>
    </row>
    <row r="103" spans="1:50" x14ac:dyDescent="0.25">
      <c r="A103" s="146"/>
      <c r="B103" s="163"/>
      <c r="C103" s="146"/>
      <c r="D103" s="151"/>
      <c r="E103" s="146"/>
      <c r="F103" s="151"/>
      <c r="G103" s="154"/>
      <c r="H103" s="146"/>
      <c r="I103" s="163"/>
      <c r="J103" s="176"/>
      <c r="K103" s="176"/>
      <c r="O103" s="125"/>
      <c r="Q103" s="127"/>
      <c r="R103" s="128"/>
      <c r="V103" s="129"/>
      <c r="X103" s="127"/>
      <c r="Z103" s="130"/>
      <c r="AA103" s="125"/>
      <c r="AG103" s="125"/>
      <c r="AI103" s="125"/>
      <c r="AK103" s="127"/>
      <c r="AL103" s="128"/>
      <c r="AR103" s="129"/>
      <c r="AX103" s="125"/>
    </row>
    <row r="104" spans="1:50" x14ac:dyDescent="0.25">
      <c r="A104" s="146"/>
      <c r="B104" s="163"/>
      <c r="C104" s="146"/>
      <c r="D104" s="151"/>
      <c r="E104" s="146"/>
      <c r="F104" s="151"/>
      <c r="G104" s="154"/>
      <c r="H104" s="146"/>
      <c r="I104" s="163"/>
      <c r="J104" s="176"/>
      <c r="K104" s="176"/>
      <c r="O104" s="125"/>
      <c r="Q104" s="127"/>
      <c r="R104" s="128"/>
      <c r="V104" s="129"/>
      <c r="X104" s="127"/>
      <c r="Z104" s="130"/>
      <c r="AA104" s="125"/>
      <c r="AG104" s="125"/>
      <c r="AI104" s="125"/>
      <c r="AK104" s="127"/>
      <c r="AL104" s="128"/>
      <c r="AR104" s="129"/>
      <c r="AX104" s="125"/>
    </row>
    <row r="105" spans="1:50" x14ac:dyDescent="0.25">
      <c r="A105" s="146"/>
      <c r="B105" s="163"/>
      <c r="C105" s="146"/>
      <c r="D105" s="151"/>
      <c r="E105" s="146"/>
      <c r="F105" s="151"/>
      <c r="G105" s="154"/>
      <c r="H105" s="146"/>
      <c r="I105" s="163"/>
      <c r="J105" s="176"/>
      <c r="K105" s="176"/>
      <c r="O105" s="125"/>
      <c r="Q105" s="127"/>
      <c r="R105" s="128"/>
      <c r="V105" s="129"/>
      <c r="X105" s="127"/>
      <c r="Z105" s="130"/>
      <c r="AA105" s="125"/>
      <c r="AG105" s="125"/>
      <c r="AI105" s="125"/>
      <c r="AK105" s="127"/>
      <c r="AL105" s="128"/>
      <c r="AR105" s="129"/>
      <c r="AX105" s="125"/>
    </row>
    <row r="106" spans="1:50" x14ac:dyDescent="0.25">
      <c r="A106" s="146"/>
      <c r="B106" s="163"/>
      <c r="C106" s="146"/>
      <c r="D106" s="151"/>
      <c r="E106" s="146"/>
      <c r="F106" s="151"/>
      <c r="G106" s="154"/>
      <c r="H106" s="146"/>
      <c r="I106" s="163"/>
      <c r="J106" s="176"/>
      <c r="K106" s="176"/>
      <c r="O106" s="125"/>
      <c r="Q106" s="127"/>
      <c r="R106" s="128"/>
      <c r="V106" s="129"/>
      <c r="X106" s="127"/>
      <c r="Z106" s="130"/>
      <c r="AA106" s="125"/>
      <c r="AG106" s="125"/>
      <c r="AI106" s="125"/>
      <c r="AK106" s="127"/>
      <c r="AL106" s="128"/>
      <c r="AR106" s="129"/>
      <c r="AX106" s="125"/>
    </row>
    <row r="107" spans="1:50" x14ac:dyDescent="0.25">
      <c r="A107" s="146"/>
      <c r="B107" s="163"/>
      <c r="C107" s="146"/>
      <c r="D107" s="151"/>
      <c r="E107" s="146"/>
      <c r="F107" s="151"/>
      <c r="G107" s="154"/>
      <c r="H107" s="146"/>
      <c r="I107" s="163"/>
      <c r="J107" s="176"/>
      <c r="K107" s="176"/>
      <c r="O107" s="125"/>
      <c r="Q107" s="127"/>
      <c r="R107" s="128"/>
      <c r="V107" s="129"/>
      <c r="X107" s="127"/>
      <c r="Z107" s="130"/>
      <c r="AA107" s="125"/>
      <c r="AG107" s="125"/>
      <c r="AI107" s="125"/>
      <c r="AK107" s="127"/>
      <c r="AL107" s="128"/>
      <c r="AR107" s="129"/>
      <c r="AX107" s="125"/>
    </row>
    <row r="108" spans="1:50" x14ac:dyDescent="0.25">
      <c r="A108" s="146"/>
      <c r="B108" s="163"/>
      <c r="C108" s="146"/>
      <c r="D108" s="151"/>
      <c r="E108" s="146"/>
      <c r="F108" s="151"/>
      <c r="G108" s="154"/>
      <c r="H108" s="146"/>
      <c r="I108" s="163"/>
      <c r="J108" s="176"/>
      <c r="K108" s="176"/>
      <c r="O108" s="125"/>
      <c r="Q108" s="127"/>
      <c r="R108" s="128"/>
      <c r="V108" s="129"/>
      <c r="X108" s="127"/>
      <c r="Z108" s="130"/>
      <c r="AA108" s="125"/>
      <c r="AG108" s="125"/>
      <c r="AI108" s="125"/>
      <c r="AK108" s="127"/>
      <c r="AL108" s="128"/>
      <c r="AR108" s="129"/>
      <c r="AX108" s="125"/>
    </row>
    <row r="109" spans="1:50" x14ac:dyDescent="0.25">
      <c r="A109" s="146"/>
      <c r="B109" s="163"/>
      <c r="C109" s="146"/>
      <c r="D109" s="151"/>
      <c r="E109" s="146"/>
      <c r="F109" s="151"/>
      <c r="G109" s="154"/>
      <c r="H109" s="146"/>
      <c r="I109" s="163"/>
      <c r="J109" s="176"/>
      <c r="K109" s="176"/>
      <c r="AG109" s="125"/>
      <c r="AI109" s="125"/>
      <c r="AK109" s="127"/>
      <c r="AL109" s="128"/>
      <c r="AR109" s="129"/>
      <c r="AX109" s="125"/>
    </row>
    <row r="110" spans="1:50" x14ac:dyDescent="0.25">
      <c r="A110" s="146"/>
      <c r="B110" s="163"/>
      <c r="C110" s="146"/>
      <c r="D110" s="151"/>
      <c r="E110" s="146"/>
      <c r="F110" s="151"/>
      <c r="G110" s="154"/>
      <c r="H110" s="146"/>
      <c r="I110" s="163"/>
      <c r="J110" s="176"/>
      <c r="K110" s="176"/>
      <c r="AG110" s="125"/>
      <c r="AI110" s="125"/>
      <c r="AK110" s="127"/>
      <c r="AL110" s="128"/>
      <c r="AR110" s="129"/>
      <c r="AX110" s="125"/>
    </row>
    <row r="111" spans="1:50" x14ac:dyDescent="0.25">
      <c r="A111" s="146"/>
      <c r="B111" s="163"/>
      <c r="C111" s="146"/>
      <c r="D111" s="151"/>
      <c r="E111" s="146"/>
      <c r="F111" s="151"/>
      <c r="G111" s="154"/>
      <c r="H111" s="146"/>
      <c r="I111" s="163"/>
      <c r="J111" s="176"/>
      <c r="K111" s="176"/>
      <c r="AG111" s="125"/>
      <c r="AI111" s="125"/>
      <c r="AK111" s="127"/>
      <c r="AL111" s="128"/>
      <c r="AR111" s="129"/>
      <c r="AX111" s="125"/>
    </row>
    <row r="112" spans="1:50" x14ac:dyDescent="0.25">
      <c r="A112" s="146"/>
      <c r="B112" s="163"/>
      <c r="C112" s="146"/>
      <c r="D112" s="151"/>
      <c r="E112" s="146"/>
      <c r="F112" s="151"/>
      <c r="G112" s="154"/>
      <c r="H112" s="146"/>
      <c r="I112" s="163"/>
      <c r="J112" s="176"/>
      <c r="K112" s="176"/>
      <c r="AG112" s="125"/>
      <c r="AI112" s="125"/>
      <c r="AK112" s="127"/>
      <c r="AL112" s="128"/>
      <c r="AR112" s="129"/>
      <c r="AX112" s="125"/>
    </row>
    <row r="113" spans="1:50" x14ac:dyDescent="0.25">
      <c r="A113" s="146"/>
      <c r="B113" s="163"/>
      <c r="C113" s="146"/>
      <c r="D113" s="151"/>
      <c r="E113" s="146"/>
      <c r="F113" s="151"/>
      <c r="G113" s="154"/>
      <c r="H113" s="146"/>
      <c r="I113" s="163"/>
      <c r="J113" s="176"/>
      <c r="K113" s="176"/>
      <c r="AG113" s="125"/>
      <c r="AI113" s="125"/>
      <c r="AK113" s="127"/>
      <c r="AL113" s="128"/>
      <c r="AR113" s="129"/>
      <c r="AX113" s="125"/>
    </row>
    <row r="114" spans="1:50" x14ac:dyDescent="0.25">
      <c r="A114" s="146"/>
      <c r="B114" s="163"/>
      <c r="C114" s="146"/>
      <c r="D114" s="151"/>
      <c r="E114" s="146"/>
      <c r="F114" s="151"/>
      <c r="G114" s="154"/>
      <c r="H114" s="146"/>
      <c r="I114" s="163"/>
      <c r="J114" s="176"/>
      <c r="K114" s="176"/>
      <c r="AG114" s="125"/>
      <c r="AI114" s="125"/>
      <c r="AK114" s="127"/>
      <c r="AL114" s="128"/>
      <c r="AR114" s="129"/>
      <c r="AX114" s="125"/>
    </row>
    <row r="115" spans="1:50" x14ac:dyDescent="0.25">
      <c r="A115" s="146"/>
      <c r="B115" s="163"/>
      <c r="C115" s="146"/>
      <c r="D115" s="151"/>
      <c r="E115" s="146"/>
      <c r="F115" s="151"/>
      <c r="G115" s="154"/>
      <c r="H115" s="146"/>
      <c r="I115" s="163"/>
      <c r="J115" s="176"/>
      <c r="K115" s="176"/>
      <c r="AG115" s="125"/>
      <c r="AI115" s="125"/>
      <c r="AK115" s="127"/>
      <c r="AL115" s="128"/>
      <c r="AR115" s="129"/>
      <c r="AX115" s="125"/>
    </row>
    <row r="116" spans="1:50" x14ac:dyDescent="0.25">
      <c r="A116" s="146"/>
      <c r="B116" s="163"/>
      <c r="C116" s="146"/>
      <c r="D116" s="151"/>
      <c r="E116" s="146"/>
      <c r="F116" s="151"/>
      <c r="G116" s="154"/>
      <c r="H116" s="146"/>
      <c r="I116" s="163"/>
      <c r="J116" s="176"/>
      <c r="K116" s="176"/>
      <c r="AG116" s="125"/>
      <c r="AI116" s="125"/>
      <c r="AK116" s="127"/>
      <c r="AL116" s="128"/>
      <c r="AR116" s="129"/>
      <c r="AX116" s="125"/>
    </row>
    <row r="117" spans="1:50" x14ac:dyDescent="0.25">
      <c r="A117" s="146"/>
      <c r="B117" s="163"/>
      <c r="C117" s="146"/>
      <c r="D117" s="151"/>
      <c r="E117" s="146"/>
      <c r="F117" s="151"/>
      <c r="G117" s="154"/>
      <c r="H117" s="146"/>
      <c r="I117" s="163"/>
      <c r="J117" s="176"/>
      <c r="K117" s="176"/>
    </row>
    <row r="118" spans="1:50" x14ac:dyDescent="0.25">
      <c r="A118" s="146"/>
      <c r="B118" s="163"/>
      <c r="C118" s="146"/>
      <c r="D118" s="151"/>
      <c r="E118" s="146"/>
      <c r="F118" s="151"/>
      <c r="G118" s="154"/>
      <c r="H118" s="146"/>
      <c r="I118" s="163"/>
      <c r="J118" s="176"/>
      <c r="K118" s="176"/>
    </row>
    <row r="119" spans="1:50" x14ac:dyDescent="0.25">
      <c r="A119" s="146"/>
      <c r="B119" s="163"/>
      <c r="C119" s="146"/>
      <c r="D119" s="151"/>
      <c r="E119" s="146"/>
      <c r="F119" s="151"/>
      <c r="G119" s="154"/>
      <c r="H119" s="146"/>
      <c r="I119" s="163"/>
      <c r="J119" s="176"/>
      <c r="K119" s="176"/>
    </row>
    <row r="120" spans="1:50" x14ac:dyDescent="0.25">
      <c r="A120" s="146"/>
      <c r="B120" s="163"/>
      <c r="C120" s="146"/>
      <c r="D120" s="151"/>
      <c r="E120" s="146"/>
      <c r="F120" s="151"/>
      <c r="G120" s="154"/>
      <c r="H120" s="146"/>
      <c r="I120" s="163"/>
      <c r="J120" s="176"/>
      <c r="K120" s="176"/>
    </row>
    <row r="121" spans="1:50" x14ac:dyDescent="0.25">
      <c r="A121" s="146"/>
      <c r="B121" s="163"/>
      <c r="C121" s="146"/>
      <c r="D121" s="151"/>
      <c r="E121" s="146"/>
      <c r="F121" s="151"/>
      <c r="G121" s="154"/>
      <c r="H121" s="146"/>
      <c r="I121" s="163"/>
      <c r="J121" s="176"/>
      <c r="K121" s="176"/>
    </row>
    <row r="122" spans="1:50" x14ac:dyDescent="0.25">
      <c r="A122" s="146"/>
      <c r="B122" s="163"/>
      <c r="C122" s="146"/>
      <c r="D122" s="151"/>
      <c r="E122" s="146"/>
      <c r="F122" s="151"/>
      <c r="G122" s="154"/>
      <c r="H122" s="146"/>
      <c r="I122" s="163"/>
      <c r="J122" s="176"/>
      <c r="K122" s="176"/>
    </row>
    <row r="123" spans="1:50" x14ac:dyDescent="0.25">
      <c r="A123" s="146"/>
      <c r="B123" s="163"/>
      <c r="C123" s="146"/>
      <c r="D123" s="151"/>
      <c r="E123" s="146"/>
      <c r="F123" s="151"/>
      <c r="G123" s="154"/>
      <c r="H123" s="146"/>
      <c r="I123" s="163"/>
      <c r="J123" s="176"/>
      <c r="K123" s="176"/>
    </row>
    <row r="124" spans="1:50" x14ac:dyDescent="0.25">
      <c r="A124" s="146"/>
      <c r="B124" s="163"/>
      <c r="C124" s="146"/>
      <c r="D124" s="151"/>
      <c r="E124" s="146"/>
      <c r="F124" s="151"/>
      <c r="G124" s="154"/>
      <c r="H124" s="146"/>
      <c r="I124" s="163"/>
      <c r="J124" s="176"/>
      <c r="K124" s="176"/>
    </row>
    <row r="125" spans="1:50" x14ac:dyDescent="0.25">
      <c r="A125" s="146"/>
      <c r="B125" s="163"/>
      <c r="C125" s="146"/>
      <c r="D125" s="151"/>
      <c r="E125" s="146"/>
      <c r="F125" s="151"/>
      <c r="G125" s="154"/>
      <c r="H125" s="146"/>
      <c r="I125" s="163"/>
      <c r="J125" s="176"/>
      <c r="K125" s="176"/>
    </row>
    <row r="126" spans="1:50" x14ac:dyDescent="0.25">
      <c r="A126" s="146"/>
      <c r="B126" s="163"/>
      <c r="C126" s="146"/>
      <c r="D126" s="151"/>
      <c r="E126" s="146"/>
      <c r="F126" s="151"/>
      <c r="G126" s="154"/>
      <c r="H126" s="146"/>
      <c r="I126" s="163"/>
      <c r="J126" s="176"/>
      <c r="K126" s="176"/>
    </row>
    <row r="127" spans="1:50" x14ac:dyDescent="0.25">
      <c r="A127" s="146"/>
      <c r="B127" s="163"/>
      <c r="C127" s="146"/>
      <c r="D127" s="151"/>
      <c r="E127" s="146"/>
      <c r="F127" s="151"/>
      <c r="G127" s="154"/>
      <c r="H127" s="146"/>
      <c r="I127" s="163"/>
      <c r="J127" s="176"/>
      <c r="K127" s="176"/>
    </row>
    <row r="128" spans="1:50" x14ac:dyDescent="0.25">
      <c r="A128" s="146"/>
      <c r="B128" s="163"/>
      <c r="C128" s="146"/>
      <c r="D128" s="151"/>
      <c r="E128" s="146"/>
      <c r="F128" s="151"/>
      <c r="G128" s="154"/>
      <c r="H128" s="146"/>
      <c r="I128" s="163"/>
      <c r="J128" s="176"/>
      <c r="K128" s="176"/>
    </row>
    <row r="129" spans="1:11" x14ac:dyDescent="0.25">
      <c r="A129" s="146"/>
      <c r="B129" s="163"/>
      <c r="C129" s="146"/>
      <c r="D129" s="151"/>
      <c r="E129" s="146"/>
      <c r="F129" s="151"/>
      <c r="G129" s="154"/>
      <c r="H129" s="146"/>
      <c r="I129" s="163"/>
      <c r="J129" s="176"/>
      <c r="K129" s="176"/>
    </row>
    <row r="130" spans="1:11" x14ac:dyDescent="0.25">
      <c r="A130" s="146"/>
      <c r="B130" s="163"/>
      <c r="C130" s="146"/>
      <c r="D130" s="151"/>
      <c r="E130" s="146"/>
      <c r="F130" s="151"/>
      <c r="G130" s="154"/>
      <c r="H130" s="146"/>
      <c r="I130" s="163"/>
      <c r="J130" s="176"/>
      <c r="K130" s="176"/>
    </row>
    <row r="131" spans="1:11" x14ac:dyDescent="0.25">
      <c r="A131" s="146"/>
      <c r="B131" s="163"/>
      <c r="C131" s="146"/>
      <c r="D131" s="151"/>
      <c r="E131" s="146"/>
      <c r="F131" s="151"/>
      <c r="G131" s="154"/>
      <c r="H131" s="146"/>
      <c r="I131" s="163"/>
      <c r="J131" s="176"/>
      <c r="K131" s="176"/>
    </row>
    <row r="132" spans="1:11" x14ac:dyDescent="0.25">
      <c r="A132" s="146"/>
      <c r="B132" s="163"/>
      <c r="C132" s="146"/>
      <c r="D132" s="151"/>
      <c r="E132" s="146"/>
      <c r="F132" s="151"/>
      <c r="G132" s="154"/>
      <c r="H132" s="146"/>
      <c r="I132" s="163"/>
      <c r="J132" s="176"/>
      <c r="K132" s="176"/>
    </row>
    <row r="133" spans="1:11" x14ac:dyDescent="0.25">
      <c r="A133" s="146"/>
      <c r="B133" s="163"/>
      <c r="C133" s="146"/>
      <c r="D133" s="151"/>
      <c r="E133" s="146"/>
      <c r="F133" s="151"/>
      <c r="G133" s="154"/>
      <c r="H133" s="146"/>
      <c r="I133" s="163"/>
      <c r="J133" s="176"/>
      <c r="K133" s="176"/>
    </row>
    <row r="134" spans="1:11" x14ac:dyDescent="0.25">
      <c r="A134" s="146"/>
      <c r="B134" s="163"/>
      <c r="C134" s="146"/>
      <c r="D134" s="151"/>
      <c r="E134" s="146"/>
      <c r="F134" s="151"/>
      <c r="G134" s="154"/>
      <c r="H134" s="146"/>
      <c r="I134" s="163"/>
      <c r="J134" s="176"/>
      <c r="K134" s="176"/>
    </row>
    <row r="135" spans="1:11" x14ac:dyDescent="0.25">
      <c r="A135" s="146"/>
      <c r="B135" s="163"/>
      <c r="C135" s="146"/>
      <c r="D135" s="151"/>
      <c r="E135" s="146"/>
      <c r="F135" s="151"/>
      <c r="G135" s="154"/>
      <c r="H135" s="146"/>
      <c r="I135" s="163"/>
      <c r="J135" s="176"/>
      <c r="K135" s="176"/>
    </row>
    <row r="136" spans="1:11" x14ac:dyDescent="0.25">
      <c r="A136" s="146"/>
      <c r="B136" s="163"/>
      <c r="C136" s="146"/>
      <c r="D136" s="151"/>
      <c r="E136" s="146"/>
      <c r="F136" s="151"/>
      <c r="G136" s="154"/>
      <c r="H136" s="146"/>
      <c r="I136" s="163"/>
      <c r="J136" s="176"/>
      <c r="K136" s="176"/>
    </row>
    <row r="137" spans="1:11" x14ac:dyDescent="0.25">
      <c r="A137" s="146"/>
      <c r="B137" s="163"/>
      <c r="C137" s="146"/>
      <c r="D137" s="151"/>
      <c r="E137" s="146"/>
      <c r="F137" s="151"/>
      <c r="G137" s="154"/>
      <c r="H137" s="146"/>
      <c r="I137" s="163"/>
      <c r="J137" s="176"/>
      <c r="K137" s="176"/>
    </row>
    <row r="138" spans="1:11" x14ac:dyDescent="0.25">
      <c r="A138" s="146"/>
      <c r="B138" s="163"/>
      <c r="C138" s="146"/>
      <c r="D138" s="151"/>
      <c r="E138" s="146"/>
      <c r="F138" s="151"/>
      <c r="G138" s="154"/>
      <c r="H138" s="146"/>
      <c r="I138" s="163"/>
      <c r="J138" s="176"/>
      <c r="K138" s="176"/>
    </row>
    <row r="139" spans="1:11" x14ac:dyDescent="0.25">
      <c r="A139" s="146"/>
      <c r="B139" s="163"/>
      <c r="C139" s="146"/>
      <c r="D139" s="151"/>
      <c r="E139" s="146"/>
      <c r="F139" s="151"/>
      <c r="G139" s="154"/>
      <c r="H139" s="146"/>
      <c r="I139" s="163"/>
      <c r="J139" s="176"/>
      <c r="K139" s="176"/>
    </row>
    <row r="140" spans="1:11" x14ac:dyDescent="0.25">
      <c r="A140" s="146"/>
      <c r="B140" s="163"/>
      <c r="C140" s="146"/>
      <c r="D140" s="151"/>
      <c r="E140" s="146"/>
      <c r="F140" s="151"/>
      <c r="G140" s="154"/>
      <c r="H140" s="146"/>
      <c r="I140" s="163"/>
      <c r="J140" s="176"/>
      <c r="K140" s="176"/>
    </row>
    <row r="141" spans="1:11" x14ac:dyDescent="0.25">
      <c r="A141" s="146"/>
      <c r="B141" s="163"/>
      <c r="C141" s="146"/>
      <c r="D141" s="151"/>
      <c r="E141" s="146"/>
      <c r="F141" s="151"/>
      <c r="G141" s="154"/>
      <c r="H141" s="146"/>
      <c r="I141" s="163"/>
      <c r="J141" s="176"/>
      <c r="K141" s="176"/>
    </row>
    <row r="142" spans="1:11" x14ac:dyDescent="0.25">
      <c r="A142" s="146"/>
      <c r="B142" s="163"/>
      <c r="C142" s="146"/>
      <c r="D142" s="151"/>
      <c r="E142" s="146"/>
      <c r="F142" s="151"/>
      <c r="G142" s="154"/>
      <c r="H142" s="146"/>
      <c r="I142" s="163"/>
      <c r="J142" s="176"/>
      <c r="K142" s="176"/>
    </row>
    <row r="143" spans="1:11" x14ac:dyDescent="0.25">
      <c r="A143" s="146"/>
      <c r="B143" s="163"/>
      <c r="C143" s="146"/>
      <c r="D143" s="151"/>
      <c r="E143" s="146"/>
      <c r="F143" s="151"/>
      <c r="G143" s="154"/>
      <c r="H143" s="146"/>
      <c r="I143" s="163"/>
      <c r="J143" s="176"/>
      <c r="K143" s="176"/>
    </row>
    <row r="144" spans="1:11" x14ac:dyDescent="0.25">
      <c r="A144" s="146"/>
      <c r="B144" s="163"/>
      <c r="C144" s="146"/>
      <c r="D144" s="151"/>
      <c r="E144" s="146"/>
      <c r="F144" s="151"/>
      <c r="G144" s="154"/>
      <c r="H144" s="146"/>
      <c r="I144" s="163"/>
      <c r="J144" s="176"/>
      <c r="K144" s="176"/>
    </row>
    <row r="145" spans="1:11" x14ac:dyDescent="0.25">
      <c r="A145" s="146"/>
      <c r="B145" s="163"/>
      <c r="C145" s="146"/>
      <c r="D145" s="151"/>
      <c r="E145" s="146"/>
      <c r="F145" s="151"/>
      <c r="G145" s="154"/>
      <c r="H145" s="146"/>
      <c r="I145" s="163"/>
      <c r="J145" s="176"/>
      <c r="K145" s="176"/>
    </row>
    <row r="146" spans="1:11" x14ac:dyDescent="0.25">
      <c r="A146" s="146"/>
      <c r="B146" s="163"/>
      <c r="C146" s="146"/>
      <c r="D146" s="151"/>
      <c r="E146" s="146"/>
      <c r="F146" s="151"/>
      <c r="G146" s="154"/>
      <c r="H146" s="146"/>
      <c r="I146" s="163"/>
      <c r="J146" s="176"/>
      <c r="K146" s="176"/>
    </row>
    <row r="147" spans="1:11" x14ac:dyDescent="0.25">
      <c r="A147" s="146"/>
      <c r="B147" s="163"/>
      <c r="C147" s="146"/>
      <c r="D147" s="151"/>
      <c r="E147" s="146"/>
      <c r="F147" s="151"/>
      <c r="G147" s="154"/>
      <c r="H147" s="146"/>
      <c r="I147" s="163"/>
      <c r="J147" s="176"/>
      <c r="K147" s="176"/>
    </row>
    <row r="148" spans="1:11" x14ac:dyDescent="0.25">
      <c r="A148" s="146"/>
      <c r="B148" s="163"/>
      <c r="C148" s="146"/>
      <c r="D148" s="151"/>
      <c r="E148" s="146"/>
      <c r="F148" s="151"/>
      <c r="G148" s="154"/>
      <c r="H148" s="146"/>
      <c r="I148" s="163"/>
      <c r="J148" s="176"/>
      <c r="K148" s="176"/>
    </row>
    <row r="149" spans="1:11" x14ac:dyDescent="0.25">
      <c r="A149" s="146"/>
      <c r="B149" s="163"/>
      <c r="C149" s="146"/>
      <c r="D149" s="151"/>
      <c r="E149" s="146"/>
      <c r="F149" s="151"/>
      <c r="G149" s="154"/>
      <c r="H149" s="146"/>
      <c r="I149" s="163"/>
      <c r="J149" s="176"/>
      <c r="K149" s="176"/>
    </row>
    <row r="150" spans="1:11" x14ac:dyDescent="0.25">
      <c r="A150" s="146"/>
      <c r="B150" s="163"/>
      <c r="C150" s="146"/>
      <c r="D150" s="151"/>
      <c r="E150" s="146"/>
      <c r="F150" s="151"/>
      <c r="G150" s="154"/>
      <c r="H150" s="146"/>
      <c r="I150" s="163"/>
      <c r="J150" s="176"/>
      <c r="K150" s="176"/>
    </row>
    <row r="151" spans="1:11" x14ac:dyDescent="0.25">
      <c r="A151" s="146"/>
      <c r="B151" s="163"/>
      <c r="C151" s="146"/>
      <c r="D151" s="151"/>
      <c r="E151" s="146"/>
      <c r="F151" s="151"/>
      <c r="G151" s="154"/>
      <c r="H151" s="146"/>
      <c r="I151" s="163"/>
      <c r="J151" s="176"/>
      <c r="K151" s="176"/>
    </row>
    <row r="152" spans="1:11" x14ac:dyDescent="0.25">
      <c r="A152" s="146"/>
      <c r="B152" s="163"/>
      <c r="C152" s="146"/>
      <c r="D152" s="151"/>
      <c r="E152" s="146"/>
      <c r="F152" s="151"/>
      <c r="G152" s="154"/>
      <c r="H152" s="146"/>
      <c r="I152" s="163"/>
      <c r="J152" s="176"/>
      <c r="K152" s="176"/>
    </row>
    <row r="153" spans="1:11" x14ac:dyDescent="0.25">
      <c r="A153" s="146"/>
      <c r="B153" s="163"/>
      <c r="C153" s="146"/>
      <c r="D153" s="151"/>
      <c r="E153" s="146"/>
      <c r="F153" s="151"/>
      <c r="G153" s="154"/>
      <c r="H153" s="146"/>
      <c r="I153" s="163"/>
      <c r="J153" s="176"/>
      <c r="K153" s="176"/>
    </row>
    <row r="154" spans="1:11" x14ac:dyDescent="0.25">
      <c r="A154" s="146"/>
      <c r="B154" s="163"/>
      <c r="C154" s="146"/>
      <c r="D154" s="151"/>
      <c r="E154" s="146"/>
      <c r="F154" s="151"/>
      <c r="G154" s="154"/>
      <c r="H154" s="146"/>
      <c r="I154" s="163"/>
      <c r="J154" s="176"/>
      <c r="K154" s="176"/>
    </row>
    <row r="155" spans="1:11" x14ac:dyDescent="0.25">
      <c r="A155" s="146"/>
      <c r="B155" s="163"/>
      <c r="C155" s="146"/>
      <c r="D155" s="151"/>
      <c r="E155" s="146"/>
      <c r="F155" s="151"/>
      <c r="G155" s="154"/>
      <c r="H155" s="146"/>
      <c r="I155" s="163"/>
      <c r="J155" s="176"/>
      <c r="K155" s="176"/>
    </row>
    <row r="156" spans="1:11" x14ac:dyDescent="0.25">
      <c r="A156" s="146"/>
      <c r="B156" s="163"/>
      <c r="C156" s="146"/>
      <c r="D156" s="151"/>
      <c r="E156" s="146"/>
      <c r="F156" s="151"/>
      <c r="G156" s="154"/>
      <c r="H156" s="146"/>
      <c r="I156" s="163"/>
      <c r="J156" s="176"/>
      <c r="K156" s="176"/>
    </row>
    <row r="157" spans="1:11" x14ac:dyDescent="0.25">
      <c r="A157" s="146"/>
      <c r="B157" s="163"/>
      <c r="C157" s="146"/>
      <c r="D157" s="151"/>
      <c r="E157" s="146"/>
      <c r="F157" s="151"/>
      <c r="G157" s="154"/>
      <c r="H157" s="146"/>
      <c r="I157" s="163"/>
      <c r="J157" s="176"/>
      <c r="K157" s="176"/>
    </row>
    <row r="158" spans="1:11" x14ac:dyDescent="0.25">
      <c r="A158" s="146"/>
      <c r="B158" s="163"/>
      <c r="C158" s="146"/>
      <c r="D158" s="151"/>
      <c r="E158" s="146"/>
      <c r="F158" s="151"/>
      <c r="G158" s="154"/>
      <c r="H158" s="146"/>
      <c r="I158" s="163"/>
      <c r="J158" s="176"/>
      <c r="K158" s="176"/>
    </row>
    <row r="159" spans="1:11" x14ac:dyDescent="0.25">
      <c r="A159" s="146"/>
      <c r="B159" s="163"/>
      <c r="C159" s="146"/>
      <c r="D159" s="151"/>
      <c r="E159" s="146"/>
      <c r="F159" s="151"/>
      <c r="G159" s="154"/>
      <c r="H159" s="146"/>
      <c r="I159" s="163"/>
      <c r="J159" s="176"/>
      <c r="K159" s="176"/>
    </row>
    <row r="160" spans="1:11" x14ac:dyDescent="0.25">
      <c r="A160" s="146"/>
      <c r="B160" s="163"/>
      <c r="C160" s="146"/>
      <c r="D160" s="151"/>
      <c r="E160" s="146"/>
      <c r="F160" s="151"/>
      <c r="G160" s="154"/>
      <c r="H160" s="146"/>
      <c r="I160" s="163"/>
      <c r="J160" s="176"/>
      <c r="K160" s="176"/>
    </row>
    <row r="161" spans="1:11" x14ac:dyDescent="0.25">
      <c r="A161" s="146"/>
      <c r="B161" s="163"/>
      <c r="C161" s="146"/>
      <c r="D161" s="151"/>
      <c r="E161" s="146"/>
      <c r="F161" s="151"/>
      <c r="G161" s="154"/>
      <c r="H161" s="146"/>
      <c r="I161" s="163"/>
      <c r="J161" s="176"/>
      <c r="K161" s="176"/>
    </row>
    <row r="162" spans="1:11" x14ac:dyDescent="0.25">
      <c r="A162" s="146"/>
      <c r="B162" s="163"/>
      <c r="C162" s="146"/>
      <c r="D162" s="151"/>
      <c r="E162" s="146"/>
      <c r="F162" s="151"/>
      <c r="G162" s="154"/>
      <c r="H162" s="146"/>
      <c r="I162" s="163"/>
      <c r="J162" s="176"/>
      <c r="K162" s="176"/>
    </row>
    <row r="163" spans="1:11" x14ac:dyDescent="0.25">
      <c r="A163" s="146"/>
      <c r="B163" s="163"/>
      <c r="C163" s="146"/>
      <c r="D163" s="151"/>
      <c r="E163" s="146"/>
      <c r="F163" s="151"/>
      <c r="G163" s="154"/>
      <c r="H163" s="146"/>
      <c r="I163" s="163"/>
      <c r="J163" s="176"/>
      <c r="K163" s="176"/>
    </row>
    <row r="164" spans="1:11" x14ac:dyDescent="0.25">
      <c r="A164" s="146"/>
      <c r="B164" s="163"/>
      <c r="C164" s="146"/>
      <c r="D164" s="151"/>
      <c r="E164" s="146"/>
      <c r="F164" s="151"/>
      <c r="G164" s="154"/>
      <c r="H164" s="146"/>
      <c r="I164" s="163"/>
      <c r="J164" s="176"/>
      <c r="K164" s="176"/>
    </row>
    <row r="165" spans="1:11" x14ac:dyDescent="0.25">
      <c r="A165" s="146"/>
      <c r="B165" s="163"/>
      <c r="C165" s="146"/>
      <c r="D165" s="151"/>
      <c r="E165" s="146"/>
      <c r="F165" s="151"/>
      <c r="G165" s="154"/>
      <c r="H165" s="146"/>
      <c r="I165" s="163"/>
      <c r="J165" s="176"/>
      <c r="K165" s="176"/>
    </row>
    <row r="166" spans="1:11" x14ac:dyDescent="0.25">
      <c r="A166" s="146"/>
      <c r="B166" s="163"/>
      <c r="C166" s="146"/>
      <c r="D166" s="151"/>
      <c r="E166" s="146"/>
      <c r="F166" s="151"/>
      <c r="G166" s="154"/>
      <c r="H166" s="146"/>
      <c r="I166" s="163"/>
      <c r="J166" s="176"/>
      <c r="K166" s="176"/>
    </row>
    <row r="167" spans="1:11" x14ac:dyDescent="0.25">
      <c r="A167" s="146"/>
      <c r="B167" s="163"/>
      <c r="C167" s="146"/>
      <c r="D167" s="151"/>
      <c r="E167" s="146"/>
      <c r="F167" s="151"/>
      <c r="G167" s="154"/>
      <c r="H167" s="146"/>
      <c r="I167" s="163"/>
      <c r="J167" s="176"/>
      <c r="K167" s="176"/>
    </row>
    <row r="168" spans="1:11" x14ac:dyDescent="0.25">
      <c r="A168" s="146"/>
      <c r="B168" s="163"/>
      <c r="C168" s="146"/>
      <c r="D168" s="151"/>
      <c r="E168" s="146"/>
      <c r="F168" s="151"/>
      <c r="G168" s="154"/>
      <c r="H168" s="146"/>
      <c r="I168" s="163"/>
      <c r="J168" s="176"/>
      <c r="K168" s="176"/>
    </row>
    <row r="169" spans="1:11" x14ac:dyDescent="0.25">
      <c r="A169" s="146"/>
      <c r="B169" s="163"/>
      <c r="C169" s="146"/>
      <c r="D169" s="151"/>
      <c r="E169" s="146"/>
      <c r="F169" s="151"/>
      <c r="G169" s="154"/>
      <c r="H169" s="146"/>
      <c r="I169" s="163"/>
      <c r="J169" s="176"/>
      <c r="K169" s="176"/>
    </row>
    <row r="170" spans="1:11" x14ac:dyDescent="0.25">
      <c r="A170" s="146"/>
      <c r="B170" s="163"/>
      <c r="C170" s="146"/>
      <c r="D170" s="151"/>
      <c r="E170" s="146"/>
      <c r="F170" s="151"/>
      <c r="G170" s="154"/>
      <c r="H170" s="146"/>
      <c r="I170" s="163"/>
      <c r="J170" s="176"/>
      <c r="K170" s="176"/>
    </row>
    <row r="171" spans="1:11" x14ac:dyDescent="0.25">
      <c r="A171" s="146"/>
      <c r="B171" s="163"/>
      <c r="C171" s="146"/>
      <c r="D171" s="151"/>
      <c r="E171" s="146"/>
      <c r="F171" s="151"/>
      <c r="G171" s="154"/>
      <c r="H171" s="146"/>
      <c r="I171" s="163"/>
      <c r="J171" s="176"/>
      <c r="K171" s="176"/>
    </row>
    <row r="172" spans="1:11" x14ac:dyDescent="0.25">
      <c r="A172" s="146"/>
      <c r="B172" s="163"/>
      <c r="C172" s="146"/>
      <c r="D172" s="151"/>
      <c r="E172" s="146"/>
      <c r="F172" s="151"/>
      <c r="G172" s="154"/>
      <c r="H172" s="146"/>
      <c r="I172" s="163"/>
      <c r="J172" s="176"/>
      <c r="K172" s="176"/>
    </row>
    <row r="173" spans="1:11" x14ac:dyDescent="0.25">
      <c r="A173" s="146"/>
      <c r="B173" s="163"/>
      <c r="C173" s="146"/>
      <c r="D173" s="151"/>
      <c r="E173" s="146"/>
      <c r="F173" s="151"/>
      <c r="G173" s="154"/>
      <c r="H173" s="146"/>
      <c r="I173" s="163"/>
      <c r="J173" s="176"/>
      <c r="K173" s="176"/>
    </row>
    <row r="174" spans="1:11" x14ac:dyDescent="0.25">
      <c r="A174" s="146"/>
      <c r="B174" s="163"/>
      <c r="C174" s="146"/>
      <c r="D174" s="151"/>
      <c r="E174" s="146"/>
      <c r="F174" s="151"/>
      <c r="G174" s="154"/>
      <c r="H174" s="146"/>
      <c r="I174" s="163"/>
      <c r="J174" s="176"/>
      <c r="K174" s="176"/>
    </row>
    <row r="175" spans="1:11" x14ac:dyDescent="0.25">
      <c r="A175" s="146"/>
      <c r="B175" s="163"/>
      <c r="C175" s="146"/>
      <c r="D175" s="151"/>
      <c r="E175" s="146"/>
      <c r="F175" s="151"/>
      <c r="G175" s="154"/>
      <c r="H175" s="146"/>
      <c r="I175" s="163"/>
      <c r="J175" s="176"/>
      <c r="K175" s="176"/>
    </row>
    <row r="176" spans="1:11" x14ac:dyDescent="0.25">
      <c r="A176" s="146"/>
      <c r="B176" s="163"/>
      <c r="C176" s="146"/>
      <c r="D176" s="151"/>
      <c r="E176" s="146"/>
      <c r="F176" s="151"/>
      <c r="G176" s="154"/>
      <c r="H176" s="146"/>
      <c r="I176" s="163"/>
      <c r="J176" s="176"/>
      <c r="K176" s="176"/>
    </row>
    <row r="177" spans="1:11" x14ac:dyDescent="0.25">
      <c r="A177" s="146"/>
      <c r="B177" s="163"/>
      <c r="C177" s="146"/>
      <c r="D177" s="151"/>
      <c r="E177" s="146"/>
      <c r="F177" s="151"/>
      <c r="G177" s="154"/>
      <c r="H177" s="146"/>
      <c r="I177" s="163"/>
      <c r="J177" s="176"/>
      <c r="K177" s="176"/>
    </row>
    <row r="178" spans="1:11" x14ac:dyDescent="0.25">
      <c r="A178" s="146"/>
      <c r="B178" s="163"/>
      <c r="C178" s="146"/>
      <c r="D178" s="151"/>
      <c r="E178" s="146"/>
      <c r="F178" s="151"/>
      <c r="G178" s="154"/>
      <c r="H178" s="146"/>
      <c r="I178" s="163"/>
      <c r="J178" s="176"/>
      <c r="K178" s="176"/>
    </row>
    <row r="179" spans="1:11" x14ac:dyDescent="0.25">
      <c r="A179" s="146"/>
      <c r="B179" s="163"/>
      <c r="C179" s="146"/>
      <c r="D179" s="151"/>
      <c r="E179" s="146"/>
      <c r="F179" s="151"/>
      <c r="G179" s="154"/>
      <c r="H179" s="146"/>
      <c r="I179" s="163"/>
      <c r="J179" s="176"/>
      <c r="K179" s="176"/>
    </row>
    <row r="180" spans="1:11" x14ac:dyDescent="0.25">
      <c r="A180" s="146"/>
      <c r="B180" s="163"/>
      <c r="C180" s="146"/>
      <c r="D180" s="151"/>
      <c r="E180" s="146"/>
      <c r="F180" s="151"/>
      <c r="G180" s="154"/>
      <c r="H180" s="146"/>
      <c r="I180" s="163"/>
      <c r="J180" s="176"/>
      <c r="K180" s="176"/>
    </row>
    <row r="181" spans="1:11" x14ac:dyDescent="0.25">
      <c r="A181" s="146"/>
      <c r="B181" s="163"/>
      <c r="C181" s="146"/>
      <c r="D181" s="151"/>
      <c r="E181" s="146"/>
      <c r="F181" s="151"/>
      <c r="G181" s="154"/>
      <c r="H181" s="146"/>
      <c r="I181" s="163"/>
      <c r="J181" s="176"/>
      <c r="K181" s="176"/>
    </row>
    <row r="182" spans="1:11" x14ac:dyDescent="0.25">
      <c r="A182" s="146"/>
      <c r="B182" s="163"/>
      <c r="C182" s="146"/>
      <c r="D182" s="151"/>
      <c r="E182" s="146"/>
      <c r="F182" s="151"/>
      <c r="G182" s="154"/>
      <c r="H182" s="146"/>
      <c r="I182" s="163"/>
      <c r="J182" s="176"/>
      <c r="K182" s="176"/>
    </row>
    <row r="183" spans="1:11" x14ac:dyDescent="0.25">
      <c r="A183" s="146"/>
      <c r="B183" s="163"/>
      <c r="C183" s="146"/>
      <c r="D183" s="151"/>
      <c r="E183" s="146"/>
      <c r="F183" s="151"/>
      <c r="G183" s="154"/>
      <c r="H183" s="146"/>
      <c r="I183" s="163"/>
      <c r="J183" s="176"/>
      <c r="K183" s="176"/>
    </row>
    <row r="184" spans="1:11" x14ac:dyDescent="0.25">
      <c r="A184" s="146"/>
      <c r="B184" s="163"/>
      <c r="C184" s="146"/>
      <c r="D184" s="151"/>
      <c r="E184" s="146"/>
      <c r="F184" s="151"/>
      <c r="G184" s="154"/>
      <c r="H184" s="146"/>
      <c r="I184" s="163"/>
      <c r="J184" s="176"/>
      <c r="K184" s="176"/>
    </row>
    <row r="185" spans="1:11" x14ac:dyDescent="0.25">
      <c r="A185" s="146"/>
      <c r="B185" s="163"/>
      <c r="C185" s="146"/>
      <c r="D185" s="151"/>
      <c r="E185" s="146"/>
      <c r="F185" s="151"/>
      <c r="G185" s="154"/>
      <c r="H185" s="146"/>
      <c r="I185" s="163"/>
      <c r="J185" s="176"/>
      <c r="K185" s="176"/>
    </row>
    <row r="186" spans="1:11" x14ac:dyDescent="0.25">
      <c r="A186" s="146"/>
      <c r="B186" s="163"/>
      <c r="C186" s="146"/>
      <c r="D186" s="151"/>
      <c r="E186" s="146"/>
      <c r="F186" s="151"/>
      <c r="G186" s="154"/>
      <c r="H186" s="146"/>
      <c r="I186" s="163"/>
      <c r="J186" s="176"/>
      <c r="K186" s="176"/>
    </row>
    <row r="187" spans="1:11" x14ac:dyDescent="0.25">
      <c r="A187" s="146"/>
      <c r="B187" s="163"/>
      <c r="C187" s="146"/>
      <c r="D187" s="151"/>
      <c r="E187" s="146"/>
      <c r="F187" s="151"/>
      <c r="G187" s="154"/>
      <c r="H187" s="146"/>
      <c r="I187" s="163"/>
      <c r="J187" s="176"/>
      <c r="K187" s="176"/>
    </row>
    <row r="188" spans="1:11" x14ac:dyDescent="0.25">
      <c r="A188" s="146"/>
      <c r="B188" s="163"/>
      <c r="C188" s="146"/>
      <c r="D188" s="151"/>
      <c r="E188" s="146"/>
      <c r="F188" s="151"/>
      <c r="G188" s="154"/>
      <c r="H188" s="146"/>
      <c r="I188" s="163"/>
      <c r="J188" s="176"/>
      <c r="K188" s="176"/>
    </row>
    <row r="189" spans="1:11" x14ac:dyDescent="0.25">
      <c r="A189" s="146"/>
      <c r="B189" s="163"/>
      <c r="C189" s="146"/>
      <c r="D189" s="151"/>
      <c r="E189" s="146"/>
      <c r="F189" s="151"/>
      <c r="G189" s="154"/>
      <c r="H189" s="146"/>
      <c r="I189" s="163"/>
      <c r="J189" s="176"/>
      <c r="K189" s="176"/>
    </row>
    <row r="190" spans="1:11" x14ac:dyDescent="0.25">
      <c r="A190" s="146"/>
      <c r="B190" s="163"/>
      <c r="C190" s="146"/>
      <c r="D190" s="151"/>
      <c r="E190" s="146"/>
      <c r="F190" s="151"/>
      <c r="G190" s="154"/>
      <c r="H190" s="146"/>
      <c r="I190" s="163"/>
      <c r="J190" s="176"/>
      <c r="K190" s="176"/>
    </row>
    <row r="191" spans="1:11" x14ac:dyDescent="0.25">
      <c r="A191" s="146"/>
      <c r="B191" s="163"/>
      <c r="C191" s="146"/>
      <c r="D191" s="151"/>
      <c r="E191" s="146"/>
      <c r="F191" s="151"/>
      <c r="G191" s="154"/>
      <c r="H191" s="146"/>
      <c r="I191" s="163"/>
      <c r="J191" s="176"/>
      <c r="K191" s="176"/>
    </row>
    <row r="192" spans="1:11" x14ac:dyDescent="0.25">
      <c r="A192" s="146"/>
      <c r="B192" s="163"/>
      <c r="C192" s="146"/>
      <c r="D192" s="151"/>
      <c r="E192" s="146"/>
      <c r="F192" s="151"/>
      <c r="G192" s="154"/>
      <c r="H192" s="146"/>
      <c r="I192" s="163"/>
      <c r="J192" s="176"/>
      <c r="K192" s="176"/>
    </row>
    <row r="193" spans="1:11" x14ac:dyDescent="0.25">
      <c r="A193" s="146"/>
      <c r="B193" s="163"/>
      <c r="C193" s="146"/>
      <c r="D193" s="151"/>
      <c r="E193" s="146"/>
      <c r="F193" s="151"/>
      <c r="G193" s="154"/>
      <c r="H193" s="146"/>
      <c r="I193" s="163"/>
      <c r="J193" s="176"/>
      <c r="K193" s="176"/>
    </row>
    <row r="194" spans="1:11" x14ac:dyDescent="0.25">
      <c r="A194" s="146"/>
      <c r="B194" s="163"/>
      <c r="C194" s="146"/>
      <c r="D194" s="151"/>
      <c r="E194" s="146"/>
      <c r="F194" s="151"/>
      <c r="G194" s="154"/>
      <c r="H194" s="146"/>
      <c r="I194" s="163"/>
      <c r="J194" s="176"/>
      <c r="K194" s="176"/>
    </row>
    <row r="195" spans="1:11" x14ac:dyDescent="0.25">
      <c r="A195" s="146"/>
      <c r="B195" s="163"/>
      <c r="C195" s="146"/>
      <c r="D195" s="151"/>
      <c r="E195" s="146"/>
      <c r="F195" s="151"/>
      <c r="G195" s="154"/>
      <c r="H195" s="146"/>
      <c r="I195" s="163"/>
      <c r="J195" s="176"/>
      <c r="K195" s="176"/>
    </row>
    <row r="196" spans="1:11" x14ac:dyDescent="0.25">
      <c r="A196" s="146"/>
      <c r="B196" s="163"/>
      <c r="C196" s="146"/>
      <c r="D196" s="151"/>
      <c r="E196" s="146"/>
      <c r="F196" s="151"/>
      <c r="G196" s="154"/>
      <c r="H196" s="146"/>
      <c r="I196" s="163"/>
      <c r="J196" s="176"/>
      <c r="K196" s="176"/>
    </row>
    <row r="197" spans="1:11" x14ac:dyDescent="0.25">
      <c r="A197" s="146"/>
      <c r="B197" s="163"/>
      <c r="C197" s="146"/>
      <c r="D197" s="151"/>
      <c r="E197" s="146"/>
      <c r="F197" s="151"/>
      <c r="G197" s="154"/>
      <c r="H197" s="146"/>
      <c r="I197" s="163"/>
      <c r="J197" s="176"/>
      <c r="K197" s="176"/>
    </row>
    <row r="198" spans="1:11" x14ac:dyDescent="0.25">
      <c r="A198" s="146"/>
      <c r="B198" s="163"/>
      <c r="C198" s="146"/>
      <c r="D198" s="151"/>
      <c r="E198" s="146"/>
      <c r="F198" s="151"/>
      <c r="G198" s="154"/>
      <c r="H198" s="146"/>
      <c r="I198" s="163"/>
      <c r="J198" s="176"/>
      <c r="K198" s="176"/>
    </row>
    <row r="199" spans="1:11" x14ac:dyDescent="0.25">
      <c r="A199" s="146"/>
      <c r="B199" s="163"/>
      <c r="C199" s="146"/>
      <c r="D199" s="151"/>
      <c r="E199" s="146"/>
      <c r="F199" s="151"/>
      <c r="G199" s="154"/>
      <c r="H199" s="146"/>
      <c r="I199" s="163"/>
      <c r="J199" s="176"/>
      <c r="K199" s="176"/>
    </row>
    <row r="200" spans="1:11" x14ac:dyDescent="0.25">
      <c r="A200" s="146"/>
      <c r="B200" s="163"/>
      <c r="C200" s="146"/>
      <c r="D200" s="151"/>
      <c r="E200" s="146"/>
      <c r="F200" s="151"/>
      <c r="G200" s="154"/>
      <c r="H200" s="146"/>
      <c r="I200" s="163"/>
      <c r="J200" s="176"/>
      <c r="K200" s="176"/>
    </row>
    <row r="201" spans="1:11" x14ac:dyDescent="0.25">
      <c r="A201" s="146"/>
      <c r="B201" s="163"/>
      <c r="C201" s="146"/>
      <c r="D201" s="151"/>
      <c r="E201" s="146"/>
      <c r="F201" s="151"/>
      <c r="G201" s="154"/>
      <c r="H201" s="146"/>
      <c r="I201" s="163"/>
      <c r="J201" s="176"/>
      <c r="K201" s="176"/>
    </row>
    <row r="202" spans="1:11" x14ac:dyDescent="0.25">
      <c r="A202" s="146"/>
      <c r="B202" s="163"/>
      <c r="C202" s="146"/>
      <c r="D202" s="151"/>
      <c r="E202" s="146"/>
      <c r="F202" s="151"/>
      <c r="G202" s="154"/>
      <c r="H202" s="146"/>
      <c r="I202" s="163"/>
      <c r="J202" s="176"/>
      <c r="K202" s="176"/>
    </row>
    <row r="203" spans="1:11" x14ac:dyDescent="0.25">
      <c r="A203" s="146"/>
      <c r="B203" s="163"/>
      <c r="C203" s="146"/>
      <c r="D203" s="151"/>
      <c r="E203" s="146"/>
      <c r="F203" s="151"/>
      <c r="G203" s="154"/>
      <c r="H203" s="146"/>
      <c r="I203" s="163"/>
      <c r="J203" s="176"/>
      <c r="K203" s="176"/>
    </row>
    <row r="204" spans="1:11" x14ac:dyDescent="0.25">
      <c r="A204" s="146"/>
      <c r="B204" s="163"/>
      <c r="C204" s="146"/>
      <c r="D204" s="151"/>
      <c r="E204" s="146"/>
      <c r="F204" s="151"/>
      <c r="G204" s="154"/>
      <c r="H204" s="146"/>
      <c r="I204" s="163"/>
      <c r="J204" s="176"/>
      <c r="K204" s="176"/>
    </row>
  </sheetData>
  <autoFilter ref="A1:AX100" xr:uid="{40004F28-852E-40A3-9757-F62B1EFC2F4A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2019-09-16T10:00:53Z</cp:lastPrinted>
  <dcterms:created xsi:type="dcterms:W3CDTF">2019-09-05T12:33:21Z</dcterms:created>
  <dcterms:modified xsi:type="dcterms:W3CDTF">2019-09-16T13:36:52Z</dcterms:modified>
</cp:coreProperties>
</file>