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 HD/matttownsend/Documents/GitHub/mwt-go-dev/design/"/>
    </mc:Choice>
  </mc:AlternateContent>
  <xr:revisionPtr revIDLastSave="0" documentId="8_{2ACD739B-7351-8C46-B7F4-9AFBFBC64257}" xr6:coauthVersionLast="47" xr6:coauthVersionMax="47" xr10:uidLastSave="{00000000-0000-0000-0000-000000000000}"/>
  <bookViews>
    <workbookView xWindow="-34300" yWindow="1500" windowWidth="23160" windowHeight="16660" activeTab="1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M33" i="1" s="1"/>
  <c r="C34" i="1"/>
  <c r="W34" i="1" s="1"/>
  <c r="C35" i="1"/>
  <c r="W35" i="1" s="1"/>
  <c r="C36" i="1"/>
  <c r="W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33" i="1" l="1"/>
  <c r="E34" i="1"/>
  <c r="H34" i="1"/>
  <c r="M34" i="1"/>
  <c r="H33" i="1"/>
  <c r="AE36" i="1"/>
  <c r="I36" i="1"/>
  <c r="AE33" i="1"/>
  <c r="I33" i="1"/>
  <c r="AE34" i="1"/>
  <c r="I34" i="1"/>
  <c r="E36" i="1"/>
  <c r="H36" i="1"/>
  <c r="M36" i="1"/>
  <c r="AE35" i="1"/>
  <c r="I35" i="1"/>
  <c r="W33" i="1"/>
  <c r="E35" i="1"/>
  <c r="H35" i="1"/>
  <c r="M35" i="1"/>
  <c r="E24" i="1"/>
  <c r="E16" i="1"/>
  <c r="H23" i="1"/>
  <c r="H15" i="1"/>
  <c r="I22" i="1"/>
  <c r="I14" i="1"/>
  <c r="AE28" i="1"/>
  <c r="W21" i="1"/>
  <c r="E23" i="1"/>
  <c r="E15" i="1"/>
  <c r="H22" i="1"/>
  <c r="H14" i="1"/>
  <c r="I21" i="1"/>
  <c r="AE27" i="1"/>
  <c r="W28" i="1"/>
  <c r="W20" i="1"/>
  <c r="E22" i="1"/>
  <c r="E14" i="1"/>
  <c r="H21" i="1"/>
  <c r="H12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H8" i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9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M13" i="2"/>
  <c r="U13" i="2"/>
  <c r="U15" i="2" s="1"/>
  <c r="AC13" i="2"/>
  <c r="AC15" i="2" s="1"/>
  <c r="AK13" i="2"/>
  <c r="C13" i="2"/>
  <c r="F13" i="2"/>
  <c r="N13" i="2"/>
  <c r="V13" i="2"/>
  <c r="V15" i="2" s="1"/>
  <c r="AD13" i="2"/>
  <c r="AD15" i="2" s="1"/>
  <c r="AL13" i="2"/>
  <c r="AS13" i="2"/>
  <c r="G13" i="2"/>
  <c r="O13" i="2"/>
  <c r="W13" i="2"/>
  <c r="AE13" i="2"/>
  <c r="AM13" i="2"/>
  <c r="AT13" i="2"/>
  <c r="P13" i="2"/>
  <c r="X13" i="2"/>
  <c r="AF13" i="2"/>
  <c r="AN13" i="2"/>
  <c r="AU13" i="2"/>
  <c r="H13" i="2"/>
  <c r="I13" i="2"/>
  <c r="Q13" i="2"/>
  <c r="Y13" i="2"/>
  <c r="AG13" i="2"/>
  <c r="AO13" i="2"/>
  <c r="J13" i="2"/>
  <c r="R13" i="2"/>
  <c r="Z13" i="2"/>
  <c r="AH13" i="2"/>
  <c r="AP13" i="2"/>
  <c r="K13" i="2"/>
  <c r="S13" i="2"/>
  <c r="S15" i="2" s="1"/>
  <c r="AA13" i="2"/>
  <c r="AI13" i="2"/>
  <c r="AQ13" i="2"/>
  <c r="D13" i="2"/>
  <c r="L13" i="2"/>
  <c r="T13" i="2"/>
  <c r="T15" i="2" s="1"/>
  <c r="AB13" i="2"/>
  <c r="AB15" i="2" s="1"/>
  <c r="AJ13" i="2"/>
  <c r="AR13" i="2"/>
  <c r="B6" i="2"/>
  <c r="AA15" i="2"/>
  <c r="AE15" i="2"/>
  <c r="AI15" i="2"/>
  <c r="AM15" i="2"/>
  <c r="AQ15" i="2"/>
  <c r="AU15" i="2"/>
  <c r="X15" i="2"/>
  <c r="AH10" i="2"/>
  <c r="AL10" i="2"/>
  <c r="AP10" i="2"/>
  <c r="AT10" i="2"/>
  <c r="AB8" i="2"/>
  <c r="AB10" i="2" s="1"/>
  <c r="AF8" i="2"/>
  <c r="AJ8" i="2"/>
  <c r="AN8" i="2"/>
  <c r="AN18" i="2" s="1"/>
  <c r="AN19" i="2" s="1"/>
  <c r="AR8" i="2"/>
  <c r="Z8" i="2"/>
  <c r="Z18" i="2" s="1"/>
  <c r="Z19" i="2" s="1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K15" i="2"/>
  <c r="AO15" i="2"/>
  <c r="AS15" i="2"/>
  <c r="R15" i="2"/>
  <c r="AF10" i="2"/>
  <c r="AN10" i="2"/>
  <c r="AD8" i="2"/>
  <c r="AD10" i="2" s="1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Q8" i="2"/>
  <c r="AF15" i="2"/>
  <c r="AJ15" i="2"/>
  <c r="AN15" i="2"/>
  <c r="AR15" i="2"/>
  <c r="Y15" i="2"/>
  <c r="AI10" i="2"/>
  <c r="AM10" i="2"/>
  <c r="AQ10" i="2"/>
  <c r="AU10" i="2"/>
  <c r="AC8" i="2"/>
  <c r="AC10" i="2" s="1"/>
  <c r="AG8" i="2"/>
  <c r="AK8" i="2"/>
  <c r="AO8" i="2"/>
  <c r="AO18" i="2" s="1"/>
  <c r="AO19" i="2" s="1"/>
  <c r="AS8" i="2"/>
  <c r="AA8" i="2"/>
  <c r="X10" i="2"/>
  <c r="Q8" i="2"/>
  <c r="Q18" i="2" s="1"/>
  <c r="Q19" i="2" s="1"/>
  <c r="U8" i="2"/>
  <c r="U18" i="2" s="1"/>
  <c r="U19" i="2" s="1"/>
  <c r="D8" i="2"/>
  <c r="H8" i="2"/>
  <c r="L8" i="2"/>
  <c r="AG15" i="2"/>
  <c r="AJ10" i="2"/>
  <c r="AR10" i="2"/>
  <c r="AH8" i="2"/>
  <c r="AP8" i="2"/>
  <c r="AP18" i="2" s="1"/>
  <c r="AP19" i="2" s="1"/>
  <c r="N8" i="2"/>
  <c r="E8" i="2"/>
  <c r="E18" i="2" s="1"/>
  <c r="E19" i="2" s="1"/>
  <c r="M8" i="2"/>
  <c r="Z15" i="2"/>
  <c r="AH15" i="2"/>
  <c r="AL15" i="2"/>
  <c r="AT15" i="2"/>
  <c r="W15" i="2"/>
  <c r="AK10" i="2"/>
  <c r="AS10" i="2"/>
  <c r="AE8" i="2"/>
  <c r="AE10" i="2" s="1"/>
  <c r="AM8" i="2"/>
  <c r="AM18" i="2" s="1"/>
  <c r="AM19" i="2" s="1"/>
  <c r="Y8" i="2"/>
  <c r="Y18" i="2" s="1"/>
  <c r="Y19" i="2" s="1"/>
  <c r="O8" i="2"/>
  <c r="J8" i="2"/>
  <c r="W8" i="2"/>
  <c r="W18" i="2" s="1"/>
  <c r="W19" i="2" s="1"/>
  <c r="F8" i="2"/>
  <c r="S8" i="2"/>
  <c r="S18" i="2" s="1"/>
  <c r="S19" i="2" s="1"/>
  <c r="C8" i="2"/>
  <c r="C10" i="2" s="1"/>
  <c r="Z10" i="2"/>
  <c r="S10" i="2" l="1"/>
  <c r="AE18" i="2"/>
  <c r="AE19" i="2" s="1"/>
  <c r="AJ18" i="2"/>
  <c r="AJ19" i="2" s="1"/>
  <c r="AF18" i="2"/>
  <c r="AF19" i="2" s="1"/>
  <c r="AB18" i="2"/>
  <c r="AB19" i="2" s="1"/>
  <c r="AG18" i="2"/>
  <c r="AG19" i="2" s="1"/>
  <c r="AA18" i="2"/>
  <c r="AA19" i="2" s="1"/>
  <c r="V10" i="2"/>
  <c r="AI18" i="2"/>
  <c r="AI19" i="2" s="1"/>
  <c r="AK18" i="2"/>
  <c r="AK19" i="2" s="1"/>
  <c r="AH18" i="2"/>
  <c r="AH19" i="2" s="1"/>
  <c r="AC18" i="2"/>
  <c r="AC19" i="2" s="1"/>
  <c r="AD18" i="2"/>
  <c r="AD19" i="2" s="1"/>
  <c r="W10" i="2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<sst xmlns="http://schemas.openxmlformats.org/spreadsheetml/2006/main" count="34" uniqueCount="34">
  <si>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</si>
  <si>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</si>
  <si>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</si>
  <si>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</si>
  <si>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</si>
  <si>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</si>
  <si>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</si>
  <si>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</si>
  <si>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</si>
  <si>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</si>
  <si>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</si>
  <si>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</si>
  <si>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</si>
  <si>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</si>
  <si>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</si>
  <si>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</si>
  <si>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</si>
  <si>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</si>
  <si>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</si>
  <si>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siena</t>
  </si>
  <si>
    <t>Exchange</t>
  </si>
  <si>
    <t>FullName</t>
  </si>
  <si>
    <t>Broker</t>
  </si>
  <si>
    <t>Country</t>
  </si>
  <si>
    <t>Centre</t>
  </si>
  <si>
    <t>CounterpartyFirm</t>
  </si>
  <si>
    <t>CounterpartyCentre</t>
  </si>
  <si>
    <t>LEI</t>
  </si>
  <si>
    <t>CountryName</t>
  </si>
  <si>
    <t>CentreName</t>
  </si>
  <si>
    <t>CounterpartyFirmName</t>
  </si>
  <si>
    <t>CounterpartCentreName</t>
  </si>
  <si>
    <t>BrokerName</t>
  </si>
  <si>
    <t>BrokerFullName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</si>
</sst>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workbookViewId="0">
      <selection activeCell="B36" sqref="B33:B36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19</v>
      </c>
      <c r="C1" s="1"/>
      <c r="D1" t="str">
        <f>PROPER(B1)</f>
        <v>Siena</v>
      </c>
      <c r="E1" t="str">
        <f>LOWER(D1)</f>
        <v>siena</v>
      </c>
      <c r="H1" t="s">
        <v>8</v>
      </c>
    </row>
    <row r="2" spans="1:34" x14ac:dyDescent="0.2">
      <c r="A2" t="s">
        <v>4</v>
      </c>
      <c r="B2" s="1" t="s">
        <v>20</v>
      </c>
      <c r="C2" s="1"/>
      <c r="H2" t="s">
        <v>10</v>
      </c>
      <c r="W2" s="4" t="s">
        <v>17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Exchange</v>
      </c>
      <c r="C4" s="2"/>
      <c r="E4" s="2" t="str">
        <f>$B$1&amp;B6&amp;".go"</f>
        <v>sienaExchangeStore.go</v>
      </c>
      <c r="H4" s="2" t="str">
        <f>H2&amp;"."&amp;E1&amp;B4&amp;B3</f>
        <v>dbo.sienaExchangeStore</v>
      </c>
    </row>
    <row r="5" spans="1:34" x14ac:dyDescent="0.2">
      <c r="J5" t="str">
        <f>$E$1&amp;B6</f>
        <v>sienaExchangeStore</v>
      </c>
    </row>
    <row r="6" spans="1:34" x14ac:dyDescent="0.2">
      <c r="B6" s="1" t="str">
        <f>B4&amp;B3</f>
        <v>ExchangeStore</v>
      </c>
      <c r="C6" s="1"/>
      <c r="E6" s="2" t="str">
        <f>$B$1&amp;B6&amp;"Page"</f>
        <v>sienaExchangeStorePage</v>
      </c>
      <c r="F6" s="2" t="str">
        <f>$B$1&amp;B6&amp;"Item"</f>
        <v>sienaExchangeStoreItem</v>
      </c>
      <c r="G6" s="3" t="s">
        <v>0</v>
      </c>
      <c r="H6" t="str">
        <f>"View"&amp;B6&amp;"Handler"</f>
        <v>ViewExchangeStoreHandler</v>
      </c>
      <c r="I6" s="2" t="str">
        <f>"new"&amp;$D$1&amp;B6&amp;"Handler"</f>
        <v>newSienaExchangeStoreHandler</v>
      </c>
      <c r="M6" s="2" t="str">
        <f>"get"&amp;D$1&amp;B6&amp;"List"</f>
        <v>getSienaExchangeStoreList</v>
      </c>
      <c r="AH6" t="s">
        <v>2</v>
      </c>
    </row>
    <row r="8" spans="1:34" x14ac:dyDescent="0.2">
      <c r="B8" s="1" t="s">
        <v>21</v>
      </c>
      <c r="C8" s="2" t="str">
        <f t="shared" ref="C8:C18" si="0">IF(LEFT(B8)="_",SUBSTITUTE(PROPER(B8),"_","SYS"),PROPER(B8))</f>
        <v>Fullname</v>
      </c>
      <c r="E8" t="str">
        <f>IF(B8="","",C8&amp;"    string")</f>
        <v>Fullname    string</v>
      </c>
      <c r="F8" t="str">
        <f>E8</f>
        <v>Fullname    string</v>
      </c>
      <c r="H8" t="str">
        <f>IF(B8="","",C8&amp;":    "&amp;$G$6&amp;C8&amp;",")</f>
        <v>Fullname:    returnRecord.Fullname,</v>
      </c>
      <c r="I8" t="str">
        <f>IF(B8="","",C8&amp;":    """""&amp;",")</f>
        <v>Fullname:    "",</v>
      </c>
      <c r="M8" t="str">
        <f>IF(B8="","",$J$5&amp;"."&amp;C8&amp;" = sql"&amp;$B$4&amp;$B$3&amp;C8&amp;".String")</f>
        <v>sienaExchangeStore.Fullname = sqlExchangeStoreFullname.String</v>
      </c>
      <c r="W8" t="str">
        <f>IF(B8="","","s."&amp;C8&amp;" = r.FormValue("""&amp;C8&amp;""")")</f>
        <v>s.Fullname = r.FormValue("Fullname")</v>
      </c>
      <c r="AE8" t="str">
        <f>"."&amp;C8</f>
        <v>.Fullname</v>
      </c>
      <c r="AH8" t="str">
        <f>$J$5&amp;"."&amp;C8&amp;" = sql"&amp;C8&amp;".String"</f>
        <v>sienaExchangeStore.Fullname = sqlFullname.String</v>
      </c>
    </row>
    <row r="9" spans="1:34" x14ac:dyDescent="0.2">
      <c r="B9" s="1" t="s">
        <v>22</v>
      </c>
      <c r="C9" s="2" t="str">
        <f t="shared" si="0"/>
        <v>Broker</v>
      </c>
      <c r="E9" t="str">
        <f t="shared" ref="E9:E72" si="1">IF(B9="","",C9&amp;"    string")</f>
        <v>Broker    string</v>
      </c>
      <c r="F9" t="str">
        <f t="shared" ref="F9:F41" si="2">E9</f>
        <v>Broker    string</v>
      </c>
      <c r="H9" t="str">
        <f t="shared" ref="H9:H72" si="3">IF(B9="","",C9&amp;":    "&amp;$G$6&amp;C9&amp;",")</f>
        <v>Broker:    returnRecord.Broker,</v>
      </c>
      <c r="I9" t="str">
        <f t="shared" ref="I9:I72" si="4">IF(B9="","",C9&amp;":    """""&amp;",")</f>
        <v>Broker:    "",</v>
      </c>
      <c r="M9" t="str">
        <f t="shared" ref="M9:M72" si="5">IF(B9="","",$J$5&amp;"."&amp;C9&amp;" = sql"&amp;$B$4&amp;$B$3&amp;C9&amp;".String")</f>
        <v>sienaExchangeStore.Broker = sqlExchangeStoreBroker.String</v>
      </c>
      <c r="W9" t="str">
        <f t="shared" ref="W9:W72" si="6">IF(B9="","","s."&amp;C9&amp;" = r.FormValue("""&amp;C9&amp;""")")</f>
        <v>s.Broker = r.FormValue("Broker")</v>
      </c>
      <c r="AE9" t="str">
        <f t="shared" ref="AE9:AE72" si="7">"."&amp;C9</f>
        <v>.Broker</v>
      </c>
      <c r="AH9" t="str">
        <f t="shared" ref="AH9:AH72" si="8">$J$5&amp;"."&amp;C9&amp;" = sql"&amp;C9&amp;".String"</f>
        <v>sienaExchangeStore.Broker = sqlBroker.String</v>
      </c>
    </row>
    <row r="10" spans="1:34" x14ac:dyDescent="0.2">
      <c r="B10" s="1" t="s">
        <v>23</v>
      </c>
      <c r="C10" s="2" t="str">
        <f t="shared" si="0"/>
        <v>Country</v>
      </c>
      <c r="E10" t="str">
        <f t="shared" si="1"/>
        <v>Country    string</v>
      </c>
      <c r="F10" t="str">
        <f t="shared" si="2"/>
        <v>Country    string</v>
      </c>
      <c r="H10" t="str">
        <f t="shared" si="3"/>
        <v>Country:    returnRecord.Country,</v>
      </c>
      <c r="I10" t="str">
        <f t="shared" si="4"/>
        <v>Country:    "",</v>
      </c>
      <c r="M10" t="str">
        <f t="shared" si="5"/>
        <v>sienaExchangeStore.Country = sqlExchangeStoreCountry.String</v>
      </c>
      <c r="W10" t="str">
        <f t="shared" si="6"/>
        <v>s.Country = r.FormValue("Country")</v>
      </c>
      <c r="AE10" t="str">
        <f t="shared" si="7"/>
        <v>.Country</v>
      </c>
      <c r="AH10" t="str">
        <f t="shared" si="8"/>
        <v>sienaExchangeStore.Country = sqlCountry.String</v>
      </c>
    </row>
    <row r="11" spans="1:34" x14ac:dyDescent="0.2">
      <c r="B11" s="1" t="s">
        <v>24</v>
      </c>
      <c r="C11" s="2" t="str">
        <f t="shared" si="0"/>
        <v>Centre</v>
      </c>
      <c r="E11" t="str">
        <f t="shared" si="1"/>
        <v>Centre    string</v>
      </c>
      <c r="F11" t="str">
        <f t="shared" si="2"/>
        <v>Centre    string</v>
      </c>
      <c r="H11" t="str">
        <f t="shared" si="3"/>
        <v>Centre:    returnRecord.Centre,</v>
      </c>
      <c r="I11" t="str">
        <f t="shared" si="4"/>
        <v>Centre:    "",</v>
      </c>
      <c r="M11" t="str">
        <f t="shared" si="5"/>
        <v>sienaExchangeStore.Centre = sqlExchangeStoreCentre.String</v>
      </c>
      <c r="W11" t="str">
        <f t="shared" si="6"/>
        <v>s.Centre = r.FormValue("Centre")</v>
      </c>
      <c r="AE11" t="str">
        <f t="shared" si="7"/>
        <v>.Centre</v>
      </c>
      <c r="AH11" t="str">
        <f t="shared" si="8"/>
        <v>sienaExchangeStore.Centre = sqlCentre.String</v>
      </c>
    </row>
    <row r="12" spans="1:34" x14ac:dyDescent="0.2">
      <c r="B12" s="1" t="s">
        <v>25</v>
      </c>
      <c r="C12" s="2" t="str">
        <f t="shared" si="0"/>
        <v>Counterpartyfirm</v>
      </c>
      <c r="E12" t="str">
        <f t="shared" si="1"/>
        <v>Counterpartyfirm    string</v>
      </c>
      <c r="F12" t="str">
        <f t="shared" si="2"/>
        <v>Counterpartyfirm    string</v>
      </c>
      <c r="H12" t="str">
        <f t="shared" si="3"/>
        <v>Counterpartyfirm:    returnRecord.Counterpartyfirm,</v>
      </c>
      <c r="I12" t="str">
        <f t="shared" si="4"/>
        <v>Counterpartyfirm:    "",</v>
      </c>
      <c r="M12" t="str">
        <f t="shared" si="5"/>
        <v>sienaExchangeStore.Counterpartyfirm = sqlExchangeStoreCounterpartyfirm.String</v>
      </c>
      <c r="W12" t="str">
        <f t="shared" si="6"/>
        <v>s.Counterpartyfirm = r.FormValue("Counterpartyfirm")</v>
      </c>
      <c r="AE12" t="str">
        <f t="shared" si="7"/>
        <v>.Counterpartyfirm</v>
      </c>
      <c r="AH12" t="str">
        <f t="shared" si="8"/>
        <v>sienaExchangeStore.Counterpartyfirm = sqlCounterpartyfirm.String</v>
      </c>
    </row>
    <row r="13" spans="1:34" x14ac:dyDescent="0.2">
      <c r="B13" s="1" t="s">
        <v>26</v>
      </c>
      <c r="C13" s="2" t="str">
        <f t="shared" si="0"/>
        <v>Counterpartycentre</v>
      </c>
      <c r="E13" t="str">
        <f t="shared" si="1"/>
        <v>Counterpartycentre    string</v>
      </c>
      <c r="F13" t="str">
        <f t="shared" si="2"/>
        <v>Counterpartycentre    string</v>
      </c>
      <c r="H13" t="str">
        <f t="shared" si="3"/>
        <v>Counterpartycentre:    returnRecord.Counterpartycentre,</v>
      </c>
      <c r="I13" t="str">
        <f t="shared" si="4"/>
        <v>Counterpartycentre:    "",</v>
      </c>
      <c r="M13" t="str">
        <f t="shared" si="5"/>
        <v>sienaExchangeStore.Counterpartycentre = sqlExchangeStoreCounterpartycentre.String</v>
      </c>
      <c r="W13" t="str">
        <f t="shared" si="6"/>
        <v>s.Counterpartycentre = r.FormValue("Counterpartycentre")</v>
      </c>
      <c r="AE13" t="str">
        <f t="shared" si="7"/>
        <v>.Counterpartycentre</v>
      </c>
      <c r="AH13" t="str">
        <f t="shared" si="8"/>
        <v>sienaExchangeStore.Counterpartycentre = sqlCounterpartycentre.String</v>
      </c>
    </row>
    <row r="14" spans="1:34" x14ac:dyDescent="0.2">
      <c r="B14" s="1" t="s">
        <v>27</v>
      </c>
      <c r="C14" s="2" t="str">
        <f t="shared" si="0"/>
        <v>Lei</v>
      </c>
      <c r="E14" t="str">
        <f t="shared" si="1"/>
        <v>Lei    string</v>
      </c>
      <c r="F14" t="str">
        <f t="shared" si="2"/>
        <v>Lei    string</v>
      </c>
      <c r="H14" t="str">
        <f t="shared" si="3"/>
        <v>Lei:    returnRecord.Lei,</v>
      </c>
      <c r="I14" t="str">
        <f t="shared" si="4"/>
        <v>Lei:    "",</v>
      </c>
      <c r="M14" t="str">
        <f t="shared" si="5"/>
        <v>sienaExchangeStore.Lei = sqlExchangeStoreLei.String</v>
      </c>
      <c r="W14" t="str">
        <f t="shared" si="6"/>
        <v>s.Lei = r.FormValue("Lei")</v>
      </c>
      <c r="AE14" t="str">
        <f t="shared" si="7"/>
        <v>.Lei</v>
      </c>
      <c r="AH14" t="str">
        <f t="shared" si="8"/>
        <v>sienaExchangeStore.Lei = sqlLei.String</v>
      </c>
    </row>
    <row r="15" spans="1:34" x14ac:dyDescent="0.2">
      <c r="B15" s="1" t="s">
        <v>28</v>
      </c>
      <c r="C15" s="2" t="str">
        <f t="shared" si="0"/>
        <v>Countryname</v>
      </c>
      <c r="E15" t="str">
        <f t="shared" si="1"/>
        <v>Countryname    string</v>
      </c>
      <c r="F15" t="str">
        <f t="shared" si="2"/>
        <v>Countryname    string</v>
      </c>
      <c r="H15" t="str">
        <f t="shared" si="3"/>
        <v>Countryname:    returnRecord.Countryname,</v>
      </c>
      <c r="I15" t="str">
        <f t="shared" si="4"/>
        <v>Countryname:    "",</v>
      </c>
      <c r="M15" t="str">
        <f t="shared" si="5"/>
        <v>sienaExchangeStore.Countryname = sqlExchangeStoreCountryname.String</v>
      </c>
      <c r="W15" t="str">
        <f t="shared" si="6"/>
        <v>s.Countryname = r.FormValue("Countryname")</v>
      </c>
      <c r="AE15" t="str">
        <f t="shared" si="7"/>
        <v>.Countryname</v>
      </c>
      <c r="AH15" t="str">
        <f t="shared" si="8"/>
        <v>sienaExchangeStore.Countryname = sqlCountryname.String</v>
      </c>
    </row>
    <row r="16" spans="1:34" x14ac:dyDescent="0.2">
      <c r="B16" s="1" t="s">
        <v>29</v>
      </c>
      <c r="C16" s="2" t="str">
        <f t="shared" si="0"/>
        <v>Centrename</v>
      </c>
      <c r="E16" t="str">
        <f t="shared" si="1"/>
        <v>Centrename    string</v>
      </c>
      <c r="F16" t="str">
        <f t="shared" si="2"/>
        <v>Centrename    string</v>
      </c>
      <c r="H16" t="str">
        <f t="shared" si="3"/>
        <v>Centrename:    returnRecord.Centrename,</v>
      </c>
      <c r="I16" t="str">
        <f t="shared" si="4"/>
        <v>Centrename:    "",</v>
      </c>
      <c r="M16" t="str">
        <f t="shared" si="5"/>
        <v>sienaExchangeStore.Centrename = sqlExchangeStoreCentrename.String</v>
      </c>
      <c r="W16" t="str">
        <f t="shared" si="6"/>
        <v>s.Centrename = r.FormValue("Centrename")</v>
      </c>
      <c r="AE16" t="str">
        <f t="shared" si="7"/>
        <v>.Centrename</v>
      </c>
      <c r="AH16" t="str">
        <f t="shared" si="8"/>
        <v>sienaExchangeStore.Centrename = sqlCentrename.String</v>
      </c>
    </row>
    <row r="17" spans="2:34" x14ac:dyDescent="0.2">
      <c r="B17" s="1" t="s">
        <v>30</v>
      </c>
      <c r="C17" s="2" t="str">
        <f t="shared" si="0"/>
        <v>Counterpartyfirmname</v>
      </c>
      <c r="E17" t="str">
        <f t="shared" si="1"/>
        <v>Counterpartyfirmname    string</v>
      </c>
      <c r="F17" t="str">
        <f t="shared" si="2"/>
        <v>Counterpartyfirmname    string</v>
      </c>
      <c r="H17" t="str">
        <f t="shared" si="3"/>
        <v>Counterpartyfirmname:    returnRecord.Counterpartyfirmname,</v>
      </c>
      <c r="I17" t="str">
        <f t="shared" si="4"/>
        <v>Counterpartyfirmname:    "",</v>
      </c>
      <c r="M17" t="str">
        <f t="shared" si="5"/>
        <v>sienaExchangeStore.Counterpartyfirmname = sqlExchangeStoreCounterpartyfirmname.String</v>
      </c>
      <c r="W17" t="str">
        <f t="shared" si="6"/>
        <v>s.Counterpartyfirmname = r.FormValue("Counterpartyfirmname")</v>
      </c>
      <c r="AE17" t="str">
        <f t="shared" si="7"/>
        <v>.Counterpartyfirmname</v>
      </c>
      <c r="AH17" t="str">
        <f t="shared" si="8"/>
        <v>sienaExchangeStore.Counterpartyfirmname = sqlCounterpartyfirmname.String</v>
      </c>
    </row>
    <row r="18" spans="2:34" x14ac:dyDescent="0.2">
      <c r="B18" s="1" t="s">
        <v>31</v>
      </c>
      <c r="C18" s="2" t="str">
        <f t="shared" si="0"/>
        <v>Counterpartcentrename</v>
      </c>
      <c r="E18" t="str">
        <f t="shared" si="1"/>
        <v>Counterpartcentrename    string</v>
      </c>
      <c r="F18" t="str">
        <f t="shared" si="2"/>
        <v>Counterpartcentrename    string</v>
      </c>
      <c r="H18" t="str">
        <f t="shared" si="3"/>
        <v>Counterpartcentrename:    returnRecord.Counterpartcentrename,</v>
      </c>
      <c r="I18" t="str">
        <f t="shared" si="4"/>
        <v>Counterpartcentrename:    "",</v>
      </c>
      <c r="M18" t="str">
        <f t="shared" si="5"/>
        <v>sienaExchangeStore.Counterpartcentrename = sqlExchangeStoreCounterpartcentrename.String</v>
      </c>
      <c r="W18" t="str">
        <f t="shared" si="6"/>
        <v>s.Counterpartcentrename = r.FormValue("Counterpartcentrename")</v>
      </c>
      <c r="AE18" t="str">
        <f t="shared" si="7"/>
        <v>.Counterpartcentrename</v>
      </c>
      <c r="AH18" t="str">
        <f t="shared" si="8"/>
        <v>sienaExchangeStore.Counterpartcentrename = sqlCounterpartcentrename.String</v>
      </c>
    </row>
    <row r="19" spans="2:34" x14ac:dyDescent="0.2">
      <c r="B19" s="1" t="s">
        <v>32</v>
      </c>
      <c r="C19" s="2" t="str">
        <f>IF(LEFT(B19)="_",SUBSTITUTE(PROPER(B19),"_","SYS"),PROPER(B19))</f>
        <v>Brokername</v>
      </c>
      <c r="E19" t="str">
        <f t="shared" si="1"/>
        <v>Brokername    string</v>
      </c>
      <c r="F19" t="str">
        <f t="shared" si="2"/>
        <v>Brokername    string</v>
      </c>
      <c r="H19" t="str">
        <f t="shared" si="3"/>
        <v>Brokername:    returnRecord.Brokername,</v>
      </c>
      <c r="I19" t="str">
        <f t="shared" si="4"/>
        <v>Brokername:    "",</v>
      </c>
      <c r="M19" t="str">
        <f t="shared" si="5"/>
        <v>sienaExchangeStore.Brokername = sqlExchangeStoreBrokername.String</v>
      </c>
      <c r="W19" t="str">
        <f t="shared" si="6"/>
        <v>s.Brokername = r.FormValue("Brokername")</v>
      </c>
      <c r="AE19" t="str">
        <f t="shared" si="7"/>
        <v>.Brokername</v>
      </c>
      <c r="AH19" t="str">
        <f t="shared" si="8"/>
        <v>sienaExchangeStore.Brokername = sqlBrokername.String</v>
      </c>
    </row>
    <row r="20" spans="2:34" x14ac:dyDescent="0.2">
      <c r="B20" s="1" t="s">
        <v>33</v>
      </c>
      <c r="C20" s="2" t="str">
        <f t="shared" ref="C20:C37" si="9">IF(LEFT(B20)="_",SUBSTITUTE(PROPER(B20),"_","SYS"),PROPER(B20))</f>
        <v>Brokerfullname</v>
      </c>
      <c r="E20" t="str">
        <f t="shared" si="1"/>
        <v>Brokerfullname    string</v>
      </c>
      <c r="F20" t="str">
        <f t="shared" si="2"/>
        <v>Brokerfullname    string</v>
      </c>
      <c r="H20" t="str">
        <f t="shared" si="3"/>
        <v>Brokerfullname:    returnRecord.Brokerfullname,</v>
      </c>
      <c r="I20" t="str">
        <f t="shared" si="4"/>
        <v>Brokerfullname:    "",</v>
      </c>
      <c r="M20" t="str">
        <f t="shared" si="5"/>
        <v>sienaExchangeStore.Brokerfullname = sqlExchangeStoreBrokerfullname.String</v>
      </c>
      <c r="W20" t="str">
        <f t="shared" si="6"/>
        <v>s.Brokerfullname = r.FormValue("Brokerfullname")</v>
      </c>
      <c r="AE20" t="str">
        <f t="shared" si="7"/>
        <v>.Brokerfullname</v>
      </c>
      <c r="AH20" t="str">
        <f t="shared" si="8"/>
        <v>sienaExchangeStore.Brokerfullname = sqlBrokerfullname.String</v>
      </c>
    </row>
    <row r="21" spans="2:34" x14ac:dyDescent="0.2">
      <c r="B21" s="1" t="s">
        <v>12</v>
      </c>
      <c r="C21" s="2" t="str">
        <f t="shared" si="9"/>
        <v>SYSCreated</v>
      </c>
      <c r="E21" t="str">
        <f t="shared" si="1"/>
        <v>SYSCreated    string</v>
      </c>
      <c r="F21" t="str">
        <f t="shared" si="2"/>
        <v>SYSCreated    string</v>
      </c>
      <c r="H21" t="str">
        <f t="shared" si="3"/>
        <v>SYSCreated:    returnRecord.SYSCreated,</v>
      </c>
      <c r="I21" t="str">
        <f t="shared" si="4"/>
        <v>SYSCreated:    "",</v>
      </c>
      <c r="M21" t="str">
        <f t="shared" si="5"/>
        <v>sienaExchangeStore.SYSCreated = sqlExchangeStoreSYSCreated.String</v>
      </c>
      <c r="W21" t="str">
        <f t="shared" si="6"/>
        <v>s.SYSCreated = r.FormValue("SYSCreated")</v>
      </c>
      <c r="AE21" t="str">
        <f t="shared" si="7"/>
        <v>.SYSCreated</v>
      </c>
      <c r="AH21" t="str">
        <f t="shared" si="8"/>
        <v>sienaExchangeStore.SYSCreated = sqlSYSCreated.String</v>
      </c>
    </row>
    <row r="22" spans="2:34" x14ac:dyDescent="0.2">
      <c r="B22" s="1" t="s">
        <v>13</v>
      </c>
      <c r="C22" s="2" t="str">
        <f t="shared" si="9"/>
        <v>SYSWho</v>
      </c>
      <c r="E22" t="str">
        <f t="shared" si="1"/>
        <v>SYSWho    string</v>
      </c>
      <c r="F22" t="str">
        <f t="shared" si="2"/>
        <v>SYSWho    string</v>
      </c>
      <c r="H22" t="str">
        <f t="shared" si="3"/>
        <v>SYSWho:    returnRecord.SYSWho,</v>
      </c>
      <c r="I22" t="str">
        <f t="shared" si="4"/>
        <v>SYSWho:    "",</v>
      </c>
      <c r="M22" t="str">
        <f t="shared" si="5"/>
        <v>sienaExchangeStore.SYSWho = sqlExchangeStoreSYSWho.String</v>
      </c>
      <c r="W22" t="str">
        <f t="shared" si="6"/>
        <v>s.SYSWho = r.FormValue("SYSWho")</v>
      </c>
      <c r="AE22" t="str">
        <f t="shared" si="7"/>
        <v>.SYSWho</v>
      </c>
      <c r="AH22" t="str">
        <f t="shared" si="8"/>
        <v>sienaExchangeStore.SYSWho = sqlSYSWho.String</v>
      </c>
    </row>
    <row r="23" spans="2:34" x14ac:dyDescent="0.2">
      <c r="B23" s="1" t="s">
        <v>14</v>
      </c>
      <c r="C23" s="2" t="str">
        <f t="shared" si="9"/>
        <v>SYSHost</v>
      </c>
      <c r="E23" t="str">
        <f t="shared" si="1"/>
        <v>SYSHost    string</v>
      </c>
      <c r="F23" t="str">
        <f t="shared" si="2"/>
        <v>SYSHost    string</v>
      </c>
      <c r="H23" t="str">
        <f t="shared" si="3"/>
        <v>SYSHost:    returnRecord.SYSHost,</v>
      </c>
      <c r="I23" t="str">
        <f t="shared" si="4"/>
        <v>SYSHost:    "",</v>
      </c>
      <c r="M23" t="str">
        <f t="shared" si="5"/>
        <v>sienaExchangeStore.SYSHost = sqlExchangeStoreSYSHost.String</v>
      </c>
      <c r="W23" t="str">
        <f t="shared" si="6"/>
        <v>s.SYSHost = r.FormValue("SYSHost")</v>
      </c>
      <c r="AE23" t="str">
        <f t="shared" si="7"/>
        <v>.SYSHost</v>
      </c>
      <c r="AH23" t="str">
        <f t="shared" si="8"/>
        <v>sienaExchangeStore.SYSHost = sqlSYSHost.String</v>
      </c>
    </row>
    <row r="24" spans="2:34" x14ac:dyDescent="0.2">
      <c r="B24" s="1" t="s">
        <v>16</v>
      </c>
      <c r="C24" s="2" t="str">
        <f t="shared" si="9"/>
        <v>SYSUpdated</v>
      </c>
      <c r="E24" t="str">
        <f t="shared" si="1"/>
        <v>SYSUpdated    string</v>
      </c>
      <c r="F24" t="str">
        <f t="shared" si="2"/>
        <v>SYSUpdated    string</v>
      </c>
      <c r="H24" t="str">
        <f t="shared" si="3"/>
        <v>SYSUpdated:    returnRecord.SYSUpdated,</v>
      </c>
      <c r="I24" t="str">
        <f t="shared" si="4"/>
        <v>SYSUpdated:    "",</v>
      </c>
      <c r="M24" t="str">
        <f t="shared" si="5"/>
        <v>sienaExchangeStore.SYSUpdated = sqlExchangeStoreSYSUpdated.String</v>
      </c>
      <c r="W24" t="str">
        <f t="shared" si="6"/>
        <v>s.SYSUpdated = r.FormValue("SYSUpdated")</v>
      </c>
      <c r="AE24" t="str">
        <f t="shared" si="7"/>
        <v>.SYSUpdated</v>
      </c>
      <c r="AH24" t="str">
        <f t="shared" si="8"/>
        <v>sienaExchangeStore.SYSUpdated = sqlSYSUpdated.String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sienaExchangeStore.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sienaExchangeStore.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sienaExchangeStore.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sienaExchangeStore.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sienaExchangeStore.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sienaExchangeStore.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sienaExchangeStore.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sienaExchangeStore.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sienaExchangeStore.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sienaExchangeStore.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sienaExchangeStore.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sienaExchangeStore.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sienaExchangeStore.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sienaExchangeStore.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sienaExchangeStore.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sienaExchangeStore.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sienaExchangeStore.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sienaExchangeStore.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sienaExchangeStore.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sienaExchangeStore.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sienaExchangeStore.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sienaExchangeStore.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sienaExchangeStore.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sienaExchangeStore.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sienaExchangeStore.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sienaExchangeStore.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sienaExchangeStore.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sienaExchangeStore.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sienaExchangeStore.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sienaExchangeStore.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sienaExchangeStore.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sienaExchangeStore.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sienaExchangeStore.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sienaExchangeStore.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sienaExchangeStore.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sienaExchangeStore.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sienaExchangeStore.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sienaExchangeStore.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sienaExchangeStore.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sienaExchangeStore.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sienaExchangeStore.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sienaExchangeStore.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sienaExchangeStore.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sienaExchangeStore.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sienaExchangeStore.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sienaExchangeStore.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sienaExchangeStore.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sienaExchangeStore.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sienaExchangeStore.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sienaExchangeStore.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sienaExchangeStore.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sienaExchangeStore.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9"/>
  <sheetViews>
    <sheetView tabSelected="1" workbookViewId="0">
      <selection activeCell="C27" sqref="C27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ExchangeStore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FullName</v>
      </c>
      <c r="D6" s="5" t="str">
        <v>Broker</v>
      </c>
      <c r="E6" s="5" t="str">
        <v>Country</v>
      </c>
      <c r="F6" s="5" t="str">
        <v>Centre</v>
      </c>
      <c r="G6" s="5" t="str">
        <v>CounterpartyFirm</v>
      </c>
      <c r="H6" s="5" t="str">
        <v>CounterpartyCentre</v>
      </c>
      <c r="I6" s="5" t="str">
        <v>LEI</v>
      </c>
      <c r="J6" s="5" t="str">
        <v>CountryName</v>
      </c>
      <c r="K6" s="5" t="str">
        <v>CentreName</v>
      </c>
      <c r="L6" s="5" t="str">
        <v>CounterpartyFirmName</v>
      </c>
      <c r="M6" s="5" t="str">
        <v>CounterpartCentreName</v>
      </c>
      <c r="N6" s="5" t="str">
        <v>BrokerName</v>
      </c>
      <c r="O6" s="5" t="str">
        <v>BrokerFullName</v>
      </c>
      <c r="P6" s="5" t="str">
        <v>_created</v>
      </c>
      <c r="Q6" s="5" t="str">
        <v>_who</v>
      </c>
      <c r="R6" s="5" t="str">
        <v>_host</v>
      </c>
      <c r="S6" s="5" t="str">
        <v>_updated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Fullname</v>
      </c>
      <c r="D7" t="str">
        <v>Broker</v>
      </c>
      <c r="E7" t="str">
        <v>Country</v>
      </c>
      <c r="F7" t="str">
        <v>Centre</v>
      </c>
      <c r="G7" t="str">
        <v>Counterpartyfirm</v>
      </c>
      <c r="H7" t="str">
        <v>Counterpartycentre</v>
      </c>
      <c r="I7" t="str">
        <v>Lei</v>
      </c>
      <c r="J7" t="str">
        <v>Countryname</v>
      </c>
      <c r="K7" t="str">
        <v>Centrename</v>
      </c>
      <c r="L7" t="str">
        <v>Counterpartyfirmname</v>
      </c>
      <c r="M7" t="str">
        <v>Counterpartcentrename</v>
      </c>
      <c r="N7" t="str">
        <v>Brokername</v>
      </c>
      <c r="O7" t="str">
        <v>Brokerfullname</v>
      </c>
      <c r="P7" t="str">
        <v>SYSCreated</v>
      </c>
      <c r="Q7" t="str">
        <v>SYSWho</v>
      </c>
      <c r="R7" t="str">
        <v>SYSHost</v>
      </c>
      <c r="S7" t="str">
        <v>SYSUpdated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sienaExchangeStoreSQL =</v>
      </c>
      <c r="C8" t="str">
        <f>IF(C6=0,"",C6&amp;", ")</f>
        <v xml:space="preserve">FullName, </v>
      </c>
      <c r="D8" t="str">
        <f t="shared" ref="D8:BK8" si="0">IF(D6=0,"",D6&amp;", ")</f>
        <v xml:space="preserve">Broker, </v>
      </c>
      <c r="E8" t="str">
        <f t="shared" si="0"/>
        <v xml:space="preserve">Country, </v>
      </c>
      <c r="F8" t="str">
        <f t="shared" si="0"/>
        <v xml:space="preserve">Centre, </v>
      </c>
      <c r="G8" t="str">
        <f t="shared" si="0"/>
        <v xml:space="preserve">CounterpartyFirm, </v>
      </c>
      <c r="H8" t="str">
        <f t="shared" si="0"/>
        <v xml:space="preserve">CounterpartyCentre, </v>
      </c>
      <c r="I8" t="str">
        <f t="shared" si="0"/>
        <v xml:space="preserve">LEI, </v>
      </c>
      <c r="J8" t="str">
        <f t="shared" si="0"/>
        <v xml:space="preserve">CountryName, </v>
      </c>
      <c r="K8" t="str">
        <f t="shared" si="0"/>
        <v xml:space="preserve">CentreName, </v>
      </c>
      <c r="L8" t="str">
        <f t="shared" si="0"/>
        <v xml:space="preserve">CounterpartyFirmName, </v>
      </c>
      <c r="M8" t="str">
        <f t="shared" si="0"/>
        <v xml:space="preserve">CounterpartCentreName, </v>
      </c>
      <c r="N8" t="str">
        <f>IF(N6=0,"",N6&amp;", ")</f>
        <v xml:space="preserve">BrokerName, </v>
      </c>
      <c r="O8" t="str">
        <f t="shared" si="0"/>
        <v xml:space="preserve">BrokerFullName, </v>
      </c>
      <c r="P8" t="str">
        <f t="shared" si="0"/>
        <v xml:space="preserve">_created, </v>
      </c>
      <c r="Q8" t="str">
        <f t="shared" si="0"/>
        <v xml:space="preserve">_who, </v>
      </c>
      <c r="R8" t="str">
        <f t="shared" si="0"/>
        <v xml:space="preserve">_host, </v>
      </c>
      <c r="S8" t="str">
        <f t="shared" si="0"/>
        <v xml:space="preserve">_updated, </v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FullName, </v>
      </c>
      <c r="D10" s="6" t="str">
        <f t="shared" ref="D10:BL10" si="1">IF(D6=0,"","&amp;"&amp;D8)</f>
        <v xml:space="preserve">&amp;Broker, </v>
      </c>
      <c r="E10" s="6" t="str">
        <f t="shared" si="1"/>
        <v xml:space="preserve">&amp;Country, </v>
      </c>
      <c r="F10" s="6" t="str">
        <f t="shared" si="1"/>
        <v xml:space="preserve">&amp;Centre, </v>
      </c>
      <c r="G10" s="6" t="str">
        <f t="shared" si="1"/>
        <v xml:space="preserve">&amp;CounterpartyFirm, </v>
      </c>
      <c r="H10" s="6" t="str">
        <f t="shared" si="1"/>
        <v xml:space="preserve">&amp;CounterpartyCentre, </v>
      </c>
      <c r="I10" t="str">
        <f t="shared" si="1"/>
        <v xml:space="preserve">&amp;LEI, </v>
      </c>
      <c r="J10" t="str">
        <f t="shared" si="1"/>
        <v xml:space="preserve">&amp;CountryName, </v>
      </c>
      <c r="K10" t="str">
        <f t="shared" si="1"/>
        <v xml:space="preserve">&amp;CentreName, </v>
      </c>
      <c r="L10" t="str">
        <f t="shared" si="1"/>
        <v xml:space="preserve">&amp;CounterpartyFirmName, </v>
      </c>
      <c r="M10" t="str">
        <f t="shared" si="1"/>
        <v xml:space="preserve">&amp;CounterpartCentreName, </v>
      </c>
      <c r="N10" t="str">
        <f t="shared" si="1"/>
        <v xml:space="preserve">&amp;BrokerName, </v>
      </c>
      <c r="O10" t="str">
        <f t="shared" si="1"/>
        <v xml:space="preserve">&amp;BrokerFullName, </v>
      </c>
      <c r="P10" t="str">
        <f t="shared" si="1"/>
        <v xml:space="preserve">&amp;_created, </v>
      </c>
      <c r="Q10" t="str">
        <f t="shared" si="1"/>
        <v xml:space="preserve">&amp;_who, </v>
      </c>
      <c r="R10" t="str">
        <f t="shared" si="1"/>
        <v xml:space="preserve">&amp;_host, </v>
      </c>
      <c r="S10" t="str">
        <f t="shared" si="1"/>
        <v xml:space="preserve">&amp;_updated, </v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sqlExchangeStoreFullname,</v>
      </c>
      <c r="D13" t="str">
        <f t="shared" ref="D13:AR13" si="2">IF(D6=0,"","sql"&amp;$C$3&amp;""&amp;D7&amp;",")</f>
        <v>sqlExchangeStoreBroker,</v>
      </c>
      <c r="E13" t="str">
        <f t="shared" si="2"/>
        <v>sqlExchangeStoreCountry,</v>
      </c>
      <c r="F13" t="str">
        <f t="shared" si="2"/>
        <v>sqlExchangeStoreCentre,</v>
      </c>
      <c r="G13" t="str">
        <f t="shared" si="2"/>
        <v>sqlExchangeStoreCounterpartyfirm,</v>
      </c>
      <c r="H13" t="str">
        <f t="shared" si="2"/>
        <v>sqlExchangeStoreCounterpartycentre,</v>
      </c>
      <c r="I13" t="str">
        <f t="shared" si="2"/>
        <v>sqlExchangeStoreLei,</v>
      </c>
      <c r="J13" t="str">
        <f t="shared" si="2"/>
        <v>sqlExchangeStoreCountryname,</v>
      </c>
      <c r="K13" t="str">
        <f t="shared" si="2"/>
        <v>sqlExchangeStoreCentrename,</v>
      </c>
      <c r="L13" t="str">
        <f t="shared" si="2"/>
        <v>sqlExchangeStoreCounterpartyfirmname,</v>
      </c>
      <c r="M13" t="str">
        <f t="shared" si="2"/>
        <v>sqlExchangeStoreCounterpartcentrename,</v>
      </c>
      <c r="N13" t="str">
        <f t="shared" si="2"/>
        <v>sqlExchangeStoreBrokername,</v>
      </c>
      <c r="O13" t="str">
        <f t="shared" si="2"/>
        <v>sqlExchangeStoreBrokerfullname,</v>
      </c>
      <c r="P13" t="str">
        <f t="shared" si="2"/>
        <v>sqlExchangeStoreSYSCreated,</v>
      </c>
      <c r="Q13" t="str">
        <f t="shared" si="2"/>
        <v>sqlExchangeStoreSYSWho,</v>
      </c>
      <c r="R13" t="str">
        <f t="shared" si="2"/>
        <v>sqlExchangeStoreSYSHost,</v>
      </c>
      <c r="S13" t="str">
        <f t="shared" si="2"/>
        <v>sqlExchangeStoreSYSUpdated,</v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18</v>
      </c>
      <c r="C15" t="str">
        <f>IF(C6=0,"","&amp;"&amp;C13)</f>
        <v>&amp;sqlExchangeStoreFullname,</v>
      </c>
      <c r="D15" t="str">
        <f t="shared" ref="D15:BK15" si="5">IF(D6=0,"","&amp;"&amp;D13)</f>
        <v>&amp;sqlExchangeStoreBroker,</v>
      </c>
      <c r="E15" t="str">
        <f t="shared" si="5"/>
        <v>&amp;sqlExchangeStoreCountry,</v>
      </c>
      <c r="F15" t="str">
        <f t="shared" si="5"/>
        <v>&amp;sqlExchangeStoreCentre,</v>
      </c>
      <c r="G15" t="str">
        <f t="shared" si="5"/>
        <v>&amp;sqlExchangeStoreCounterpartyfirm,</v>
      </c>
      <c r="H15" t="str">
        <f t="shared" si="5"/>
        <v>&amp;sqlExchangeStoreCounterpartycentre,</v>
      </c>
      <c r="I15" t="str">
        <f t="shared" si="5"/>
        <v>&amp;sqlExchangeStoreLei,</v>
      </c>
      <c r="J15" t="str">
        <f t="shared" si="5"/>
        <v>&amp;sqlExchangeStoreCountryname,</v>
      </c>
      <c r="K15" t="str">
        <f t="shared" si="5"/>
        <v>&amp;sqlExchangeStoreCentrename,</v>
      </c>
      <c r="L15" t="str">
        <f t="shared" si="5"/>
        <v>&amp;sqlExchangeStoreCounterpartyfirmname,</v>
      </c>
      <c r="M15" t="str">
        <f t="shared" si="5"/>
        <v>&amp;sqlExchangeStoreCounterpartcentrename,</v>
      </c>
      <c r="N15" t="str">
        <f t="shared" si="5"/>
        <v>&amp;sqlExchangeStoreBrokername,</v>
      </c>
      <c r="O15" t="str">
        <f t="shared" si="5"/>
        <v>&amp;sqlExchangeStoreBrokerfullname,</v>
      </c>
      <c r="P15" t="str">
        <f t="shared" si="5"/>
        <v>&amp;sqlExchangeStoreSYSCreated,</v>
      </c>
      <c r="Q15" t="str">
        <f t="shared" si="5"/>
        <v>&amp;sqlExchangeStoreSYSWho,</v>
      </c>
      <c r="R15" t="str">
        <f t="shared" si="5"/>
        <v>&amp;sqlExchangeStoreSYSHost,</v>
      </c>
      <c r="S15" t="str">
        <f t="shared" si="5"/>
        <v>&amp;sqlExchangeStoreSYSUpdated,</v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2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/>
      </c>
      <c r="H18" t="str">
        <f t="shared" si="6"/>
        <v/>
      </c>
      <c r="I18" t="str">
        <f t="shared" si="6"/>
        <v/>
      </c>
      <c r="J18" t="str">
        <f t="shared" si="6"/>
        <v/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>SYS</v>
      </c>
      <c r="Q18" t="str">
        <f t="shared" si="6"/>
        <v>SYS</v>
      </c>
      <c r="R18" t="str">
        <f t="shared" si="6"/>
        <v>SYS</v>
      </c>
      <c r="S18" t="str">
        <f t="shared" si="6"/>
        <v>SYS</v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2" x14ac:dyDescent="0.2">
      <c r="B19" t="s">
        <v>15</v>
      </c>
      <c r="C19" t="str">
        <f>"r."&amp;C18&amp;SUBSTITUTE(PROPER(C8),"_","")</f>
        <v xml:space="preserve">r.Fullname, </v>
      </c>
      <c r="D19" t="str">
        <f t="shared" ref="D19:AP19" si="8">"r."&amp;D18&amp;SUBSTITUTE(PROPER(D8),"_","")</f>
        <v xml:space="preserve">r.Broker, </v>
      </c>
      <c r="E19" t="str">
        <f t="shared" si="8"/>
        <v xml:space="preserve">r.Country, </v>
      </c>
      <c r="F19" t="str">
        <f t="shared" si="8"/>
        <v xml:space="preserve">r.Centre, </v>
      </c>
      <c r="G19" t="str">
        <f t="shared" si="8"/>
        <v xml:space="preserve">r.Counterpartyfirm, </v>
      </c>
      <c r="H19" t="str">
        <f t="shared" si="8"/>
        <v xml:space="preserve">r.Counterpartycentre, </v>
      </c>
      <c r="I19" t="str">
        <f t="shared" si="8"/>
        <v xml:space="preserve">r.Lei, </v>
      </c>
      <c r="J19" t="str">
        <f t="shared" si="8"/>
        <v xml:space="preserve">r.Countryname, </v>
      </c>
      <c r="K19" t="str">
        <f t="shared" si="8"/>
        <v xml:space="preserve">r.Centrename, </v>
      </c>
      <c r="L19" t="str">
        <f t="shared" si="8"/>
        <v xml:space="preserve">r.Counterpartyfirmname, </v>
      </c>
      <c r="M19" t="str">
        <f t="shared" si="8"/>
        <v xml:space="preserve">r.Counterpartcentrename, </v>
      </c>
      <c r="N19" t="str">
        <f t="shared" si="8"/>
        <v xml:space="preserve">r.Brokername, </v>
      </c>
      <c r="O19" t="str">
        <f t="shared" si="8"/>
        <v xml:space="preserve">r.Brokerfullname, </v>
      </c>
      <c r="P19" t="str">
        <f t="shared" si="8"/>
        <v xml:space="preserve">r.SYSCreated, </v>
      </c>
      <c r="Q19" t="str">
        <f t="shared" si="8"/>
        <v xml:space="preserve">r.SYSWho, </v>
      </c>
      <c r="R19" t="str">
        <f t="shared" si="8"/>
        <v xml:space="preserve">r.SYSHost, </v>
      </c>
      <c r="S19" t="str">
        <f t="shared" si="8"/>
        <v xml:space="preserve">r.SYSUpdated, </v>
      </c>
      <c r="T19" t="str">
        <f t="shared" si="8"/>
        <v>r.</v>
      </c>
      <c r="U19" t="str">
        <f t="shared" si="8"/>
        <v>r.</v>
      </c>
      <c r="V19" t="str">
        <f t="shared" si="8"/>
        <v>r.</v>
      </c>
      <c r="W19" t="str">
        <f t="shared" si="8"/>
        <v>r.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2021-10-25T10:05:02Z</dcterms:modified>
</cp:coreProperties>
</file>