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F799B736-ACB0-474A-9D77-B8100B78092C}" xr6:coauthVersionLast="46" xr6:coauthVersionMax="46" xr10:uidLastSave="{00000000-0000-0000-0000-000000000000}"/>
  <bookViews>
    <workbookView xWindow="33640" yWindow="-3020" windowWidth="28800" windowHeight="180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0" i="2" l="1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7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6" i="1"/>
  <c r="E6" i="1" s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  <c r="L59" i="1" l="1"/>
  <c r="L57" i="1"/>
  <c r="L50" i="1"/>
  <c r="L48" i="1"/>
  <c r="L43" i="1"/>
  <c r="L41" i="1"/>
  <c r="L69" i="1"/>
  <c r="L66" i="1"/>
  <c r="L63" i="1"/>
  <c r="L74" i="1"/>
  <c r="L72" i="1"/>
  <c r="L70" i="1"/>
  <c r="L58" i="1"/>
  <c r="L51" i="1"/>
  <c r="L49" i="1"/>
  <c r="L44" i="1"/>
  <c r="L42" i="1"/>
  <c r="L40" i="1"/>
  <c r="L67" i="1"/>
  <c r="L62" i="1"/>
  <c r="L73" i="1"/>
  <c r="L61" i="1"/>
  <c r="L56" i="1"/>
  <c r="L54" i="1"/>
  <c r="L52" i="1"/>
  <c r="L47" i="1"/>
  <c r="L45" i="1"/>
  <c r="L68" i="1"/>
  <c r="L60" i="1"/>
  <c r="L55" i="1"/>
  <c r="L53" i="1"/>
  <c r="L46" i="1"/>
  <c r="L64" i="1"/>
  <c r="L71" i="1"/>
  <c r="L65" i="1"/>
  <c r="AT8" i="2"/>
  <c r="AT10" i="2" s="1"/>
  <c r="AP8" i="2"/>
  <c r="AP10" i="2" s="1"/>
  <c r="AL8" i="2"/>
  <c r="AL10" i="2" s="1"/>
  <c r="AH8" i="2"/>
  <c r="AH10" i="2" s="1"/>
  <c r="AD8" i="2"/>
  <c r="AD10" i="2" s="1"/>
  <c r="Z8" i="2"/>
  <c r="Z10" i="2" s="1"/>
  <c r="AU8" i="2"/>
  <c r="AU10" i="2" s="1"/>
  <c r="AM8" i="2"/>
  <c r="AM10" i="2" s="1"/>
  <c r="AA8" i="2"/>
  <c r="AA10" i="2" s="1"/>
  <c r="AS8" i="2"/>
  <c r="AS10" i="2" s="1"/>
  <c r="AO8" i="2"/>
  <c r="AO10" i="2" s="1"/>
  <c r="AK8" i="2"/>
  <c r="AK10" i="2" s="1"/>
  <c r="AG8" i="2"/>
  <c r="AG10" i="2" s="1"/>
  <c r="AC8" i="2"/>
  <c r="AC10" i="2" s="1"/>
  <c r="AQ8" i="2"/>
  <c r="AQ10" i="2" s="1"/>
  <c r="AI8" i="2"/>
  <c r="AI10" i="2" s="1"/>
  <c r="AE8" i="2"/>
  <c r="AE10" i="2" s="1"/>
  <c r="AR8" i="2"/>
  <c r="AR10" i="2" s="1"/>
  <c r="AN8" i="2"/>
  <c r="AN10" i="2" s="1"/>
  <c r="AJ8" i="2"/>
  <c r="AJ10" i="2" s="1"/>
  <c r="AF8" i="2"/>
  <c r="AF10" i="2" s="1"/>
  <c r="AB8" i="2"/>
  <c r="AB10" i="2" s="1"/>
  <c r="L9" i="1"/>
  <c r="L38" i="1"/>
  <c r="L34" i="1"/>
  <c r="L30" i="1"/>
  <c r="L26" i="1"/>
  <c r="L22" i="1"/>
  <c r="L18" i="1"/>
  <c r="L14" i="1"/>
  <c r="L10" i="1"/>
  <c r="L37" i="1"/>
  <c r="L33" i="1"/>
  <c r="L29" i="1"/>
  <c r="L25" i="1"/>
  <c r="L21" i="1"/>
  <c r="L17" i="1"/>
  <c r="L13" i="1"/>
  <c r="L6" i="1"/>
  <c r="L36" i="1"/>
  <c r="L32" i="1"/>
  <c r="L28" i="1"/>
  <c r="L24" i="1"/>
  <c r="L20" i="1"/>
  <c r="L16" i="1"/>
  <c r="L12" i="1"/>
  <c r="L8" i="1"/>
  <c r="L39" i="1"/>
  <c r="L35" i="1"/>
  <c r="L31" i="1"/>
  <c r="L27" i="1"/>
  <c r="L23" i="1"/>
  <c r="L19" i="1"/>
  <c r="L15" i="1"/>
  <c r="L11" i="1"/>
  <c r="U8" i="2"/>
  <c r="U10" i="2" s="1"/>
  <c r="Y8" i="2"/>
  <c r="Y10" i="2" s="1"/>
  <c r="X8" i="2"/>
  <c r="X10" i="2" s="1"/>
  <c r="W8" i="2"/>
  <c r="W10" i="2" s="1"/>
  <c r="V8" i="2"/>
  <c r="V10" i="2" s="1"/>
  <c r="S8" i="2"/>
  <c r="S10" i="2" s="1"/>
  <c r="G8" i="2"/>
  <c r="G10" i="2" s="1"/>
  <c r="T8" i="2"/>
  <c r="T10" i="2" s="1"/>
  <c r="P8" i="2"/>
  <c r="P10" i="2" s="1"/>
  <c r="L8" i="2"/>
  <c r="L10" i="2" s="1"/>
  <c r="H8" i="2"/>
  <c r="H10" i="2" s="1"/>
  <c r="D8" i="2"/>
  <c r="D10" i="2" s="1"/>
  <c r="R8" i="2"/>
  <c r="R10" i="2" s="1"/>
  <c r="N8" i="2"/>
  <c r="N10" i="2" s="1"/>
  <c r="J8" i="2"/>
  <c r="J10" i="2" s="1"/>
  <c r="F8" i="2"/>
  <c r="F10" i="2" s="1"/>
  <c r="O8" i="2"/>
  <c r="O10" i="2" s="1"/>
  <c r="K8" i="2"/>
  <c r="K10" i="2" s="1"/>
  <c r="C8" i="2"/>
  <c r="Q8" i="2"/>
  <c r="Q10" i="2" s="1"/>
  <c r="M8" i="2"/>
  <c r="M10" i="2" s="1"/>
  <c r="I8" i="2"/>
  <c r="I10" i="2" s="1"/>
  <c r="E8" i="2"/>
  <c r="E10" i="2" s="1"/>
  <c r="C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<sst xmlns="http://schemas.openxmlformats.org/spreadsheetml/2006/main" count="46" uniqueCount="46">
  <si>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returnRecord.</t>
  </si>
  <si>
    <t>var</t>
  </si>
  <si>
    <t>getSienaCounterpartyList</t>
  </si>
  <si>
    <t>Firm</t>
  </si>
  <si>
    <t>Centre</t>
  </si>
  <si>
    <t>DealList</t>
  </si>
  <si>
    <t>SienaReference</t>
  </si>
  <si>
    <t>CustomerSienaView</t>
  </si>
  <si>
    <t>Status</t>
  </si>
  <si>
    <t>MaturityDate</t>
  </si>
  <si>
    <t>ContractNumber</t>
  </si>
  <si>
    <t>ExternalReference</t>
  </si>
  <si>
    <t>Book</t>
  </si>
  <si>
    <t>MandatedUser</t>
  </si>
  <si>
    <t>Portfolio</t>
  </si>
  <si>
    <t>AgreementId</t>
  </si>
  <si>
    <t>BackOfficeRefNo</t>
  </si>
  <si>
    <t>ISIN</t>
  </si>
  <si>
    <t>UTI</t>
  </si>
  <si>
    <t>BookName</t>
  </si>
  <si>
    <t>DealTypeShortName</t>
  </si>
  <si>
    <t>FullDealType</t>
  </si>
  <si>
    <t>TradeDate</t>
  </si>
  <si>
    <t>DealtCcy</t>
  </si>
  <si>
    <t>DealtAmount</t>
  </si>
  <si>
    <t>AgainstAmount</t>
  </si>
  <si>
    <t>AgainstCcy</t>
  </si>
  <si>
    <t>AllInRate</t>
  </si>
  <si>
    <t>MktRate</t>
  </si>
  <si>
    <t>SettleCcy</t>
  </si>
  <si>
    <t>Direction</t>
  </si>
  <si>
    <t>NpvRate</t>
  </si>
  <si>
    <t>OriginUser</t>
  </si>
  <si>
    <t>PayInstruction</t>
  </si>
  <si>
    <t>ReceiptInstruction</t>
  </si>
  <si>
    <t>NIName</t>
  </si>
  <si>
    <t>CCYPair</t>
  </si>
  <si>
    <t>Instrument</t>
  </si>
  <si>
    <t>PortfolioName</t>
  </si>
  <si>
    <t>RVDate</t>
  </si>
  <si>
    <t>RVMTM</t>
  </si>
  <si>
    <t>CounterBook</t>
  </si>
  <si>
    <t>CounterBookName</t>
  </si>
  <si>
    <t>Party</t>
  </si>
  <si>
    <t>PartyName</t>
  </si>
  <si>
    <t>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</si>
</sst>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D74"/>
  <sheetViews>
    <sheetView tabSelected="1" workbookViewId="0">
      <selection activeCell="E5" sqref="E5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0" x14ac:dyDescent="0.2">
      <c r="D2" t="str">
        <f>"siena"&amp;B4&amp;".go"</f>
        <v>sienaDealList.go</v>
      </c>
    </row>
    <row r="3" spans="2:30" x14ac:dyDescent="0.2">
      <c r="I3" t="str">
        <f>"siena"&amp;B4</f>
        <v>sienaDealList</v>
      </c>
    </row>
    <row r="4" spans="2:30" x14ac:dyDescent="0.2">
      <c r="B4" s="1" t="s">
        <v>5</v>
      </c>
      <c r="D4" s="2" t="str">
        <f>"siena"&amp;B4&amp;"Page"</f>
        <v>sienaDealListPage</v>
      </c>
      <c r="E4" s="2" t="str">
        <f>"siena"&amp;B4&amp;"Item"</f>
        <v>sienaDealListItem</v>
      </c>
      <c r="F4" s="3" t="s">
        <v>0</v>
      </c>
      <c r="H4" s="2" t="str">
        <f>"newSiena"&amp;B4&amp;"Handler"</f>
        <v>newSienaDealListHandler</v>
      </c>
      <c r="L4" s="2" t="s">
        <v>2</v>
      </c>
    </row>
    <row r="6" spans="2:30" x14ac:dyDescent="0.2">
      <c r="B6" s="1" t="s">
        <v>6</v>
      </c>
      <c r="D6" t="str">
        <f t="shared" ref="D6:D39" si="0">B6&amp;"    string"</f>
        <v>SienaReference    string</v>
      </c>
      <c r="E6" t="str">
        <f>D6</f>
        <v>SienaReference    string</v>
      </c>
      <c r="G6" t="str">
        <f t="shared" ref="G6:G39" si="1">B6&amp;":    "&amp;$F$4&amp;B6&amp;","</f>
        <v>SienaReference:    returnRecord.SienaReference,</v>
      </c>
      <c r="H6" t="str">
        <f t="shared" ref="H6:H39" si="2">B6&amp;":    """""&amp;","</f>
        <v>SienaReference:    "",</v>
      </c>
      <c r="L6" t="str">
        <f>$I$3&amp;"."&amp;B6&amp;" = "&amp;B6&amp;".String"</f>
        <v>sienaDealList.SienaReference = SienaReference.String</v>
      </c>
      <c r="V6" t="str">
        <f t="shared" ref="V6:V39" si="3">"item."&amp;B6&amp;" = r.FormValue("""&amp;B6&amp;""")"</f>
        <v>item.SienaReference = r.FormValue("SienaReference")</v>
      </c>
      <c r="AD6" t="str">
        <f t="shared" ref="AD6:AD39" si="4">"."&amp;B6</f>
        <v>.SienaReference</v>
      </c>
    </row>
    <row r="7" spans="2:30" x14ac:dyDescent="0.2">
      <c r="B7" s="1" t="s">
        <v>7</v>
      </c>
      <c r="D7" t="str">
        <f t="shared" si="0"/>
        <v>CustomerSienaView    string</v>
      </c>
      <c r="E7" t="str">
        <f t="shared" ref="E7:E39" si="5">D7</f>
        <v>CustomerSienaView    string</v>
      </c>
      <c r="G7" t="str">
        <f t="shared" si="1"/>
        <v>CustomerSienaView:    returnRecord.CustomerSienaView,</v>
      </c>
      <c r="H7" t="str">
        <f t="shared" si="2"/>
        <v>CustomerSienaView:    "",</v>
      </c>
      <c r="L7" t="str">
        <f t="shared" ref="L7:L39" si="6">$I$3&amp;"."&amp;B7&amp;" = "&amp;B7&amp;".String"</f>
        <v>sienaDealList.CustomerSienaView = CustomerSienaView.String</v>
      </c>
      <c r="V7" t="str">
        <f t="shared" si="3"/>
        <v>item.CustomerSienaView = r.FormValue("CustomerSienaView")</v>
      </c>
      <c r="AD7" t="str">
        <f t="shared" si="4"/>
        <v>.CustomerSienaView</v>
      </c>
    </row>
    <row r="8" spans="2:30" x14ac:dyDescent="0.2">
      <c r="B8" s="1" t="s">
        <v>8</v>
      </c>
      <c r="D8" t="str">
        <f t="shared" si="0"/>
        <v>Status    string</v>
      </c>
      <c r="E8" t="str">
        <f t="shared" si="5"/>
        <v>Status    string</v>
      </c>
      <c r="G8" t="str">
        <f t="shared" si="1"/>
        <v>Status:    returnRecord.Status,</v>
      </c>
      <c r="H8" t="str">
        <f t="shared" si="2"/>
        <v>Status:    "",</v>
      </c>
      <c r="L8" t="str">
        <f t="shared" si="6"/>
        <v>sienaDealList.Status = Status.String</v>
      </c>
      <c r="V8" t="str">
        <f t="shared" si="3"/>
        <v>item.Status = r.FormValue("Status")</v>
      </c>
      <c r="AD8" t="str">
        <f t="shared" si="4"/>
        <v>.Status</v>
      </c>
    </row>
    <row r="9" spans="2:30" x14ac:dyDescent="0.2">
      <c r="B9" s="1" t="s">
        <v>45</v>
      </c>
      <c r="D9" t="str">
        <f t="shared" si="0"/>
        <v>ValueDate    string</v>
      </c>
      <c r="E9" t="str">
        <f t="shared" si="5"/>
        <v>ValueDate    string</v>
      </c>
      <c r="G9" t="str">
        <f t="shared" si="1"/>
        <v>ValueDate:    returnRecord.ValueDate,</v>
      </c>
      <c r="H9" t="str">
        <f t="shared" si="2"/>
        <v>ValueDate:    "",</v>
      </c>
      <c r="L9" t="str">
        <f t="shared" si="6"/>
        <v>sienaDealList.ValueDate = ValueDate.String</v>
      </c>
      <c r="V9" t="str">
        <f t="shared" si="3"/>
        <v>item.ValueDate = r.FormValue("ValueDate")</v>
      </c>
      <c r="AD9" t="str">
        <f t="shared" si="4"/>
        <v>.ValueDate</v>
      </c>
    </row>
    <row r="10" spans="2:30" x14ac:dyDescent="0.2">
      <c r="B10" s="1" t="s">
        <v>9</v>
      </c>
      <c r="D10" t="str">
        <f t="shared" si="0"/>
        <v>MaturityDate    string</v>
      </c>
      <c r="E10" t="str">
        <f t="shared" si="5"/>
        <v>MaturityDate    string</v>
      </c>
      <c r="G10" t="str">
        <f t="shared" si="1"/>
        <v>MaturityDate:    returnRecord.MaturityDate,</v>
      </c>
      <c r="H10" t="str">
        <f t="shared" si="2"/>
        <v>MaturityDate:    "",</v>
      </c>
      <c r="L10" t="str">
        <f t="shared" si="6"/>
        <v>sienaDealList.MaturityDate = MaturityDate.String</v>
      </c>
      <c r="V10" t="str">
        <f t="shared" si="3"/>
        <v>item.MaturityDate = r.FormValue("MaturityDate")</v>
      </c>
      <c r="AD10" t="str">
        <f t="shared" si="4"/>
        <v>.MaturityDate</v>
      </c>
    </row>
    <row r="11" spans="2:30" x14ac:dyDescent="0.2">
      <c r="B11" s="1" t="s">
        <v>10</v>
      </c>
      <c r="D11" t="str">
        <f t="shared" si="0"/>
        <v>ContractNumber    string</v>
      </c>
      <c r="E11" t="str">
        <f t="shared" si="5"/>
        <v>ContractNumber    string</v>
      </c>
      <c r="G11" t="str">
        <f t="shared" si="1"/>
        <v>ContractNumber:    returnRecord.ContractNumber,</v>
      </c>
      <c r="H11" t="str">
        <f t="shared" si="2"/>
        <v>ContractNumber:    "",</v>
      </c>
      <c r="L11" t="str">
        <f t="shared" si="6"/>
        <v>sienaDealList.ContractNumber = ContractNumber.String</v>
      </c>
      <c r="V11" t="str">
        <f t="shared" si="3"/>
        <v>item.ContractNumber = r.FormValue("ContractNumber")</v>
      </c>
      <c r="AD11" t="str">
        <f t="shared" si="4"/>
        <v>.ContractNumber</v>
      </c>
    </row>
    <row r="12" spans="2:30" x14ac:dyDescent="0.2">
      <c r="B12" s="1" t="s">
        <v>11</v>
      </c>
      <c r="D12" t="str">
        <f t="shared" si="0"/>
        <v>ExternalReference    string</v>
      </c>
      <c r="E12" t="str">
        <f t="shared" si="5"/>
        <v>ExternalReference    string</v>
      </c>
      <c r="G12" t="str">
        <f t="shared" si="1"/>
        <v>ExternalReference:    returnRecord.ExternalReference,</v>
      </c>
      <c r="H12" t="str">
        <f t="shared" si="2"/>
        <v>ExternalReference:    "",</v>
      </c>
      <c r="L12" t="str">
        <f t="shared" si="6"/>
        <v>sienaDealList.ExternalReference = ExternalReference.String</v>
      </c>
      <c r="V12" t="str">
        <f t="shared" si="3"/>
        <v>item.ExternalReference = r.FormValue("ExternalReference")</v>
      </c>
      <c r="AD12" t="str">
        <f t="shared" si="4"/>
        <v>.ExternalReference</v>
      </c>
    </row>
    <row r="13" spans="2:30" x14ac:dyDescent="0.2">
      <c r="B13" s="1" t="s">
        <v>12</v>
      </c>
      <c r="D13" t="str">
        <f t="shared" si="0"/>
        <v>Book    string</v>
      </c>
      <c r="E13" t="str">
        <f t="shared" si="5"/>
        <v>Book    string</v>
      </c>
      <c r="G13" t="str">
        <f t="shared" si="1"/>
        <v>Book:    returnRecord.Book,</v>
      </c>
      <c r="H13" t="str">
        <f t="shared" si="2"/>
        <v>Book:    "",</v>
      </c>
      <c r="L13" t="str">
        <f t="shared" si="6"/>
        <v>sienaDealList.Book = Book.String</v>
      </c>
      <c r="V13" t="str">
        <f t="shared" si="3"/>
        <v>item.Book = r.FormValue("Book")</v>
      </c>
      <c r="AD13" t="str">
        <f t="shared" si="4"/>
        <v>.Book</v>
      </c>
    </row>
    <row r="14" spans="2:30" x14ac:dyDescent="0.2">
      <c r="B14" s="1" t="s">
        <v>13</v>
      </c>
      <c r="D14" t="str">
        <f t="shared" si="0"/>
        <v>MandatedUser    string</v>
      </c>
      <c r="E14" t="str">
        <f t="shared" si="5"/>
        <v>MandatedUser    string</v>
      </c>
      <c r="G14" t="str">
        <f t="shared" si="1"/>
        <v>MandatedUser:    returnRecord.MandatedUser,</v>
      </c>
      <c r="H14" t="str">
        <f t="shared" si="2"/>
        <v>MandatedUser:    "",</v>
      </c>
      <c r="L14" t="str">
        <f t="shared" si="6"/>
        <v>sienaDealList.MandatedUser = MandatedUser.String</v>
      </c>
      <c r="V14" t="str">
        <f t="shared" si="3"/>
        <v>item.MandatedUser = r.FormValue("MandatedUser")</v>
      </c>
      <c r="AD14" t="str">
        <f t="shared" si="4"/>
        <v>.MandatedUser</v>
      </c>
    </row>
    <row r="15" spans="2:30" x14ac:dyDescent="0.2">
      <c r="B15" s="1" t="s">
        <v>14</v>
      </c>
      <c r="D15" t="str">
        <f t="shared" si="0"/>
        <v>Portfolio    string</v>
      </c>
      <c r="E15" t="str">
        <f t="shared" si="5"/>
        <v>Portfolio    string</v>
      </c>
      <c r="G15" t="str">
        <f t="shared" si="1"/>
        <v>Portfolio:    returnRecord.Portfolio,</v>
      </c>
      <c r="H15" t="str">
        <f t="shared" si="2"/>
        <v>Portfolio:    "",</v>
      </c>
      <c r="L15" t="str">
        <f t="shared" si="6"/>
        <v>sienaDealList.Portfolio = Portfolio.String</v>
      </c>
      <c r="V15" t="str">
        <f t="shared" si="3"/>
        <v>item.Portfolio = r.FormValue("Portfolio")</v>
      </c>
      <c r="AD15" t="str">
        <f t="shared" si="4"/>
        <v>.Portfolio</v>
      </c>
    </row>
    <row r="16" spans="2:30" x14ac:dyDescent="0.2">
      <c r="B16" s="1" t="s">
        <v>15</v>
      </c>
      <c r="D16" t="str">
        <f t="shared" si="0"/>
        <v>AgreementId    string</v>
      </c>
      <c r="E16" t="str">
        <f t="shared" si="5"/>
        <v>AgreementId    string</v>
      </c>
      <c r="G16" t="str">
        <f t="shared" si="1"/>
        <v>AgreementId:    returnRecord.AgreementId,</v>
      </c>
      <c r="H16" t="str">
        <f t="shared" si="2"/>
        <v>AgreementId:    "",</v>
      </c>
      <c r="L16" t="str">
        <f t="shared" si="6"/>
        <v>sienaDealList.AgreementId = AgreementId.String</v>
      </c>
      <c r="V16" t="str">
        <f t="shared" si="3"/>
        <v>item.AgreementId = r.FormValue("AgreementId")</v>
      </c>
      <c r="AD16" t="str">
        <f t="shared" si="4"/>
        <v>.AgreementId</v>
      </c>
    </row>
    <row r="17" spans="2:30" x14ac:dyDescent="0.2">
      <c r="B17" s="1" t="s">
        <v>16</v>
      </c>
      <c r="D17" t="str">
        <f t="shared" si="0"/>
        <v>BackOfficeRefNo    string</v>
      </c>
      <c r="E17" t="str">
        <f t="shared" si="5"/>
        <v>BackOfficeRefNo    string</v>
      </c>
      <c r="G17" t="str">
        <f t="shared" si="1"/>
        <v>BackOfficeRefNo:    returnRecord.BackOfficeRefNo,</v>
      </c>
      <c r="H17" t="str">
        <f t="shared" si="2"/>
        <v>BackOfficeRefNo:    "",</v>
      </c>
      <c r="L17" t="str">
        <f t="shared" si="6"/>
        <v>sienaDealList.BackOfficeRefNo = BackOfficeRefNo.String</v>
      </c>
      <c r="V17" t="str">
        <f t="shared" si="3"/>
        <v>item.BackOfficeRefNo = r.FormValue("BackOfficeRefNo")</v>
      </c>
      <c r="AD17" t="str">
        <f t="shared" si="4"/>
        <v>.BackOfficeRefNo</v>
      </c>
    </row>
    <row r="18" spans="2:30" x14ac:dyDescent="0.2">
      <c r="B18" s="1" t="s">
        <v>17</v>
      </c>
      <c r="D18" t="str">
        <f t="shared" si="0"/>
        <v>ISIN    string</v>
      </c>
      <c r="E18" t="str">
        <f t="shared" si="5"/>
        <v>ISIN    string</v>
      </c>
      <c r="G18" t="str">
        <f t="shared" si="1"/>
        <v>ISIN:    returnRecord.ISIN,</v>
      </c>
      <c r="H18" t="str">
        <f t="shared" si="2"/>
        <v>ISIN:    "",</v>
      </c>
      <c r="L18" t="str">
        <f t="shared" si="6"/>
        <v>sienaDealList.ISIN = ISIN.String</v>
      </c>
      <c r="V18" t="str">
        <f t="shared" si="3"/>
        <v>item.ISIN = r.FormValue("ISIN")</v>
      </c>
      <c r="AD18" t="str">
        <f t="shared" si="4"/>
        <v>.ISIN</v>
      </c>
    </row>
    <row r="19" spans="2:30" x14ac:dyDescent="0.2">
      <c r="B19" s="1" t="s">
        <v>18</v>
      </c>
      <c r="D19" t="str">
        <f t="shared" si="0"/>
        <v>UTI    string</v>
      </c>
      <c r="E19" t="str">
        <f t="shared" si="5"/>
        <v>UTI    string</v>
      </c>
      <c r="G19" t="str">
        <f t="shared" si="1"/>
        <v>UTI:    returnRecord.UTI,</v>
      </c>
      <c r="H19" t="str">
        <f t="shared" si="2"/>
        <v>UTI:    "",</v>
      </c>
      <c r="L19" t="str">
        <f t="shared" si="6"/>
        <v>sienaDealList.UTI = UTI.String</v>
      </c>
      <c r="V19" t="str">
        <f t="shared" si="3"/>
        <v>item.UTI = r.FormValue("UTI")</v>
      </c>
      <c r="AD19" t="str">
        <f t="shared" si="4"/>
        <v>.UTI</v>
      </c>
    </row>
    <row r="20" spans="2:30" x14ac:dyDescent="0.2">
      <c r="B20" s="1" t="s">
        <v>19</v>
      </c>
      <c r="D20" t="str">
        <f t="shared" si="0"/>
        <v>BookName    string</v>
      </c>
      <c r="E20" t="str">
        <f t="shared" si="5"/>
        <v>BookName    string</v>
      </c>
      <c r="G20" t="str">
        <f t="shared" si="1"/>
        <v>BookName:    returnRecord.BookName,</v>
      </c>
      <c r="H20" t="str">
        <f t="shared" si="2"/>
        <v>BookName:    "",</v>
      </c>
      <c r="L20" t="str">
        <f t="shared" si="6"/>
        <v>sienaDealList.BookName = BookName.String</v>
      </c>
      <c r="V20" t="str">
        <f t="shared" si="3"/>
        <v>item.BookName = r.FormValue("BookName")</v>
      </c>
      <c r="AD20" t="str">
        <f t="shared" si="4"/>
        <v>.BookName</v>
      </c>
    </row>
    <row r="21" spans="2:30" x14ac:dyDescent="0.2">
      <c r="B21" s="1" t="s">
        <v>4</v>
      </c>
      <c r="D21" t="str">
        <f t="shared" si="0"/>
        <v>Centre    string</v>
      </c>
      <c r="E21" t="str">
        <f t="shared" si="5"/>
        <v>Centre    string</v>
      </c>
      <c r="G21" t="str">
        <f t="shared" si="1"/>
        <v>Centre:    returnRecord.Centre,</v>
      </c>
      <c r="H21" t="str">
        <f t="shared" si="2"/>
        <v>Centre:    "",</v>
      </c>
      <c r="L21" t="str">
        <f t="shared" si="6"/>
        <v>sienaDealList.Centre = Centre.String</v>
      </c>
      <c r="V21" t="str">
        <f t="shared" si="3"/>
        <v>item.Centre = r.FormValue("Centre")</v>
      </c>
      <c r="AD21" t="str">
        <f t="shared" si="4"/>
        <v>.Centre</v>
      </c>
    </row>
    <row r="22" spans="2:30" x14ac:dyDescent="0.2">
      <c r="B22" s="1" t="s">
        <v>3</v>
      </c>
      <c r="D22" t="str">
        <f t="shared" si="0"/>
        <v>Firm    string</v>
      </c>
      <c r="E22" t="str">
        <f t="shared" si="5"/>
        <v>Firm    string</v>
      </c>
      <c r="G22" t="str">
        <f t="shared" si="1"/>
        <v>Firm:    returnRecord.Firm,</v>
      </c>
      <c r="H22" t="str">
        <f t="shared" si="2"/>
        <v>Firm:    "",</v>
      </c>
      <c r="L22" t="str">
        <f t="shared" si="6"/>
        <v>sienaDealList.Firm = Firm.String</v>
      </c>
      <c r="V22" t="str">
        <f t="shared" si="3"/>
        <v>item.Firm = r.FormValue("Firm")</v>
      </c>
      <c r="AD22" t="str">
        <f t="shared" si="4"/>
        <v>.Firm</v>
      </c>
    </row>
    <row r="23" spans="2:30" x14ac:dyDescent="0.2">
      <c r="B23" s="1" t="s">
        <v>20</v>
      </c>
      <c r="D23" t="str">
        <f t="shared" si="0"/>
        <v>DealTypeShortName    string</v>
      </c>
      <c r="E23" t="str">
        <f t="shared" si="5"/>
        <v>DealTypeShortName    string</v>
      </c>
      <c r="G23" t="str">
        <f t="shared" si="1"/>
        <v>DealTypeShortName:    returnRecord.DealTypeShortName,</v>
      </c>
      <c r="H23" t="str">
        <f t="shared" si="2"/>
        <v>DealTypeShortName:    "",</v>
      </c>
      <c r="L23" t="str">
        <f t="shared" si="6"/>
        <v>sienaDealList.DealTypeShortName = DealTypeShortName.String</v>
      </c>
      <c r="V23" t="str">
        <f t="shared" si="3"/>
        <v>item.DealTypeShortName = r.FormValue("DealTypeShortName")</v>
      </c>
      <c r="AD23" t="str">
        <f t="shared" si="4"/>
        <v>.DealTypeShortName</v>
      </c>
    </row>
    <row r="24" spans="2:30" x14ac:dyDescent="0.2">
      <c r="B24" s="1" t="s">
        <v>21</v>
      </c>
      <c r="D24" t="str">
        <f t="shared" si="0"/>
        <v>FullDealType    string</v>
      </c>
      <c r="E24" t="str">
        <f t="shared" si="5"/>
        <v>FullDealType    string</v>
      </c>
      <c r="G24" t="str">
        <f t="shared" si="1"/>
        <v>FullDealType:    returnRecord.FullDealType,</v>
      </c>
      <c r="H24" t="str">
        <f t="shared" si="2"/>
        <v>FullDealType:    "",</v>
      </c>
      <c r="L24" t="str">
        <f t="shared" si="6"/>
        <v>sienaDealList.FullDealType = FullDealType.String</v>
      </c>
      <c r="V24" t="str">
        <f t="shared" si="3"/>
        <v>item.FullDealType = r.FormValue("FullDealType")</v>
      </c>
      <c r="AD24" t="str">
        <f t="shared" si="4"/>
        <v>.FullDealType</v>
      </c>
    </row>
    <row r="25" spans="2:30" x14ac:dyDescent="0.2">
      <c r="B25" s="1" t="s">
        <v>22</v>
      </c>
      <c r="D25" t="str">
        <f t="shared" si="0"/>
        <v>TradeDate    string</v>
      </c>
      <c r="E25" t="str">
        <f t="shared" si="5"/>
        <v>TradeDate    string</v>
      </c>
      <c r="G25" t="str">
        <f t="shared" si="1"/>
        <v>TradeDate:    returnRecord.TradeDate,</v>
      </c>
      <c r="H25" t="str">
        <f t="shared" si="2"/>
        <v>TradeDate:    "",</v>
      </c>
      <c r="L25" t="str">
        <f t="shared" si="6"/>
        <v>sienaDealList.TradeDate = TradeDate.String</v>
      </c>
      <c r="V25" t="str">
        <f t="shared" si="3"/>
        <v>item.TradeDate = r.FormValue("TradeDate")</v>
      </c>
      <c r="AD25" t="str">
        <f t="shared" si="4"/>
        <v>.TradeDate</v>
      </c>
    </row>
    <row r="26" spans="2:30" x14ac:dyDescent="0.2">
      <c r="B26" s="1" t="s">
        <v>23</v>
      </c>
      <c r="D26" t="str">
        <f t="shared" si="0"/>
        <v>DealtCcy    string</v>
      </c>
      <c r="E26" t="str">
        <f t="shared" si="5"/>
        <v>DealtCcy    string</v>
      </c>
      <c r="G26" t="str">
        <f t="shared" si="1"/>
        <v>DealtCcy:    returnRecord.DealtCcy,</v>
      </c>
      <c r="H26" t="str">
        <f t="shared" si="2"/>
        <v>DealtCcy:    "",</v>
      </c>
      <c r="L26" t="str">
        <f t="shared" si="6"/>
        <v>sienaDealList.DealtCcy = DealtCcy.String</v>
      </c>
      <c r="V26" t="str">
        <f t="shared" si="3"/>
        <v>item.DealtCcy = r.FormValue("DealtCcy")</v>
      </c>
      <c r="AD26" t="str">
        <f t="shared" si="4"/>
        <v>.DealtCcy</v>
      </c>
    </row>
    <row r="27" spans="2:30" x14ac:dyDescent="0.2">
      <c r="B27" s="1" t="s">
        <v>24</v>
      </c>
      <c r="D27" t="str">
        <f t="shared" si="0"/>
        <v>DealtAmount    string</v>
      </c>
      <c r="E27" t="str">
        <f t="shared" si="5"/>
        <v>DealtAmount    string</v>
      </c>
      <c r="G27" t="str">
        <f t="shared" si="1"/>
        <v>DealtAmount:    returnRecord.DealtAmount,</v>
      </c>
      <c r="H27" t="str">
        <f t="shared" si="2"/>
        <v>DealtAmount:    "",</v>
      </c>
      <c r="L27" t="str">
        <f t="shared" si="6"/>
        <v>sienaDealList.DealtAmount = DealtAmount.String</v>
      </c>
      <c r="V27" t="str">
        <f t="shared" si="3"/>
        <v>item.DealtAmount = r.FormValue("DealtAmount")</v>
      </c>
      <c r="AD27" t="str">
        <f t="shared" si="4"/>
        <v>.DealtAmount</v>
      </c>
    </row>
    <row r="28" spans="2:30" x14ac:dyDescent="0.2">
      <c r="B28" s="1" t="s">
        <v>25</v>
      </c>
      <c r="D28" t="str">
        <f t="shared" si="0"/>
        <v>AgainstAmount    string</v>
      </c>
      <c r="E28" t="str">
        <f t="shared" si="5"/>
        <v>AgainstAmount    string</v>
      </c>
      <c r="G28" t="str">
        <f t="shared" si="1"/>
        <v>AgainstAmount:    returnRecord.AgainstAmount,</v>
      </c>
      <c r="H28" t="str">
        <f t="shared" si="2"/>
        <v>AgainstAmount:    "",</v>
      </c>
      <c r="L28" t="str">
        <f t="shared" si="6"/>
        <v>sienaDealList.AgainstAmount = AgainstAmount.String</v>
      </c>
      <c r="V28" t="str">
        <f t="shared" si="3"/>
        <v>item.AgainstAmount = r.FormValue("AgainstAmount")</v>
      </c>
      <c r="AD28" t="str">
        <f t="shared" si="4"/>
        <v>.AgainstAmount</v>
      </c>
    </row>
    <row r="29" spans="2:30" x14ac:dyDescent="0.2">
      <c r="B29" s="1" t="s">
        <v>26</v>
      </c>
      <c r="D29" t="str">
        <f t="shared" si="0"/>
        <v>AgainstCcy    string</v>
      </c>
      <c r="E29" t="str">
        <f t="shared" si="5"/>
        <v>AgainstCcy    string</v>
      </c>
      <c r="G29" t="str">
        <f t="shared" si="1"/>
        <v>AgainstCcy:    returnRecord.AgainstCcy,</v>
      </c>
      <c r="H29" t="str">
        <f t="shared" si="2"/>
        <v>AgainstCcy:    "",</v>
      </c>
      <c r="L29" t="str">
        <f t="shared" si="6"/>
        <v>sienaDealList.AgainstCcy = AgainstCcy.String</v>
      </c>
      <c r="V29" t="str">
        <f t="shared" si="3"/>
        <v>item.AgainstCcy = r.FormValue("AgainstCcy")</v>
      </c>
      <c r="AD29" t="str">
        <f t="shared" si="4"/>
        <v>.AgainstCcy</v>
      </c>
    </row>
    <row r="30" spans="2:30" x14ac:dyDescent="0.2">
      <c r="B30" s="1" t="s">
        <v>27</v>
      </c>
      <c r="D30" t="str">
        <f t="shared" si="0"/>
        <v>AllInRate    string</v>
      </c>
      <c r="E30" t="str">
        <f t="shared" si="5"/>
        <v>AllInRate    string</v>
      </c>
      <c r="G30" t="str">
        <f t="shared" si="1"/>
        <v>AllInRate:    returnRecord.AllInRate,</v>
      </c>
      <c r="H30" t="str">
        <f t="shared" si="2"/>
        <v>AllInRate:    "",</v>
      </c>
      <c r="L30" t="str">
        <f t="shared" si="6"/>
        <v>sienaDealList.AllInRate = AllInRate.String</v>
      </c>
      <c r="V30" t="str">
        <f t="shared" si="3"/>
        <v>item.AllInRate = r.FormValue("AllInRate")</v>
      </c>
      <c r="AD30" t="str">
        <f t="shared" si="4"/>
        <v>.AllInRate</v>
      </c>
    </row>
    <row r="31" spans="2:30" x14ac:dyDescent="0.2">
      <c r="B31" s="1" t="s">
        <v>28</v>
      </c>
      <c r="D31" t="str">
        <f t="shared" si="0"/>
        <v>MktRate    string</v>
      </c>
      <c r="E31" t="str">
        <f t="shared" si="5"/>
        <v>MktRate    string</v>
      </c>
      <c r="G31" t="str">
        <f t="shared" si="1"/>
        <v>MktRate:    returnRecord.MktRate,</v>
      </c>
      <c r="H31" t="str">
        <f t="shared" si="2"/>
        <v>MktRate:    "",</v>
      </c>
      <c r="L31" t="str">
        <f t="shared" si="6"/>
        <v>sienaDealList.MktRate = MktRate.String</v>
      </c>
      <c r="V31" t="str">
        <f t="shared" si="3"/>
        <v>item.MktRate = r.FormValue("MktRate")</v>
      </c>
      <c r="AD31" t="str">
        <f t="shared" si="4"/>
        <v>.MktRate</v>
      </c>
    </row>
    <row r="32" spans="2:30" x14ac:dyDescent="0.2">
      <c r="B32" s="1" t="s">
        <v>29</v>
      </c>
      <c r="D32" t="str">
        <f t="shared" si="0"/>
        <v>SettleCcy    string</v>
      </c>
      <c r="E32" t="str">
        <f t="shared" si="5"/>
        <v>SettleCcy    string</v>
      </c>
      <c r="G32" t="str">
        <f t="shared" si="1"/>
        <v>SettleCcy:    returnRecord.SettleCcy,</v>
      </c>
      <c r="H32" t="str">
        <f t="shared" si="2"/>
        <v>SettleCcy:    "",</v>
      </c>
      <c r="L32" t="str">
        <f t="shared" si="6"/>
        <v>sienaDealList.SettleCcy = SettleCcy.String</v>
      </c>
      <c r="V32" t="str">
        <f t="shared" si="3"/>
        <v>item.SettleCcy = r.FormValue("SettleCcy")</v>
      </c>
      <c r="AD32" t="str">
        <f t="shared" si="4"/>
        <v>.SettleCcy</v>
      </c>
    </row>
    <row r="33" spans="2:30" x14ac:dyDescent="0.2">
      <c r="B33" s="1" t="s">
        <v>30</v>
      </c>
      <c r="D33" t="str">
        <f t="shared" si="0"/>
        <v>Direction    string</v>
      </c>
      <c r="E33" t="str">
        <f t="shared" si="5"/>
        <v>Direction    string</v>
      </c>
      <c r="G33" t="str">
        <f t="shared" si="1"/>
        <v>Direction:    returnRecord.Direction,</v>
      </c>
      <c r="H33" t="str">
        <f t="shared" si="2"/>
        <v>Direction:    "",</v>
      </c>
      <c r="L33" t="str">
        <f t="shared" si="6"/>
        <v>sienaDealList.Direction = Direction.String</v>
      </c>
      <c r="V33" t="str">
        <f t="shared" si="3"/>
        <v>item.Direction = r.FormValue("Direction")</v>
      </c>
      <c r="AD33" t="str">
        <f t="shared" si="4"/>
        <v>.Direction</v>
      </c>
    </row>
    <row r="34" spans="2:30" x14ac:dyDescent="0.2">
      <c r="B34" s="1" t="s">
        <v>31</v>
      </c>
      <c r="D34" t="str">
        <f t="shared" si="0"/>
        <v>NpvRate    string</v>
      </c>
      <c r="E34" t="str">
        <f t="shared" si="5"/>
        <v>NpvRate    string</v>
      </c>
      <c r="G34" t="str">
        <f t="shared" si="1"/>
        <v>NpvRate:    returnRecord.NpvRate,</v>
      </c>
      <c r="H34" t="str">
        <f t="shared" si="2"/>
        <v>NpvRate:    "",</v>
      </c>
      <c r="L34" t="str">
        <f t="shared" si="6"/>
        <v>sienaDealList.NpvRate = NpvRate.String</v>
      </c>
      <c r="V34" t="str">
        <f t="shared" si="3"/>
        <v>item.NpvRate = r.FormValue("NpvRate")</v>
      </c>
      <c r="AD34" t="str">
        <f t="shared" si="4"/>
        <v>.NpvRate</v>
      </c>
    </row>
    <row r="35" spans="2:30" x14ac:dyDescent="0.2">
      <c r="B35" s="1" t="s">
        <v>32</v>
      </c>
      <c r="D35" t="str">
        <f t="shared" si="0"/>
        <v>OriginUser    string</v>
      </c>
      <c r="E35" t="str">
        <f t="shared" si="5"/>
        <v>OriginUser    string</v>
      </c>
      <c r="G35" t="str">
        <f t="shared" si="1"/>
        <v>OriginUser:    returnRecord.OriginUser,</v>
      </c>
      <c r="H35" t="str">
        <f t="shared" si="2"/>
        <v>OriginUser:    "",</v>
      </c>
      <c r="L35" t="str">
        <f t="shared" si="6"/>
        <v>sienaDealList.OriginUser = OriginUser.String</v>
      </c>
      <c r="V35" t="str">
        <f t="shared" si="3"/>
        <v>item.OriginUser = r.FormValue("OriginUser")</v>
      </c>
      <c r="AD35" t="str">
        <f t="shared" si="4"/>
        <v>.OriginUser</v>
      </c>
    </row>
    <row r="36" spans="2:30" x14ac:dyDescent="0.2">
      <c r="B36" s="1" t="s">
        <v>33</v>
      </c>
      <c r="D36" t="str">
        <f t="shared" si="0"/>
        <v>PayInstruction    string</v>
      </c>
      <c r="E36" t="str">
        <f t="shared" si="5"/>
        <v>PayInstruction    string</v>
      </c>
      <c r="G36" t="str">
        <f t="shared" si="1"/>
        <v>PayInstruction:    returnRecord.PayInstruction,</v>
      </c>
      <c r="H36" t="str">
        <f t="shared" si="2"/>
        <v>PayInstruction:    "",</v>
      </c>
      <c r="L36" t="str">
        <f t="shared" si="6"/>
        <v>sienaDealList.PayInstruction = PayInstruction.String</v>
      </c>
      <c r="V36" t="str">
        <f t="shared" si="3"/>
        <v>item.PayInstruction = r.FormValue("PayInstruction")</v>
      </c>
      <c r="AD36" t="str">
        <f t="shared" si="4"/>
        <v>.PayInstruction</v>
      </c>
    </row>
    <row r="37" spans="2:30" x14ac:dyDescent="0.2">
      <c r="B37" s="1" t="s">
        <v>34</v>
      </c>
      <c r="D37" t="str">
        <f t="shared" si="0"/>
        <v>ReceiptInstruction    string</v>
      </c>
      <c r="E37" t="str">
        <f t="shared" si="5"/>
        <v>ReceiptInstruction    string</v>
      </c>
      <c r="G37" t="str">
        <f t="shared" si="1"/>
        <v>ReceiptInstruction:    returnRecord.ReceiptInstruction,</v>
      </c>
      <c r="H37" t="str">
        <f t="shared" si="2"/>
        <v>ReceiptInstruction:    "",</v>
      </c>
      <c r="L37" t="str">
        <f t="shared" si="6"/>
        <v>sienaDealList.ReceiptInstruction = ReceiptInstruction.String</v>
      </c>
      <c r="V37" t="str">
        <f t="shared" si="3"/>
        <v>item.ReceiptInstruction = r.FormValue("ReceiptInstruction")</v>
      </c>
      <c r="AD37" t="str">
        <f t="shared" si="4"/>
        <v>.ReceiptInstruction</v>
      </c>
    </row>
    <row r="38" spans="2:30" x14ac:dyDescent="0.2">
      <c r="B38" s="1" t="s">
        <v>35</v>
      </c>
      <c r="D38" t="str">
        <f t="shared" si="0"/>
        <v>NIName    string</v>
      </c>
      <c r="E38" t="str">
        <f t="shared" si="5"/>
        <v>NIName    string</v>
      </c>
      <c r="G38" t="str">
        <f t="shared" si="1"/>
        <v>NIName:    returnRecord.NIName,</v>
      </c>
      <c r="H38" t="str">
        <f t="shared" si="2"/>
        <v>NIName:    "",</v>
      </c>
      <c r="L38" t="str">
        <f t="shared" si="6"/>
        <v>sienaDealList.NIName = NIName.String</v>
      </c>
      <c r="V38" t="str">
        <f t="shared" si="3"/>
        <v>item.NIName = r.FormValue("NIName")</v>
      </c>
      <c r="AD38" t="str">
        <f t="shared" si="4"/>
        <v>.NIName</v>
      </c>
    </row>
    <row r="39" spans="2:30" x14ac:dyDescent="0.2">
      <c r="B39" s="1" t="s">
        <v>36</v>
      </c>
      <c r="D39" t="str">
        <f t="shared" si="0"/>
        <v>CCYPair    string</v>
      </c>
      <c r="E39" t="str">
        <f t="shared" si="5"/>
        <v>CCYPair    string</v>
      </c>
      <c r="G39" t="str">
        <f t="shared" si="1"/>
        <v>CCYPair:    returnRecord.CCYPair,</v>
      </c>
      <c r="H39" t="str">
        <f t="shared" si="2"/>
        <v>CCYPair:    "",</v>
      </c>
      <c r="L39" t="str">
        <f t="shared" si="6"/>
        <v>sienaDealList.CCYPair = CCYPair.String</v>
      </c>
      <c r="V39" t="str">
        <f t="shared" si="3"/>
        <v>item.CCYPair = r.FormValue("CCYPair")</v>
      </c>
      <c r="AD39" t="str">
        <f t="shared" si="4"/>
        <v>.CCYPair</v>
      </c>
    </row>
    <row r="40" spans="2:30" x14ac:dyDescent="0.2">
      <c r="B40" s="1" t="s">
        <v>37</v>
      </c>
      <c r="D40" t="str">
        <f t="shared" ref="D40:D62" si="7">B40&amp;"    string"</f>
        <v>Instrument    string</v>
      </c>
      <c r="E40" t="str">
        <f t="shared" ref="E40:E62" si="8">D40</f>
        <v>Instrument    string</v>
      </c>
      <c r="G40" t="str">
        <f t="shared" ref="G40:G62" si="9">B40&amp;":    "&amp;$F$4&amp;B40&amp;","</f>
        <v>Instrument:    returnRecord.Instrument,</v>
      </c>
      <c r="H40" t="str">
        <f t="shared" ref="H40:H62" si="10">B40&amp;":    """""&amp;","</f>
        <v>Instrument:    "",</v>
      </c>
      <c r="L40" t="str">
        <f t="shared" ref="L40:L62" si="11">$I$3&amp;"."&amp;B40&amp;" = "&amp;B40&amp;".String"</f>
        <v>sienaDealList.Instrument = Instrument.String</v>
      </c>
      <c r="V40" t="str">
        <f t="shared" ref="V40:V62" si="12">"item."&amp;B40&amp;" = r.FormValue("""&amp;B40&amp;""")"</f>
        <v>item.Instrument = r.FormValue("Instrument")</v>
      </c>
      <c r="AD40" t="str">
        <f t="shared" ref="AD40:AD62" si="13">"."&amp;B40</f>
        <v>.Instrument</v>
      </c>
    </row>
    <row r="41" spans="2:30" x14ac:dyDescent="0.2">
      <c r="B41" s="1" t="s">
        <v>38</v>
      </c>
      <c r="D41" t="str">
        <f t="shared" si="7"/>
        <v>PortfolioName    string</v>
      </c>
      <c r="E41" t="str">
        <f t="shared" si="8"/>
        <v>PortfolioName    string</v>
      </c>
      <c r="G41" t="str">
        <f t="shared" si="9"/>
        <v>PortfolioName:    returnRecord.PortfolioName,</v>
      </c>
      <c r="H41" t="str">
        <f t="shared" si="10"/>
        <v>PortfolioName:    "",</v>
      </c>
      <c r="L41" t="str">
        <f t="shared" si="11"/>
        <v>sienaDealList.PortfolioName = PortfolioName.String</v>
      </c>
      <c r="V41" t="str">
        <f t="shared" si="12"/>
        <v>item.PortfolioName = r.FormValue("PortfolioName")</v>
      </c>
      <c r="AD41" t="str">
        <f t="shared" si="13"/>
        <v>.PortfolioName</v>
      </c>
    </row>
    <row r="42" spans="2:30" x14ac:dyDescent="0.2">
      <c r="B42" s="1" t="s">
        <v>39</v>
      </c>
      <c r="D42" t="str">
        <f t="shared" si="7"/>
        <v>RVDate    string</v>
      </c>
      <c r="E42" t="str">
        <f t="shared" si="8"/>
        <v>RVDate    string</v>
      </c>
      <c r="G42" t="str">
        <f t="shared" si="9"/>
        <v>RVDate:    returnRecord.RVDate,</v>
      </c>
      <c r="H42" t="str">
        <f t="shared" si="10"/>
        <v>RVDate:    "",</v>
      </c>
      <c r="L42" t="str">
        <f t="shared" si="11"/>
        <v>sienaDealList.RVDate = RVDate.String</v>
      </c>
      <c r="V42" t="str">
        <f t="shared" si="12"/>
        <v>item.RVDate = r.FormValue("RVDate")</v>
      </c>
      <c r="AD42" t="str">
        <f t="shared" si="13"/>
        <v>.RVDate</v>
      </c>
    </row>
    <row r="43" spans="2:30" x14ac:dyDescent="0.2">
      <c r="B43" s="1" t="s">
        <v>40</v>
      </c>
      <c r="D43" t="str">
        <f t="shared" si="7"/>
        <v>RVMTM    string</v>
      </c>
      <c r="E43" t="str">
        <f t="shared" si="8"/>
        <v>RVMTM    string</v>
      </c>
      <c r="G43" t="str">
        <f t="shared" si="9"/>
        <v>RVMTM:    returnRecord.RVMTM,</v>
      </c>
      <c r="H43" t="str">
        <f t="shared" si="10"/>
        <v>RVMTM:    "",</v>
      </c>
      <c r="L43" t="str">
        <f t="shared" si="11"/>
        <v>sienaDealList.RVMTM = RVMTM.String</v>
      </c>
      <c r="V43" t="str">
        <f t="shared" si="12"/>
        <v>item.RVMTM = r.FormValue("RVMTM")</v>
      </c>
      <c r="AD43" t="str">
        <f t="shared" si="13"/>
        <v>.RVMTM</v>
      </c>
    </row>
    <row r="44" spans="2:30" x14ac:dyDescent="0.2">
      <c r="B44" s="1" t="s">
        <v>41</v>
      </c>
      <c r="D44" t="str">
        <f t="shared" si="7"/>
        <v>CounterBook    string</v>
      </c>
      <c r="E44" t="str">
        <f t="shared" si="8"/>
        <v>CounterBook    string</v>
      </c>
      <c r="G44" t="str">
        <f t="shared" si="9"/>
        <v>CounterBook:    returnRecord.CounterBook,</v>
      </c>
      <c r="H44" t="str">
        <f t="shared" si="10"/>
        <v>CounterBook:    "",</v>
      </c>
      <c r="L44" t="str">
        <f t="shared" si="11"/>
        <v>sienaDealList.CounterBook = CounterBook.String</v>
      </c>
      <c r="V44" t="str">
        <f t="shared" si="12"/>
        <v>item.CounterBook = r.FormValue("CounterBook")</v>
      </c>
      <c r="AD44" t="str">
        <f t="shared" si="13"/>
        <v>.CounterBook</v>
      </c>
    </row>
    <row r="45" spans="2:30" x14ac:dyDescent="0.2">
      <c r="B45" s="1" t="s">
        <v>42</v>
      </c>
      <c r="D45" t="str">
        <f t="shared" si="7"/>
        <v>CounterBookName    string</v>
      </c>
      <c r="E45" t="str">
        <f t="shared" si="8"/>
        <v>CounterBookName    string</v>
      </c>
      <c r="G45" t="str">
        <f t="shared" si="9"/>
        <v>CounterBookName:    returnRecord.CounterBookName,</v>
      </c>
      <c r="H45" t="str">
        <f t="shared" si="10"/>
        <v>CounterBookName:    "",</v>
      </c>
      <c r="L45" t="str">
        <f t="shared" si="11"/>
        <v>sienaDealList.CounterBookName = CounterBookName.String</v>
      </c>
      <c r="V45" t="str">
        <f t="shared" si="12"/>
        <v>item.CounterBookName = r.FormValue("CounterBookName")</v>
      </c>
      <c r="AD45" t="str">
        <f t="shared" si="13"/>
        <v>.CounterBookName</v>
      </c>
    </row>
    <row r="46" spans="2:30" x14ac:dyDescent="0.2">
      <c r="B46" s="1" t="s">
        <v>43</v>
      </c>
      <c r="D46" t="str">
        <f t="shared" si="7"/>
        <v>Party    string</v>
      </c>
      <c r="E46" t="str">
        <f t="shared" si="8"/>
        <v>Party    string</v>
      </c>
      <c r="G46" t="str">
        <f t="shared" si="9"/>
        <v>Party:    returnRecord.Party,</v>
      </c>
      <c r="H46" t="str">
        <f t="shared" si="10"/>
        <v>Party:    "",</v>
      </c>
      <c r="L46" t="str">
        <f t="shared" si="11"/>
        <v>sienaDealList.Party = Party.String</v>
      </c>
      <c r="V46" t="str">
        <f t="shared" si="12"/>
        <v>item.Party = r.FormValue("Party")</v>
      </c>
      <c r="AD46" t="str">
        <f t="shared" si="13"/>
        <v>.Party</v>
      </c>
    </row>
    <row r="47" spans="2:30" x14ac:dyDescent="0.2">
      <c r="B47" s="1" t="s">
        <v>44</v>
      </c>
      <c r="D47" t="str">
        <f t="shared" si="7"/>
        <v>PartyName    string</v>
      </c>
      <c r="E47" t="str">
        <f t="shared" si="8"/>
        <v>PartyName    string</v>
      </c>
      <c r="G47" t="str">
        <f t="shared" si="9"/>
        <v>PartyName:    returnRecord.PartyName,</v>
      </c>
      <c r="H47" t="str">
        <f t="shared" si="10"/>
        <v>PartyName:    "",</v>
      </c>
      <c r="L47" t="str">
        <f t="shared" si="11"/>
        <v>sienaDealList.PartyName = PartyName.String</v>
      </c>
      <c r="V47" t="str">
        <f t="shared" si="12"/>
        <v>item.PartyName = r.FormValue("PartyName")</v>
      </c>
      <c r="AD47" t="str">
        <f t="shared" si="13"/>
        <v>.PartyName</v>
      </c>
    </row>
    <row r="48" spans="2:30" x14ac:dyDescent="0.2">
      <c r="B48" s="1"/>
      <c r="D48" t="str">
        <f t="shared" si="7"/>
        <v xml:space="preserve">    string</v>
      </c>
      <c r="E48" t="str">
        <f t="shared" si="8"/>
        <v xml:space="preserve">    string</v>
      </c>
      <c r="G48" t="str">
        <f t="shared" si="9"/>
        <v>:    returnRecord.,</v>
      </c>
      <c r="H48" t="str">
        <f t="shared" si="10"/>
        <v>:    "",</v>
      </c>
      <c r="L48" t="str">
        <f t="shared" si="11"/>
        <v>sienaDealList. = .String</v>
      </c>
      <c r="V48" t="str">
        <f t="shared" si="12"/>
        <v>item. = r.FormValue("")</v>
      </c>
      <c r="AD48" t="str">
        <f t="shared" si="13"/>
        <v>.</v>
      </c>
    </row>
    <row r="49" spans="2:30" x14ac:dyDescent="0.2">
      <c r="B49" s="1"/>
      <c r="D49" t="str">
        <f t="shared" si="7"/>
        <v xml:space="preserve">    string</v>
      </c>
      <c r="E49" t="str">
        <f t="shared" si="8"/>
        <v xml:space="preserve">    string</v>
      </c>
      <c r="G49" t="str">
        <f t="shared" si="9"/>
        <v>:    returnRecord.,</v>
      </c>
      <c r="H49" t="str">
        <f t="shared" si="10"/>
        <v>:    "",</v>
      </c>
      <c r="L49" t="str">
        <f t="shared" si="11"/>
        <v>sienaDealList. = .String</v>
      </c>
      <c r="V49" t="str">
        <f t="shared" si="12"/>
        <v>item. = r.FormValue("")</v>
      </c>
      <c r="AD49" t="str">
        <f t="shared" si="13"/>
        <v>.</v>
      </c>
    </row>
    <row r="50" spans="2:30" x14ac:dyDescent="0.2">
      <c r="B50" s="1"/>
      <c r="D50" t="str">
        <f t="shared" si="7"/>
        <v xml:space="preserve">    string</v>
      </c>
      <c r="E50" t="str">
        <f t="shared" si="8"/>
        <v xml:space="preserve">    string</v>
      </c>
      <c r="G50" t="str">
        <f t="shared" si="9"/>
        <v>:    returnRecord.,</v>
      </c>
      <c r="H50" t="str">
        <f t="shared" si="10"/>
        <v>:    "",</v>
      </c>
      <c r="L50" t="str">
        <f t="shared" si="11"/>
        <v>sienaDealList. = .String</v>
      </c>
      <c r="V50" t="str">
        <f t="shared" si="12"/>
        <v>item. = r.FormValue("")</v>
      </c>
      <c r="AD50" t="str">
        <f t="shared" si="13"/>
        <v>.</v>
      </c>
    </row>
    <row r="51" spans="2:30" x14ac:dyDescent="0.2">
      <c r="B51" s="1"/>
      <c r="D51" t="str">
        <f t="shared" si="7"/>
        <v xml:space="preserve">    string</v>
      </c>
      <c r="E51" t="str">
        <f t="shared" si="8"/>
        <v xml:space="preserve">    string</v>
      </c>
      <c r="G51" t="str">
        <f t="shared" si="9"/>
        <v>:    returnRecord.,</v>
      </c>
      <c r="H51" t="str">
        <f t="shared" si="10"/>
        <v>:    "",</v>
      </c>
      <c r="L51" t="str">
        <f t="shared" si="11"/>
        <v>sienaDealList. = .String</v>
      </c>
      <c r="V51" t="str">
        <f t="shared" si="12"/>
        <v>item. = r.FormValue("")</v>
      </c>
      <c r="AD51" t="str">
        <f t="shared" si="13"/>
        <v>.</v>
      </c>
    </row>
    <row r="52" spans="2:30" x14ac:dyDescent="0.2">
      <c r="B52" s="1"/>
      <c r="D52" t="str">
        <f t="shared" si="7"/>
        <v xml:space="preserve">    string</v>
      </c>
      <c r="E52" t="str">
        <f t="shared" si="8"/>
        <v xml:space="preserve">    string</v>
      </c>
      <c r="G52" t="str">
        <f t="shared" si="9"/>
        <v>:    returnRecord.,</v>
      </c>
      <c r="H52" t="str">
        <f t="shared" si="10"/>
        <v>:    "",</v>
      </c>
      <c r="L52" t="str">
        <f t="shared" si="11"/>
        <v>sienaDealList. = .String</v>
      </c>
      <c r="V52" t="str">
        <f t="shared" si="12"/>
        <v>item. = r.FormValue("")</v>
      </c>
      <c r="AD52" t="str">
        <f t="shared" si="13"/>
        <v>.</v>
      </c>
    </row>
    <row r="53" spans="2:30" x14ac:dyDescent="0.2">
      <c r="B53" s="1"/>
      <c r="D53" t="str">
        <f t="shared" si="7"/>
        <v xml:space="preserve">    string</v>
      </c>
      <c r="E53" t="str">
        <f t="shared" si="8"/>
        <v xml:space="preserve">    string</v>
      </c>
      <c r="G53" t="str">
        <f t="shared" si="9"/>
        <v>:    returnRecord.,</v>
      </c>
      <c r="H53" t="str">
        <f t="shared" si="10"/>
        <v>:    "",</v>
      </c>
      <c r="L53" t="str">
        <f t="shared" si="11"/>
        <v>sienaDealList. = .String</v>
      </c>
      <c r="V53" t="str">
        <f t="shared" si="12"/>
        <v>item. = r.FormValue("")</v>
      </c>
      <c r="AD53" t="str">
        <f t="shared" si="13"/>
        <v>.</v>
      </c>
    </row>
    <row r="54" spans="2:30" x14ac:dyDescent="0.2">
      <c r="B54" s="1"/>
      <c r="D54" t="str">
        <f t="shared" si="7"/>
        <v xml:space="preserve">    string</v>
      </c>
      <c r="E54" t="str">
        <f t="shared" si="8"/>
        <v xml:space="preserve">    string</v>
      </c>
      <c r="G54" t="str">
        <f t="shared" si="9"/>
        <v>:    returnRecord.,</v>
      </c>
      <c r="H54" t="str">
        <f t="shared" si="10"/>
        <v>:    "",</v>
      </c>
      <c r="L54" t="str">
        <f t="shared" si="11"/>
        <v>sienaDealList. = .String</v>
      </c>
      <c r="V54" t="str">
        <f t="shared" si="12"/>
        <v>item. = r.FormValue("")</v>
      </c>
      <c r="AD54" t="str">
        <f t="shared" si="13"/>
        <v>.</v>
      </c>
    </row>
    <row r="55" spans="2:30" x14ac:dyDescent="0.2">
      <c r="B55" s="1"/>
      <c r="D55" t="str">
        <f t="shared" si="7"/>
        <v xml:space="preserve">    string</v>
      </c>
      <c r="E55" t="str">
        <f t="shared" si="8"/>
        <v xml:space="preserve">    string</v>
      </c>
      <c r="G55" t="str">
        <f t="shared" si="9"/>
        <v>:    returnRecord.,</v>
      </c>
      <c r="H55" t="str">
        <f t="shared" si="10"/>
        <v>:    "",</v>
      </c>
      <c r="L55" t="str">
        <f t="shared" si="11"/>
        <v>sienaDealList. = .String</v>
      </c>
      <c r="V55" t="str">
        <f t="shared" si="12"/>
        <v>item. = r.FormValue("")</v>
      </c>
      <c r="AD55" t="str">
        <f t="shared" si="13"/>
        <v>.</v>
      </c>
    </row>
    <row r="56" spans="2:30" x14ac:dyDescent="0.2">
      <c r="B56" s="1"/>
      <c r="D56" t="str">
        <f t="shared" si="7"/>
        <v xml:space="preserve">    string</v>
      </c>
      <c r="E56" t="str">
        <f t="shared" si="8"/>
        <v xml:space="preserve">    string</v>
      </c>
      <c r="G56" t="str">
        <f t="shared" si="9"/>
        <v>:    returnRecord.,</v>
      </c>
      <c r="H56" t="str">
        <f t="shared" si="10"/>
        <v>:    "",</v>
      </c>
      <c r="L56" t="str">
        <f t="shared" si="11"/>
        <v>sienaDealList. = .String</v>
      </c>
      <c r="V56" t="str">
        <f t="shared" si="12"/>
        <v>item. = r.FormValue("")</v>
      </c>
      <c r="AD56" t="str">
        <f t="shared" si="13"/>
        <v>.</v>
      </c>
    </row>
    <row r="57" spans="2:30" x14ac:dyDescent="0.2">
      <c r="B57" s="1"/>
      <c r="D57" t="str">
        <f t="shared" si="7"/>
        <v xml:space="preserve">    string</v>
      </c>
      <c r="E57" t="str">
        <f t="shared" si="8"/>
        <v xml:space="preserve">    string</v>
      </c>
      <c r="G57" t="str">
        <f t="shared" si="9"/>
        <v>:    returnRecord.,</v>
      </c>
      <c r="H57" t="str">
        <f t="shared" si="10"/>
        <v>:    "",</v>
      </c>
      <c r="L57" t="str">
        <f t="shared" si="11"/>
        <v>sienaDealList. = .String</v>
      </c>
      <c r="V57" t="str">
        <f t="shared" si="12"/>
        <v>item. = r.FormValue("")</v>
      </c>
      <c r="AD57" t="str">
        <f t="shared" si="13"/>
        <v>.</v>
      </c>
    </row>
    <row r="58" spans="2:30" x14ac:dyDescent="0.2">
      <c r="B58" s="1"/>
      <c r="D58" t="str">
        <f t="shared" si="7"/>
        <v xml:space="preserve">    string</v>
      </c>
      <c r="E58" t="str">
        <f t="shared" si="8"/>
        <v xml:space="preserve">    string</v>
      </c>
      <c r="G58" t="str">
        <f t="shared" si="9"/>
        <v>:    returnRecord.,</v>
      </c>
      <c r="H58" t="str">
        <f t="shared" si="10"/>
        <v>:    "",</v>
      </c>
      <c r="L58" t="str">
        <f t="shared" si="11"/>
        <v>sienaDealList. = .String</v>
      </c>
      <c r="V58" t="str">
        <f t="shared" si="12"/>
        <v>item. = r.FormValue("")</v>
      </c>
      <c r="AD58" t="str">
        <f t="shared" si="13"/>
        <v>.</v>
      </c>
    </row>
    <row r="59" spans="2:30" x14ac:dyDescent="0.2">
      <c r="B59" s="1"/>
      <c r="D59" t="str">
        <f t="shared" si="7"/>
        <v xml:space="preserve">    string</v>
      </c>
      <c r="E59" t="str">
        <f t="shared" si="8"/>
        <v xml:space="preserve">    string</v>
      </c>
      <c r="G59" t="str">
        <f t="shared" si="9"/>
        <v>:    returnRecord.,</v>
      </c>
      <c r="H59" t="str">
        <f t="shared" si="10"/>
        <v>:    "",</v>
      </c>
      <c r="L59" t="str">
        <f t="shared" si="11"/>
        <v>sienaDealList. = .String</v>
      </c>
      <c r="V59" t="str">
        <f t="shared" si="12"/>
        <v>item. = r.FormValue("")</v>
      </c>
      <c r="AD59" t="str">
        <f t="shared" si="13"/>
        <v>.</v>
      </c>
    </row>
    <row r="60" spans="2:30" x14ac:dyDescent="0.2">
      <c r="B60" s="1"/>
      <c r="D60" t="str">
        <f t="shared" si="7"/>
        <v xml:space="preserve">    string</v>
      </c>
      <c r="E60" t="str">
        <f t="shared" si="8"/>
        <v xml:space="preserve">    string</v>
      </c>
      <c r="G60" t="str">
        <f t="shared" si="9"/>
        <v>:    returnRecord.,</v>
      </c>
      <c r="H60" t="str">
        <f t="shared" si="10"/>
        <v>:    "",</v>
      </c>
      <c r="L60" t="str">
        <f t="shared" si="11"/>
        <v>sienaDealList. = .String</v>
      </c>
      <c r="V60" t="str">
        <f t="shared" si="12"/>
        <v>item. = r.FormValue("")</v>
      </c>
      <c r="AD60" t="str">
        <f t="shared" si="13"/>
        <v>.</v>
      </c>
    </row>
    <row r="61" spans="2:30" x14ac:dyDescent="0.2">
      <c r="B61" s="1"/>
      <c r="D61" t="str">
        <f t="shared" si="7"/>
        <v xml:space="preserve">    string</v>
      </c>
      <c r="E61" t="str">
        <f t="shared" si="8"/>
        <v xml:space="preserve">    string</v>
      </c>
      <c r="G61" t="str">
        <f t="shared" si="9"/>
        <v>:    returnRecord.,</v>
      </c>
      <c r="H61" t="str">
        <f t="shared" si="10"/>
        <v>:    "",</v>
      </c>
      <c r="L61" t="str">
        <f t="shared" si="11"/>
        <v>sienaDealList. = .String</v>
      </c>
      <c r="V61" t="str">
        <f t="shared" si="12"/>
        <v>item. = r.FormValue("")</v>
      </c>
      <c r="AD61" t="str">
        <f t="shared" si="13"/>
        <v>.</v>
      </c>
    </row>
    <row r="62" spans="2:30" x14ac:dyDescent="0.2">
      <c r="B62" s="1"/>
      <c r="D62" t="str">
        <f t="shared" si="7"/>
        <v xml:space="preserve">    string</v>
      </c>
      <c r="E62" t="str">
        <f t="shared" si="8"/>
        <v xml:space="preserve">    string</v>
      </c>
      <c r="G62" t="str">
        <f t="shared" si="9"/>
        <v>:    returnRecord.,</v>
      </c>
      <c r="H62" t="str">
        <f t="shared" si="10"/>
        <v>:    "",</v>
      </c>
      <c r="L62" t="str">
        <f t="shared" si="11"/>
        <v>sienaDealList. = .String</v>
      </c>
      <c r="V62" t="str">
        <f t="shared" si="12"/>
        <v>item. = r.FormValue("")</v>
      </c>
      <c r="AD62" t="str">
        <f t="shared" si="13"/>
        <v>.</v>
      </c>
    </row>
    <row r="63" spans="2:30" x14ac:dyDescent="0.2">
      <c r="B63" s="1"/>
      <c r="D63" t="str">
        <f t="shared" ref="D63:D74" si="14">B63&amp;"    string"</f>
        <v xml:space="preserve">    string</v>
      </c>
      <c r="E63" t="str">
        <f t="shared" ref="E63:E74" si="15">D63</f>
        <v xml:space="preserve">    string</v>
      </c>
      <c r="G63" t="str">
        <f t="shared" ref="G63:G74" si="16">B63&amp;":    "&amp;$F$4&amp;B63&amp;","</f>
        <v>:    returnRecord.,</v>
      </c>
      <c r="H63" t="str">
        <f t="shared" ref="H63:H74" si="17">B63&amp;":    """""&amp;","</f>
        <v>:    "",</v>
      </c>
      <c r="L63" t="str">
        <f t="shared" ref="L63:L74" si="18">$I$3&amp;"."&amp;B63&amp;" = "&amp;B63&amp;".String"</f>
        <v>sienaDealList. = .String</v>
      </c>
      <c r="V63" t="str">
        <f t="shared" ref="V63:V74" si="19">"item."&amp;B63&amp;" = r.FormValue("""&amp;B63&amp;""")"</f>
        <v>item. = r.FormValue("")</v>
      </c>
      <c r="AD63" t="str">
        <f t="shared" ref="AD63:AD74" si="20">"."&amp;B63</f>
        <v>.</v>
      </c>
    </row>
    <row r="64" spans="2:30" x14ac:dyDescent="0.2">
      <c r="B64" s="1"/>
      <c r="D64" t="str">
        <f t="shared" si="14"/>
        <v xml:space="preserve">    string</v>
      </c>
      <c r="E64" t="str">
        <f t="shared" si="15"/>
        <v xml:space="preserve">    string</v>
      </c>
      <c r="G64" t="str">
        <f t="shared" si="16"/>
        <v>:    returnRecord.,</v>
      </c>
      <c r="H64" t="str">
        <f t="shared" si="17"/>
        <v>:    "",</v>
      </c>
      <c r="L64" t="str">
        <f t="shared" si="18"/>
        <v>sienaDealList. = .String</v>
      </c>
      <c r="V64" t="str">
        <f t="shared" si="19"/>
        <v>item. = r.FormValue("")</v>
      </c>
      <c r="AD64" t="str">
        <f t="shared" si="20"/>
        <v>.</v>
      </c>
    </row>
    <row r="65" spans="2:30" x14ac:dyDescent="0.2">
      <c r="B65" s="1"/>
      <c r="D65" t="str">
        <f t="shared" si="14"/>
        <v xml:space="preserve">    string</v>
      </c>
      <c r="E65" t="str">
        <f t="shared" si="15"/>
        <v xml:space="preserve">    string</v>
      </c>
      <c r="G65" t="str">
        <f t="shared" si="16"/>
        <v>:    returnRecord.,</v>
      </c>
      <c r="H65" t="str">
        <f t="shared" si="17"/>
        <v>:    "",</v>
      </c>
      <c r="L65" t="str">
        <f t="shared" si="18"/>
        <v>sienaDealList. = .String</v>
      </c>
      <c r="V65" t="str">
        <f t="shared" si="19"/>
        <v>item. = r.FormValue("")</v>
      </c>
      <c r="AD65" t="str">
        <f t="shared" si="20"/>
        <v>.</v>
      </c>
    </row>
    <row r="66" spans="2:30" x14ac:dyDescent="0.2">
      <c r="B66" s="1"/>
      <c r="D66" t="str">
        <f t="shared" si="14"/>
        <v xml:space="preserve">    string</v>
      </c>
      <c r="E66" t="str">
        <f t="shared" si="15"/>
        <v xml:space="preserve">    string</v>
      </c>
      <c r="G66" t="str">
        <f t="shared" si="16"/>
        <v>:    returnRecord.,</v>
      </c>
      <c r="H66" t="str">
        <f t="shared" si="17"/>
        <v>:    "",</v>
      </c>
      <c r="L66" t="str">
        <f t="shared" si="18"/>
        <v>sienaDealList. = .String</v>
      </c>
      <c r="V66" t="str">
        <f t="shared" si="19"/>
        <v>item. = r.FormValue("")</v>
      </c>
      <c r="AD66" t="str">
        <f t="shared" si="20"/>
        <v>.</v>
      </c>
    </row>
    <row r="67" spans="2:30" x14ac:dyDescent="0.2">
      <c r="B67" s="1"/>
      <c r="D67" t="str">
        <f t="shared" si="14"/>
        <v xml:space="preserve">    string</v>
      </c>
      <c r="E67" t="str">
        <f t="shared" si="15"/>
        <v xml:space="preserve">    string</v>
      </c>
      <c r="G67" t="str">
        <f t="shared" si="16"/>
        <v>:    returnRecord.,</v>
      </c>
      <c r="H67" t="str">
        <f t="shared" si="17"/>
        <v>:    "",</v>
      </c>
      <c r="L67" t="str">
        <f t="shared" si="18"/>
        <v>sienaDealList. = .String</v>
      </c>
      <c r="V67" t="str">
        <f t="shared" si="19"/>
        <v>item. = r.FormValue("")</v>
      </c>
      <c r="AD67" t="str">
        <f t="shared" si="20"/>
        <v>.</v>
      </c>
    </row>
    <row r="68" spans="2:30" x14ac:dyDescent="0.2">
      <c r="B68" s="1"/>
      <c r="D68" t="str">
        <f t="shared" si="14"/>
        <v xml:space="preserve">    string</v>
      </c>
      <c r="E68" t="str">
        <f t="shared" si="15"/>
        <v xml:space="preserve">    string</v>
      </c>
      <c r="G68" t="str">
        <f t="shared" si="16"/>
        <v>:    returnRecord.,</v>
      </c>
      <c r="H68" t="str">
        <f t="shared" si="17"/>
        <v>:    "",</v>
      </c>
      <c r="L68" t="str">
        <f t="shared" si="18"/>
        <v>sienaDealList. = .String</v>
      </c>
      <c r="V68" t="str">
        <f t="shared" si="19"/>
        <v>item. = r.FormValue("")</v>
      </c>
      <c r="AD68" t="str">
        <f t="shared" si="20"/>
        <v>.</v>
      </c>
    </row>
    <row r="69" spans="2:30" x14ac:dyDescent="0.2">
      <c r="B69" s="1"/>
      <c r="D69" t="str">
        <f t="shared" si="14"/>
        <v xml:space="preserve">    string</v>
      </c>
      <c r="E69" t="str">
        <f t="shared" si="15"/>
        <v xml:space="preserve">    string</v>
      </c>
      <c r="G69" t="str">
        <f t="shared" si="16"/>
        <v>:    returnRecord.,</v>
      </c>
      <c r="H69" t="str">
        <f t="shared" si="17"/>
        <v>:    "",</v>
      </c>
      <c r="L69" t="str">
        <f t="shared" si="18"/>
        <v>sienaDealList. = .String</v>
      </c>
      <c r="V69" t="str">
        <f t="shared" si="19"/>
        <v>item. = r.FormValue("")</v>
      </c>
      <c r="AD69" t="str">
        <f t="shared" si="20"/>
        <v>.</v>
      </c>
    </row>
    <row r="70" spans="2:30" x14ac:dyDescent="0.2">
      <c r="B70" s="1"/>
      <c r="D70" t="str">
        <f t="shared" si="14"/>
        <v xml:space="preserve">    string</v>
      </c>
      <c r="E70" t="str">
        <f t="shared" si="15"/>
        <v xml:space="preserve">    string</v>
      </c>
      <c r="G70" t="str">
        <f t="shared" si="16"/>
        <v>:    returnRecord.,</v>
      </c>
      <c r="H70" t="str">
        <f t="shared" si="17"/>
        <v>:    "",</v>
      </c>
      <c r="L70" t="str">
        <f t="shared" si="18"/>
        <v>sienaDealList. = .String</v>
      </c>
      <c r="V70" t="str">
        <f t="shared" si="19"/>
        <v>item. = r.FormValue("")</v>
      </c>
      <c r="AD70" t="str">
        <f t="shared" si="20"/>
        <v>.</v>
      </c>
    </row>
    <row r="71" spans="2:30" x14ac:dyDescent="0.2">
      <c r="B71" s="1"/>
      <c r="D71" t="str">
        <f t="shared" si="14"/>
        <v xml:space="preserve">    string</v>
      </c>
      <c r="E71" t="str">
        <f t="shared" si="15"/>
        <v xml:space="preserve">    string</v>
      </c>
      <c r="G71" t="str">
        <f t="shared" si="16"/>
        <v>:    returnRecord.,</v>
      </c>
      <c r="H71" t="str">
        <f t="shared" si="17"/>
        <v>:    "",</v>
      </c>
      <c r="L71" t="str">
        <f t="shared" si="18"/>
        <v>sienaDealList. = .String</v>
      </c>
      <c r="V71" t="str">
        <f t="shared" si="19"/>
        <v>item. = r.FormValue("")</v>
      </c>
      <c r="AD71" t="str">
        <f t="shared" si="20"/>
        <v>.</v>
      </c>
    </row>
    <row r="72" spans="2:30" x14ac:dyDescent="0.2">
      <c r="B72" s="1"/>
      <c r="D72" t="str">
        <f t="shared" si="14"/>
        <v xml:space="preserve">    string</v>
      </c>
      <c r="E72" t="str">
        <f t="shared" si="15"/>
        <v xml:space="preserve">    string</v>
      </c>
      <c r="G72" t="str">
        <f t="shared" si="16"/>
        <v>:    returnRecord.,</v>
      </c>
      <c r="H72" t="str">
        <f t="shared" si="17"/>
        <v>:    "",</v>
      </c>
      <c r="L72" t="str">
        <f t="shared" si="18"/>
        <v>sienaDealList. = .String</v>
      </c>
      <c r="V72" t="str">
        <f t="shared" si="19"/>
        <v>item. = r.FormValue("")</v>
      </c>
      <c r="AD72" t="str">
        <f t="shared" si="20"/>
        <v>.</v>
      </c>
    </row>
    <row r="73" spans="2:30" x14ac:dyDescent="0.2">
      <c r="B73" s="1"/>
      <c r="D73" t="str">
        <f t="shared" si="14"/>
        <v xml:space="preserve">    string</v>
      </c>
      <c r="E73" t="str">
        <f t="shared" si="15"/>
        <v xml:space="preserve">    string</v>
      </c>
      <c r="G73" t="str">
        <f t="shared" si="16"/>
        <v>:    returnRecord.,</v>
      </c>
      <c r="H73" t="str">
        <f t="shared" si="17"/>
        <v>:    "",</v>
      </c>
      <c r="L73" t="str">
        <f t="shared" si="18"/>
        <v>sienaDealList. = .String</v>
      </c>
      <c r="V73" t="str">
        <f t="shared" si="19"/>
        <v>item. = r.FormValue("")</v>
      </c>
      <c r="AD73" t="str">
        <f t="shared" si="20"/>
        <v>.</v>
      </c>
    </row>
    <row r="74" spans="2:30" x14ac:dyDescent="0.2">
      <c r="B74" s="1"/>
      <c r="D74" t="str">
        <f t="shared" si="14"/>
        <v xml:space="preserve">    string</v>
      </c>
      <c r="E74" t="str">
        <f t="shared" si="15"/>
        <v xml:space="preserve">    string</v>
      </c>
      <c r="G74" t="str">
        <f t="shared" si="16"/>
        <v>:    returnRecord.,</v>
      </c>
      <c r="H74" t="str">
        <f t="shared" si="17"/>
        <v>:    "",</v>
      </c>
      <c r="L74" t="str">
        <f t="shared" si="18"/>
        <v>sienaDealList. = .String</v>
      </c>
      <c r="V74" t="str">
        <f t="shared" si="19"/>
        <v>item. = r.FormValue("")</v>
      </c>
      <c r="AD74" t="str">
        <f t="shared" si="20"/>
        <v>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B6:BK10"/>
  <sheetViews>
    <sheetView workbookViewId="0">
      <selection activeCell="C10" sqref="C10:AR10"/>
    </sheetView>
  </sheetViews>
  <sheetFormatPr baseColWidth="10" defaultRowHeight="16" x14ac:dyDescent="0.2"/>
  <cols>
    <col min="3" max="3" width="16.83203125" customWidth="1"/>
    <col min="19" max="20" width="24.5" customWidth="1"/>
  </cols>
  <sheetData>
    <row r="6" spans="2:63" x14ac:dyDescent="0.2">
      <c r="B6" cm="1">
        <f t="array" ref="B6:AU6">TRANSPOSE('GO Struct Bits'!B5:B50)</f>
        <v>0</v>
      </c>
      <c r="C6" t="str">
        <v>SienaReference</v>
      </c>
      <c r="D6" t="str">
        <v>CustomerSienaView</v>
      </c>
      <c r="E6" t="str">
        <v>Status</v>
      </c>
      <c r="F6" t="str">
        <v>ValueDate</v>
      </c>
      <c r="G6" t="str">
        <v>MaturityDate</v>
      </c>
      <c r="H6" t="str">
        <v>ContractNumber</v>
      </c>
      <c r="I6" t="str">
        <v>ExternalReference</v>
      </c>
      <c r="J6" t="str">
        <v>Book</v>
      </c>
      <c r="K6" t="str">
        <v>MandatedUser</v>
      </c>
      <c r="L6" t="str">
        <v>Portfolio</v>
      </c>
      <c r="M6" t="str">
        <v>AgreementId</v>
      </c>
      <c r="N6" t="str">
        <v>BackOfficeRefNo</v>
      </c>
      <c r="O6" t="str">
        <v>ISIN</v>
      </c>
      <c r="P6" t="str">
        <v>UTI</v>
      </c>
      <c r="Q6" t="str">
        <v>BookName</v>
      </c>
      <c r="R6" t="str">
        <v>Centre</v>
      </c>
      <c r="S6" t="str">
        <v>Firm</v>
      </c>
      <c r="T6" t="str">
        <v>DealTypeShortName</v>
      </c>
      <c r="U6" t="str">
        <v>FullDealType</v>
      </c>
      <c r="V6" t="str">
        <v>TradeDate</v>
      </c>
      <c r="W6" t="str">
        <v>DealtCcy</v>
      </c>
      <c r="X6" t="str">
        <v>DealtAmount</v>
      </c>
      <c r="Y6" t="str">
        <v>AgainstAmount</v>
      </c>
      <c r="Z6" t="str">
        <v>AgainstCcy</v>
      </c>
      <c r="AA6" t="str">
        <v>AllInRate</v>
      </c>
      <c r="AB6" t="str">
        <v>MktRate</v>
      </c>
      <c r="AC6" t="str">
        <v>SettleCcy</v>
      </c>
      <c r="AD6" t="str">
        <v>Direction</v>
      </c>
      <c r="AE6" t="str">
        <v>NpvRate</v>
      </c>
      <c r="AF6" t="str">
        <v>OriginUser</v>
      </c>
      <c r="AG6" t="str">
        <v>PayInstruction</v>
      </c>
      <c r="AH6" t="str">
        <v>ReceiptInstruction</v>
      </c>
      <c r="AI6" t="str">
        <v>NIName</v>
      </c>
      <c r="AJ6" t="str">
        <v>CCYPair</v>
      </c>
      <c r="AK6" t="str">
        <v>Instrument</v>
      </c>
      <c r="AL6" t="str">
        <v>PortfolioName</v>
      </c>
      <c r="AM6" t="str">
        <v>RVDate</v>
      </c>
      <c r="AN6" t="str">
        <v>RVMTM</v>
      </c>
      <c r="AO6" t="str">
        <v>CounterBook</v>
      </c>
      <c r="AP6" t="str">
        <v>CounterBookName</v>
      </c>
      <c r="AQ6" t="str">
        <v>Party</v>
      </c>
      <c r="AR6" t="str">
        <v>PartyName</v>
      </c>
      <c r="AS6">
        <v>0</v>
      </c>
      <c r="AT6">
        <v>0</v>
      </c>
      <c r="AU6">
        <v>0</v>
      </c>
    </row>
    <row r="8" spans="2:63" x14ac:dyDescent="0.2">
      <c r="B8" t="s">
        <v>1</v>
      </c>
      <c r="C8" t="str">
        <f>C6&amp;", "</f>
        <v xml:space="preserve">SienaReference, </v>
      </c>
      <c r="D8" t="str">
        <f t="shared" ref="D8:BK8" si="0">D6&amp;", "</f>
        <v xml:space="preserve">CustomerSienaView, </v>
      </c>
      <c r="E8" t="str">
        <f t="shared" si="0"/>
        <v xml:space="preserve">Status, </v>
      </c>
      <c r="F8" t="str">
        <f t="shared" si="0"/>
        <v xml:space="preserve">ValueDate, </v>
      </c>
      <c r="G8" t="str">
        <f t="shared" si="0"/>
        <v xml:space="preserve">MaturityDate, </v>
      </c>
      <c r="H8" t="str">
        <f t="shared" si="0"/>
        <v xml:space="preserve">ContractNumber, </v>
      </c>
      <c r="I8" t="str">
        <f t="shared" si="0"/>
        <v xml:space="preserve">ExternalReference, </v>
      </c>
      <c r="J8" t="str">
        <f t="shared" si="0"/>
        <v xml:space="preserve">Book, </v>
      </c>
      <c r="K8" t="str">
        <f t="shared" si="0"/>
        <v xml:space="preserve">MandatedUser, </v>
      </c>
      <c r="L8" t="str">
        <f t="shared" si="0"/>
        <v xml:space="preserve">Portfolio, </v>
      </c>
      <c r="M8" t="str">
        <f t="shared" si="0"/>
        <v xml:space="preserve">AgreementId, </v>
      </c>
      <c r="N8" t="str">
        <f t="shared" si="0"/>
        <v xml:space="preserve">BackOfficeRefNo, </v>
      </c>
      <c r="O8" t="str">
        <f t="shared" si="0"/>
        <v xml:space="preserve">ISIN, </v>
      </c>
      <c r="P8" t="str">
        <f t="shared" si="0"/>
        <v xml:space="preserve">UTI, </v>
      </c>
      <c r="Q8" t="str">
        <f t="shared" si="0"/>
        <v xml:space="preserve">BookName, </v>
      </c>
      <c r="R8" t="str">
        <f t="shared" si="0"/>
        <v xml:space="preserve">Centre, </v>
      </c>
      <c r="S8" t="str">
        <f t="shared" si="0"/>
        <v xml:space="preserve">Firm, </v>
      </c>
      <c r="T8" t="str">
        <f t="shared" si="0"/>
        <v xml:space="preserve">DealTypeShortName, </v>
      </c>
      <c r="U8" t="str">
        <f t="shared" si="0"/>
        <v xml:space="preserve">FullDealType, </v>
      </c>
      <c r="V8" t="str">
        <f t="shared" si="0"/>
        <v xml:space="preserve">TradeDate, </v>
      </c>
      <c r="W8" t="str">
        <f t="shared" si="0"/>
        <v xml:space="preserve">DealtCcy, </v>
      </c>
      <c r="X8" t="str">
        <f t="shared" si="0"/>
        <v xml:space="preserve">DealtAmount, </v>
      </c>
      <c r="Y8" t="str">
        <f t="shared" si="0"/>
        <v xml:space="preserve">AgainstAmount, </v>
      </c>
      <c r="Z8" t="str">
        <f t="shared" si="0"/>
        <v xml:space="preserve">AgainstCcy, </v>
      </c>
      <c r="AA8" t="str">
        <f t="shared" si="0"/>
        <v xml:space="preserve">AllInRate, </v>
      </c>
      <c r="AB8" t="str">
        <f t="shared" si="0"/>
        <v xml:space="preserve">MktRate, </v>
      </c>
      <c r="AC8" t="str">
        <f t="shared" si="0"/>
        <v xml:space="preserve">SettleCcy, </v>
      </c>
      <c r="AD8" t="str">
        <f t="shared" si="0"/>
        <v xml:space="preserve">Direction, </v>
      </c>
      <c r="AE8" t="str">
        <f t="shared" si="0"/>
        <v xml:space="preserve">NpvRate, </v>
      </c>
      <c r="AF8" t="str">
        <f t="shared" si="0"/>
        <v xml:space="preserve">OriginUser, </v>
      </c>
      <c r="AG8" t="str">
        <f t="shared" si="0"/>
        <v xml:space="preserve">PayInstruction, </v>
      </c>
      <c r="AH8" t="str">
        <f t="shared" si="0"/>
        <v xml:space="preserve">ReceiptInstruction, </v>
      </c>
      <c r="AI8" t="str">
        <f t="shared" si="0"/>
        <v xml:space="preserve">NIName, </v>
      </c>
      <c r="AJ8" t="str">
        <f t="shared" si="0"/>
        <v xml:space="preserve">CCYPair, </v>
      </c>
      <c r="AK8" t="str">
        <f t="shared" si="0"/>
        <v xml:space="preserve">Instrument, </v>
      </c>
      <c r="AL8" t="str">
        <f t="shared" si="0"/>
        <v xml:space="preserve">PortfolioName, </v>
      </c>
      <c r="AM8" t="str">
        <f t="shared" si="0"/>
        <v xml:space="preserve">RVDate, </v>
      </c>
      <c r="AN8" t="str">
        <f t="shared" si="0"/>
        <v xml:space="preserve">RVMTM, </v>
      </c>
      <c r="AO8" t="str">
        <f t="shared" si="0"/>
        <v xml:space="preserve">CounterBook, </v>
      </c>
      <c r="AP8" t="str">
        <f t="shared" si="0"/>
        <v xml:space="preserve">CounterBookName, </v>
      </c>
      <c r="AQ8" t="str">
        <f t="shared" si="0"/>
        <v xml:space="preserve">Party, </v>
      </c>
      <c r="AR8" t="str">
        <f t="shared" si="0"/>
        <v xml:space="preserve">PartyName,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2:63" x14ac:dyDescent="0.2">
      <c r="C10" t="str">
        <f>"&amp;"&amp;C8</f>
        <v xml:space="preserve">&amp;SienaReference, </v>
      </c>
      <c r="D10" t="str">
        <f t="shared" ref="D10:BK10" si="1">"&amp;"&amp;D8</f>
        <v xml:space="preserve">&amp;CustomerSienaView, </v>
      </c>
      <c r="E10" t="str">
        <f t="shared" si="1"/>
        <v xml:space="preserve">&amp;Status, </v>
      </c>
      <c r="F10" t="str">
        <f t="shared" si="1"/>
        <v xml:space="preserve">&amp;ValueDate, </v>
      </c>
      <c r="G10" t="str">
        <f t="shared" si="1"/>
        <v xml:space="preserve">&amp;MaturityDate, </v>
      </c>
      <c r="H10" t="str">
        <f t="shared" si="1"/>
        <v xml:space="preserve">&amp;ContractNumber, </v>
      </c>
      <c r="I10" t="str">
        <f t="shared" si="1"/>
        <v xml:space="preserve">&amp;ExternalReference, </v>
      </c>
      <c r="J10" t="str">
        <f t="shared" si="1"/>
        <v xml:space="preserve">&amp;Book, </v>
      </c>
      <c r="K10" t="str">
        <f t="shared" si="1"/>
        <v xml:space="preserve">&amp;MandatedUser, </v>
      </c>
      <c r="L10" t="str">
        <f t="shared" si="1"/>
        <v xml:space="preserve">&amp;Portfolio, </v>
      </c>
      <c r="M10" t="str">
        <f t="shared" si="1"/>
        <v xml:space="preserve">&amp;AgreementId, </v>
      </c>
      <c r="N10" t="str">
        <f t="shared" si="1"/>
        <v xml:space="preserve">&amp;BackOfficeRefNo, </v>
      </c>
      <c r="O10" t="str">
        <f t="shared" si="1"/>
        <v xml:space="preserve">&amp;ISIN, </v>
      </c>
      <c r="P10" t="str">
        <f t="shared" si="1"/>
        <v xml:space="preserve">&amp;UTI, </v>
      </c>
      <c r="Q10" t="str">
        <f t="shared" si="1"/>
        <v xml:space="preserve">&amp;BookName, </v>
      </c>
      <c r="R10" t="str">
        <f t="shared" si="1"/>
        <v xml:space="preserve">&amp;Centre, </v>
      </c>
      <c r="S10" t="str">
        <f t="shared" si="1"/>
        <v xml:space="preserve">&amp;Firm, </v>
      </c>
      <c r="T10" t="str">
        <f t="shared" si="1"/>
        <v xml:space="preserve">&amp;DealTypeShortName, </v>
      </c>
      <c r="U10" t="str">
        <f t="shared" si="1"/>
        <v xml:space="preserve">&amp;FullDealType, </v>
      </c>
      <c r="V10" t="str">
        <f t="shared" si="1"/>
        <v xml:space="preserve">&amp;TradeDate, </v>
      </c>
      <c r="W10" t="str">
        <f t="shared" si="1"/>
        <v xml:space="preserve">&amp;DealtCcy, </v>
      </c>
      <c r="X10" t="str">
        <f t="shared" si="1"/>
        <v xml:space="preserve">&amp;DealtAmount, </v>
      </c>
      <c r="Y10" t="str">
        <f t="shared" si="1"/>
        <v xml:space="preserve">&amp;AgainstAmount, </v>
      </c>
      <c r="Z10" t="str">
        <f t="shared" si="1"/>
        <v xml:space="preserve">&amp;AgainstCcy, </v>
      </c>
      <c r="AA10" t="str">
        <f t="shared" si="1"/>
        <v xml:space="preserve">&amp;AllInRate, </v>
      </c>
      <c r="AB10" t="str">
        <f t="shared" si="1"/>
        <v xml:space="preserve">&amp;MktRate, </v>
      </c>
      <c r="AC10" t="str">
        <f t="shared" si="1"/>
        <v xml:space="preserve">&amp;SettleCcy, </v>
      </c>
      <c r="AD10" t="str">
        <f t="shared" si="1"/>
        <v xml:space="preserve">&amp;Direction, </v>
      </c>
      <c r="AE10" t="str">
        <f t="shared" si="1"/>
        <v xml:space="preserve">&amp;NpvRate, </v>
      </c>
      <c r="AF10" t="str">
        <f t="shared" si="1"/>
        <v xml:space="preserve">&amp;OriginUser, </v>
      </c>
      <c r="AG10" t="str">
        <f t="shared" si="1"/>
        <v xml:space="preserve">&amp;PayInstruction, </v>
      </c>
      <c r="AH10" t="str">
        <f t="shared" si="1"/>
        <v xml:space="preserve">&amp;ReceiptInstruction, </v>
      </c>
      <c r="AI10" t="str">
        <f t="shared" si="1"/>
        <v xml:space="preserve">&amp;NIName, </v>
      </c>
      <c r="AJ10" t="str">
        <f t="shared" si="1"/>
        <v xml:space="preserve">&amp;CCYPair, </v>
      </c>
      <c r="AK10" t="str">
        <f t="shared" si="1"/>
        <v xml:space="preserve">&amp;Instrument, </v>
      </c>
      <c r="AL10" t="str">
        <f t="shared" si="1"/>
        <v xml:space="preserve">&amp;PortfolioName, </v>
      </c>
      <c r="AM10" t="str">
        <f t="shared" si="1"/>
        <v xml:space="preserve">&amp;RVDate, </v>
      </c>
      <c r="AN10" t="str">
        <f t="shared" si="1"/>
        <v xml:space="preserve">&amp;RVMTM, </v>
      </c>
      <c r="AO10" t="str">
        <f t="shared" si="1"/>
        <v xml:space="preserve">&amp;CounterBook, </v>
      </c>
      <c r="AP10" t="str">
        <f t="shared" si="1"/>
        <v xml:space="preserve">&amp;CounterBookName, </v>
      </c>
      <c r="AQ10" t="str">
        <f t="shared" si="1"/>
        <v xml:space="preserve">&amp;Party, </v>
      </c>
      <c r="AR10" t="str">
        <f t="shared" si="1"/>
        <v xml:space="preserve">&amp;PartyName,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2021-03-15T13:07:15Z</dcterms:modified>
</cp:coreProperties>
</file>