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https://stellenbosch-my.sharepoint.com/personal/bambesiwem_sun_ac_za/Documents/Downloads(1)/Geomet short course/"/>
    </mc:Choice>
  </mc:AlternateContent>
  <xr:revisionPtr revIDLastSave="115" documentId="8_{C2C8D215-DC3D-4008-B085-02FB43C1C8D0}" xr6:coauthVersionLast="47" xr6:coauthVersionMax="47" xr10:uidLastSave="{A2B51955-0DFC-48FB-AAF1-4FB0D0E2002B}"/>
  <bookViews>
    <workbookView xWindow="28680" yWindow="-120" windowWidth="29040" windowHeight="15720" xr2:uid="{00000000-000D-0000-FFFF-FFFF00000000}"/>
  </bookViews>
  <sheets>
    <sheet name="Pract. 3_Example" sheetId="6" r:id="rId1"/>
    <sheet name="Pract. 3_Exercise" sheetId="12" r:id="rId2"/>
  </sheets>
  <definedNames>
    <definedName name="solver_adj" localSheetId="0" hidden="1">'Pract. 3_Example'!#REF!</definedName>
    <definedName name="solver_adj" localSheetId="1" hidden="1">'Pract. 3_Exercise'!#REF!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1</definedName>
    <definedName name="solver_eng" localSheetId="0" hidden="1">1</definedName>
    <definedName name="solver_eng" localSheetId="1" hidden="1">1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lhs1" localSheetId="0" hidden="1">'Pract. 3_Example'!#REF!</definedName>
    <definedName name="solver_lhs1" localSheetId="1" hidden="1">'Pract. 3_Exercise'!#REF!</definedName>
    <definedName name="solver_lhs2" localSheetId="0" hidden="1">'Pract. 3_Example'!#REF!</definedName>
    <definedName name="solver_lhs3" localSheetId="0" hidden="1">'Pract. 3_Example'!#REF!</definedName>
    <definedName name="solver_lhs4" localSheetId="0" hidden="1">'Pract. 3_Example'!#REF!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2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3</definedName>
    <definedName name="solver_num" localSheetId="1" hidden="1">1</definedName>
    <definedName name="solver_nwt" localSheetId="0" hidden="1">1</definedName>
    <definedName name="solver_nwt" localSheetId="1" hidden="1">1</definedName>
    <definedName name="solver_opt" localSheetId="0" hidden="1">'Pract. 3_Example'!#REF!</definedName>
    <definedName name="solver_opt" localSheetId="1" hidden="1">'Pract. 3_Exercise'!#REF!</definedName>
    <definedName name="solver_pre" localSheetId="0" hidden="1">0.000001</definedName>
    <definedName name="solver_pre" localSheetId="1" hidden="1">0.000001</definedName>
    <definedName name="solver_rbv" localSheetId="0" hidden="1">1</definedName>
    <definedName name="solver_rbv" localSheetId="1" hidden="1">1</definedName>
    <definedName name="solver_rel1" localSheetId="0" hidden="1">3</definedName>
    <definedName name="solver_rel1" localSheetId="1" hidden="1">3</definedName>
    <definedName name="solver_rel2" localSheetId="0" hidden="1">3</definedName>
    <definedName name="solver_rel3" localSheetId="0" hidden="1">3</definedName>
    <definedName name="solver_rel4" localSheetId="0" hidden="1">1</definedName>
    <definedName name="solver_rhs1" localSheetId="0" hidden="1">0</definedName>
    <definedName name="solver_rhs1" localSheetId="1" hidden="1">0</definedName>
    <definedName name="solver_rhs2" localSheetId="0" hidden="1">0</definedName>
    <definedName name="solver_rhs3" localSheetId="0" hidden="1">0</definedName>
    <definedName name="solver_rhs4" localSheetId="0" hidden="1">100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1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3</definedName>
    <definedName name="solver_typ" localSheetId="1" hidden="1">2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0" i="6" l="1"/>
  <c r="D17" i="6" s="1"/>
  <c r="F20" i="6"/>
  <c r="F18" i="6" s="1"/>
  <c r="E20" i="6"/>
  <c r="E16" i="6" s="1"/>
  <c r="H16" i="6" s="1"/>
  <c r="F17" i="6" l="1"/>
  <c r="D18" i="6"/>
  <c r="E18" i="6"/>
  <c r="H23" i="6" s="1"/>
  <c r="D15" i="6"/>
  <c r="G15" i="6" s="1"/>
  <c r="G22" i="6" s="1"/>
  <c r="I19" i="6" l="1"/>
  <c r="J19" i="6" s="1"/>
  <c r="G23" i="6" l="1"/>
  <c r="I18" i="6" s="1"/>
  <c r="J18" i="6" s="1"/>
  <c r="H22" i="6" l="1"/>
  <c r="D19" i="6"/>
  <c r="I17" i="6" l="1"/>
  <c r="J17" i="6" s="1"/>
  <c r="F19" i="6" l="1"/>
  <c r="E19" i="6"/>
</calcChain>
</file>

<file path=xl/sharedStrings.xml><?xml version="1.0" encoding="utf-8"?>
<sst xmlns="http://schemas.openxmlformats.org/spreadsheetml/2006/main" count="112" uniqueCount="72">
  <si>
    <t>b</t>
  </si>
  <si>
    <t>A = fraction of element in mineral</t>
  </si>
  <si>
    <t>X  = Wt % of mineral in ore</t>
  </si>
  <si>
    <t>Elements in the ore</t>
  </si>
  <si>
    <t>Wt %  element in the ore</t>
  </si>
  <si>
    <t>Molar Mass</t>
  </si>
  <si>
    <r>
      <t>Bornite - Cu</t>
    </r>
    <r>
      <rPr>
        <b/>
        <vertAlign val="subscript"/>
        <sz val="10"/>
        <rFont val="Arial"/>
        <family val="2"/>
      </rPr>
      <t>5</t>
    </r>
    <r>
      <rPr>
        <b/>
        <sz val="10"/>
        <rFont val="Arial"/>
        <family val="2"/>
      </rPr>
      <t>FeS</t>
    </r>
    <r>
      <rPr>
        <b/>
        <vertAlign val="subscript"/>
        <sz val="10"/>
        <rFont val="Arial"/>
        <family val="2"/>
      </rPr>
      <t>4</t>
    </r>
  </si>
  <si>
    <t>Millerite - NiS</t>
  </si>
  <si>
    <r>
      <t>Pyrite- FeS</t>
    </r>
    <r>
      <rPr>
        <b/>
        <vertAlign val="subscript"/>
        <sz val="10"/>
        <rFont val="Arial"/>
        <family val="2"/>
      </rPr>
      <t>2</t>
    </r>
  </si>
  <si>
    <r>
      <t>%Bornite - Cu</t>
    </r>
    <r>
      <rPr>
        <b/>
        <vertAlign val="subscript"/>
        <sz val="10"/>
        <rFont val="Arial"/>
        <family val="2"/>
      </rPr>
      <t>5</t>
    </r>
    <r>
      <rPr>
        <b/>
        <sz val="10"/>
        <rFont val="Arial"/>
        <family val="2"/>
      </rPr>
      <t>FeS</t>
    </r>
    <r>
      <rPr>
        <b/>
        <vertAlign val="subscript"/>
        <sz val="10"/>
        <rFont val="Arial"/>
        <family val="2"/>
      </rPr>
      <t>4</t>
    </r>
  </si>
  <si>
    <t>%Millerite - NiS</t>
  </si>
  <si>
    <r>
      <t>%Pyrite- FeS</t>
    </r>
    <r>
      <rPr>
        <b/>
        <vertAlign val="subscript"/>
        <sz val="10"/>
        <rFont val="Arial"/>
        <family val="2"/>
      </rPr>
      <t>2</t>
    </r>
  </si>
  <si>
    <t>Total</t>
  </si>
  <si>
    <t>Cu</t>
  </si>
  <si>
    <t>Ni</t>
  </si>
  <si>
    <t>Fe</t>
  </si>
  <si>
    <t>S</t>
  </si>
  <si>
    <t>Molar mass (Mineral)</t>
  </si>
  <si>
    <t>Fe in Mineral</t>
  </si>
  <si>
    <t>S in Minineral</t>
  </si>
  <si>
    <t>1. Determine the molar masses of minerals</t>
  </si>
  <si>
    <t xml:space="preserve">2. Express element fractions per mineral </t>
  </si>
  <si>
    <t>Mineral</t>
  </si>
  <si>
    <t>Formula</t>
  </si>
  <si>
    <t>Mw (g/mol)</t>
  </si>
  <si>
    <t>Chalcopyrite</t>
  </si>
  <si>
    <t>Galena</t>
  </si>
  <si>
    <t>PbS</t>
  </si>
  <si>
    <t>Sphalerite</t>
  </si>
  <si>
    <t>ZnS</t>
  </si>
  <si>
    <t>Barite</t>
  </si>
  <si>
    <t>Pyrite</t>
  </si>
  <si>
    <t>FeS2</t>
  </si>
  <si>
    <t>Magnetite</t>
  </si>
  <si>
    <t>Quartz</t>
  </si>
  <si>
    <t>Elements</t>
  </si>
  <si>
    <t>Wt%</t>
  </si>
  <si>
    <t>Si</t>
  </si>
  <si>
    <t>Zn</t>
  </si>
  <si>
    <t>Pb</t>
  </si>
  <si>
    <t>Ba</t>
  </si>
  <si>
    <t>Mw</t>
  </si>
  <si>
    <t>Steps:</t>
  </si>
  <si>
    <t>3. First calculate X of minerals with elements only unique to them e.g. Bornite is the only mineral with Cu</t>
  </si>
  <si>
    <t>4. Set up mass balance equations to calculate the % of the rest of the minerals</t>
  </si>
  <si>
    <t>Practical 3: Elements to Minerals Example</t>
  </si>
  <si>
    <t>SUBJECT</t>
  </si>
  <si>
    <t xml:space="preserve">Geometallurgy in Practice Short Course </t>
  </si>
  <si>
    <t xml:space="preserve">Presenter </t>
  </si>
  <si>
    <t>Dr Bambesiwe May</t>
  </si>
  <si>
    <t>PRACTICAL</t>
  </si>
  <si>
    <t>Practical 3</t>
  </si>
  <si>
    <t>DATE</t>
  </si>
  <si>
    <t>TOPIC</t>
  </si>
  <si>
    <t>Elements to Minerals conversion</t>
  </si>
  <si>
    <t>Question</t>
  </si>
  <si>
    <r>
      <t>CuFeS</t>
    </r>
    <r>
      <rPr>
        <vertAlign val="subscript"/>
        <sz val="11"/>
        <color theme="1"/>
        <rFont val="Calibri"/>
        <family val="2"/>
        <scheme val="minor"/>
      </rPr>
      <t>2</t>
    </r>
  </si>
  <si>
    <r>
      <t>BaSO</t>
    </r>
    <r>
      <rPr>
        <vertAlign val="subscript"/>
        <sz val="11"/>
        <color theme="1"/>
        <rFont val="Calibri"/>
        <family val="2"/>
        <scheme val="minor"/>
      </rPr>
      <t>4</t>
    </r>
  </si>
  <si>
    <r>
      <t>Fe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3</t>
    </r>
  </si>
  <si>
    <r>
      <t>SiO</t>
    </r>
    <r>
      <rPr>
        <vertAlign val="subscript"/>
        <sz val="11"/>
        <color theme="1"/>
        <rFont val="Calibri"/>
        <family val="2"/>
        <scheme val="minor"/>
      </rPr>
      <t>2</t>
    </r>
  </si>
  <si>
    <r>
      <t>CuFeS</t>
    </r>
    <r>
      <rPr>
        <b/>
        <vertAlign val="subscript"/>
        <sz val="11"/>
        <color theme="1"/>
        <rFont val="Calibri"/>
        <family val="2"/>
        <scheme val="minor"/>
      </rPr>
      <t>2</t>
    </r>
  </si>
  <si>
    <r>
      <t>BaSO</t>
    </r>
    <r>
      <rPr>
        <b/>
        <vertAlign val="subscript"/>
        <sz val="11"/>
        <color theme="1"/>
        <rFont val="Calibri"/>
        <family val="2"/>
        <scheme val="minor"/>
      </rPr>
      <t>4</t>
    </r>
  </si>
  <si>
    <r>
      <t>Fe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O</t>
    </r>
    <r>
      <rPr>
        <b/>
        <vertAlign val="subscript"/>
        <sz val="11"/>
        <color theme="1"/>
        <rFont val="Calibri"/>
        <family val="2"/>
        <scheme val="minor"/>
      </rPr>
      <t>3</t>
    </r>
  </si>
  <si>
    <r>
      <t>SiO</t>
    </r>
    <r>
      <rPr>
        <b/>
        <vertAlign val="subscript"/>
        <sz val="11"/>
        <color theme="1"/>
        <rFont val="Calibri"/>
        <family val="2"/>
        <scheme val="minor"/>
      </rPr>
      <t>2</t>
    </r>
  </si>
  <si>
    <t>Step 1</t>
  </si>
  <si>
    <t>Step 2</t>
  </si>
  <si>
    <t>Step 3</t>
  </si>
  <si>
    <t>Step 4</t>
  </si>
  <si>
    <t>Following the characterization of an ore a simplified version of the assay data is presented in Table 1. The mineralogical data is presented in Table 2.</t>
  </si>
  <si>
    <t>Based on this data, calculate the percentage of each mineral in the ore sample.</t>
  </si>
  <si>
    <t>Table 1</t>
  </si>
  <si>
    <t>Table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</si>
</sst>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21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i/>
      <sz val="10"/>
      <color indexed="23"/>
      <name val="Arial"/>
      <family val="2"/>
    </font>
    <font>
      <sz val="10"/>
      <name val="Verdana"/>
      <family val="2"/>
    </font>
    <font>
      <b/>
      <vertAlign val="subscript"/>
      <sz val="10"/>
      <name val="Arial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vertAlign val="subscript"/>
      <sz val="11"/>
      <color theme="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1"/>
      <color rgb="FFFFC000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D9D9D9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ck">
        <color auto="1"/>
      </right>
      <top style="thin">
        <color indexed="64"/>
      </top>
      <bottom style="thin">
        <color indexed="64"/>
      </bottom>
      <diagonal/>
    </border>
    <border>
      <left/>
      <right style="thick">
        <color auto="1"/>
      </right>
      <top/>
      <bottom style="thin">
        <color indexed="64"/>
      </bottom>
      <diagonal/>
    </border>
    <border>
      <left style="thick">
        <color auto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auto="1"/>
      </left>
      <right style="thick">
        <color auto="1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auto="1"/>
      </left>
      <right/>
      <top/>
      <bottom style="thin">
        <color indexed="64"/>
      </bottom>
      <diagonal/>
    </border>
    <border>
      <left/>
      <right style="thick">
        <color auto="1"/>
      </right>
      <top style="thin">
        <color indexed="64"/>
      </top>
      <bottom/>
      <diagonal/>
    </border>
    <border>
      <left style="thick">
        <color auto="1"/>
      </left>
      <right/>
      <top style="thin">
        <color indexed="64"/>
      </top>
      <bottom style="thin">
        <color indexed="64"/>
      </bottom>
      <diagonal/>
    </border>
    <border>
      <left/>
      <right style="thick">
        <color auto="1"/>
      </right>
      <top style="thin">
        <color indexed="64"/>
      </top>
      <bottom style="thin">
        <color indexed="64"/>
      </bottom>
      <diagonal/>
    </border>
    <border>
      <left style="thick">
        <color auto="1"/>
      </left>
      <right/>
      <top style="thin">
        <color indexed="64"/>
      </top>
      <bottom/>
      <diagonal/>
    </border>
    <border>
      <left style="thick">
        <color auto="1"/>
      </left>
      <right style="thick">
        <color auto="1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auto="1"/>
      </left>
      <right style="thick">
        <color auto="1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3" fillId="0" borderId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7" fillId="4" borderId="0" applyNumberFormat="0" applyBorder="0" applyAlignment="0" applyProtection="0"/>
  </cellStyleXfs>
  <cellXfs count="89">
    <xf numFmtId="0" fontId="0" fillId="0" borderId="0" xfId="0"/>
    <xf numFmtId="2" fontId="0" fillId="0" borderId="0" xfId="0" applyNumberFormat="1"/>
    <xf numFmtId="2" fontId="0" fillId="0" borderId="0" xfId="0" applyNumberFormat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165" fontId="0" fillId="0" borderId="0" xfId="0" applyNumberFormat="1"/>
    <xf numFmtId="0" fontId="0" fillId="0" borderId="2" xfId="0" applyBorder="1"/>
    <xf numFmtId="0" fontId="0" fillId="0" borderId="1" xfId="0" applyBorder="1"/>
    <xf numFmtId="0" fontId="10" fillId="0" borderId="0" xfId="0" applyFont="1"/>
    <xf numFmtId="0" fontId="9" fillId="0" borderId="0" xfId="2" applyFont="1" applyFill="1"/>
    <xf numFmtId="0" fontId="9" fillId="0" borderId="0" xfId="4" applyFont="1" applyFill="1"/>
    <xf numFmtId="164" fontId="9" fillId="0" borderId="0" xfId="4" applyNumberFormat="1" applyFont="1" applyFill="1"/>
    <xf numFmtId="0" fontId="8" fillId="0" borderId="1" xfId="0" applyFont="1" applyBorder="1"/>
    <xf numFmtId="0" fontId="1" fillId="5" borderId="6" xfId="0" applyFont="1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9" xfId="0" applyFont="1" applyBorder="1"/>
    <xf numFmtId="0" fontId="0" fillId="0" borderId="9" xfId="0" applyBorder="1"/>
    <xf numFmtId="0" fontId="1" fillId="0" borderId="10" xfId="0" applyFont="1" applyBorder="1" applyAlignment="1">
      <alignment horizontal="center"/>
    </xf>
    <xf numFmtId="0" fontId="0" fillId="0" borderId="10" xfId="0" applyBorder="1" applyAlignment="1">
      <alignment horizontal="center"/>
    </xf>
    <xf numFmtId="2" fontId="0" fillId="0" borderId="10" xfId="0" applyNumberFormat="1" applyBorder="1" applyAlignment="1">
      <alignment horizontal="center"/>
    </xf>
    <xf numFmtId="0" fontId="1" fillId="0" borderId="3" xfId="0" applyFont="1" applyBorder="1"/>
    <xf numFmtId="0" fontId="8" fillId="0" borderId="12" xfId="0" applyFont="1" applyBorder="1" applyAlignment="1">
      <alignment horizontal="center"/>
    </xf>
    <xf numFmtId="0" fontId="0" fillId="0" borderId="3" xfId="0" applyBorder="1"/>
    <xf numFmtId="0" fontId="0" fillId="0" borderId="16" xfId="0" applyBorder="1"/>
    <xf numFmtId="0" fontId="8" fillId="0" borderId="17" xfId="0" applyFont="1" applyBorder="1"/>
    <xf numFmtId="0" fontId="0" fillId="0" borderId="7" xfId="0" applyBorder="1" applyAlignment="1">
      <alignment horizontal="center"/>
    </xf>
    <xf numFmtId="0" fontId="8" fillId="0" borderId="2" xfId="0" applyFont="1" applyBorder="1"/>
    <xf numFmtId="0" fontId="11" fillId="0" borderId="11" xfId="0" applyFont="1" applyBorder="1" applyAlignment="1">
      <alignment horizontal="center"/>
    </xf>
    <xf numFmtId="2" fontId="11" fillId="0" borderId="2" xfId="0" applyNumberFormat="1" applyFont="1" applyBorder="1" applyAlignment="1">
      <alignment horizontal="center"/>
    </xf>
    <xf numFmtId="0" fontId="11" fillId="0" borderId="7" xfId="0" applyFont="1" applyBorder="1" applyAlignment="1">
      <alignment horizontal="center"/>
    </xf>
    <xf numFmtId="0" fontId="0" fillId="0" borderId="11" xfId="0" applyBorder="1"/>
    <xf numFmtId="0" fontId="0" fillId="0" borderId="7" xfId="0" applyBorder="1"/>
    <xf numFmtId="0" fontId="0" fillId="0" borderId="18" xfId="0" applyBorder="1"/>
    <xf numFmtId="0" fontId="1" fillId="6" borderId="1" xfId="0" applyFont="1" applyFill="1" applyBorder="1" applyAlignment="1">
      <alignment horizontal="center"/>
    </xf>
    <xf numFmtId="2" fontId="0" fillId="6" borderId="8" xfId="0" applyNumberForma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1" fillId="6" borderId="6" xfId="0" applyFont="1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2" fontId="12" fillId="6" borderId="6" xfId="0" applyNumberFormat="1" applyFont="1" applyFill="1" applyBorder="1" applyAlignment="1">
      <alignment horizontal="center"/>
    </xf>
    <xf numFmtId="2" fontId="5" fillId="6" borderId="6" xfId="2" applyNumberFormat="1" applyFill="1" applyBorder="1" applyAlignment="1">
      <alignment horizontal="center"/>
    </xf>
    <xf numFmtId="2" fontId="6" fillId="0" borderId="9" xfId="3" applyNumberFormat="1" applyFill="1" applyBorder="1"/>
    <xf numFmtId="2" fontId="5" fillId="0" borderId="9" xfId="2" applyNumberFormat="1" applyFill="1" applyBorder="1"/>
    <xf numFmtId="0" fontId="1" fillId="7" borderId="8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7" borderId="6" xfId="0" applyFont="1" applyFill="1" applyBorder="1" applyAlignment="1">
      <alignment horizontal="center"/>
    </xf>
    <xf numFmtId="164" fontId="0" fillId="7" borderId="8" xfId="0" applyNumberForma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2" fontId="0" fillId="7" borderId="8" xfId="0" applyNumberFormat="1" applyFill="1" applyBorder="1" applyAlignment="1">
      <alignment horizontal="center"/>
    </xf>
    <xf numFmtId="2" fontId="0" fillId="7" borderId="1" xfId="0" applyNumberFormat="1" applyFill="1" applyBorder="1" applyAlignment="1">
      <alignment horizontal="center"/>
    </xf>
    <xf numFmtId="164" fontId="0" fillId="7" borderId="6" xfId="0" applyNumberFormat="1" applyFill="1" applyBorder="1" applyAlignment="1">
      <alignment horizontal="center"/>
    </xf>
    <xf numFmtId="2" fontId="2" fillId="7" borderId="8" xfId="0" applyNumberFormat="1" applyFont="1" applyFill="1" applyBorder="1" applyAlignment="1">
      <alignment horizontal="center"/>
    </xf>
    <xf numFmtId="2" fontId="2" fillId="7" borderId="1" xfId="0" applyNumberFormat="1" applyFont="1" applyFill="1" applyBorder="1" applyAlignment="1">
      <alignment horizontal="center"/>
    </xf>
    <xf numFmtId="2" fontId="2" fillId="7" borderId="6" xfId="0" applyNumberFormat="1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8" fillId="0" borderId="0" xfId="0" applyFont="1"/>
    <xf numFmtId="0" fontId="8" fillId="0" borderId="1" xfId="0" applyFont="1" applyBorder="1" applyAlignment="1">
      <alignment horizontal="justify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justify" vertical="center"/>
    </xf>
    <xf numFmtId="0" fontId="8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justify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7" fillId="0" borderId="1" xfId="0" applyFont="1" applyBorder="1" applyAlignment="1">
      <alignment horizontal="center"/>
    </xf>
    <xf numFmtId="0" fontId="15" fillId="8" borderId="1" xfId="0" applyFont="1" applyFill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15" fontId="14" fillId="0" borderId="1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8" fillId="0" borderId="5" xfId="0" applyFont="1" applyBorder="1" applyAlignment="1">
      <alignment horizontal="left"/>
    </xf>
    <xf numFmtId="0" fontId="1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8" fillId="0" borderId="15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13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4" xfId="0" applyFont="1" applyBorder="1" applyAlignment="1">
      <alignment horizontal="center"/>
    </xf>
    <xf numFmtId="0" fontId="19" fillId="0" borderId="4" xfId="0" applyFont="1" applyBorder="1" applyAlignment="1">
      <alignment horizontal="center"/>
    </xf>
    <xf numFmtId="0" fontId="19" fillId="0" borderId="10" xfId="0" applyFont="1" applyBorder="1" applyAlignment="1">
      <alignment horizontal="center"/>
    </xf>
    <xf numFmtId="0" fontId="19" fillId="0" borderId="19" xfId="0" applyFont="1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/>
    </xf>
    <xf numFmtId="0" fontId="14" fillId="0" borderId="0" xfId="0" applyFont="1" applyBorder="1" applyAlignment="1">
      <alignment horizontal="center" vertical="center" wrapText="1"/>
    </xf>
    <xf numFmtId="0" fontId="15" fillId="0" borderId="0" xfId="0" applyFont="1" applyFill="1" applyBorder="1" applyAlignment="1">
      <alignment horizontal="center" vertical="center" wrapText="1"/>
    </xf>
  </cellXfs>
  <cellStyles count="5">
    <cellStyle name="Bad" xfId="3" builtinId="27"/>
    <cellStyle name="Good" xfId="2" builtinId="26"/>
    <cellStyle name="Neutral" xfId="4" builtinId="28"/>
    <cellStyle name="Normal" xfId="0" builtinId="0"/>
    <cellStyle name="Normal 2" xfId="1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171451</xdr:colOff>
      <xdr:row>4</xdr:row>
      <xdr:rowOff>19050</xdr:rowOff>
    </xdr:from>
    <xdr:to>
      <xdr:col>8</xdr:col>
      <xdr:colOff>255587</xdr:colOff>
      <xdr:row>10</xdr:row>
      <xdr:rowOff>31750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B8AE6D1E-DDE9-4CDB-9659-7385458F2E16}"/>
            </a:ext>
          </a:extLst>
        </xdr:cNvPr>
        <xdr:cNvSpPr txBox="1"/>
      </xdr:nvSpPr>
      <xdr:spPr>
        <a:xfrm>
          <a:off x="7648576" y="288925"/>
          <a:ext cx="3552824" cy="1108075"/>
        </a:xfrm>
        <a:prstGeom prst="rect">
          <a:avLst/>
        </a:prstGeom>
        <a:solidFill>
          <a:sysClr val="window" lastClr="FFFFFF"/>
        </a:solidFill>
        <a:ln w="9525" cmpd="sng">
          <a:solidFill>
            <a:sysClr val="window" lastClr="FFFFFF">
              <a:shade val="50000"/>
            </a:sysClr>
          </a:solidFill>
        </a:ln>
        <a:effectLst/>
      </xdr:spPr>
      <xdr:txBody>
        <a:bodyPr vertOverflow="clip" horzOverflow="clip" wrap="square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ZA" sz="1400" b="1" i="0" u="none" strike="noStrike" kern="0" cap="none" spc="0" normalizeH="0" baseline="0" noProof="0">
              <a:ln>
                <a:noFill/>
              </a:ln>
              <a:solidFill>
                <a:schemeClr val="accent6">
                  <a:lumMod val="40000"/>
                  <a:lumOff val="60000"/>
                </a:schemeClr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A</a:t>
          </a:r>
          <a:r>
            <a:rPr kumimoji="0" lang="en-ZA" sz="14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 x </a:t>
          </a:r>
          <a:r>
            <a:rPr kumimoji="0" lang="en-ZA" sz="1400" b="1" i="0" u="none" strike="noStrike" kern="0" cap="none" spc="0" normalizeH="0" baseline="0" noProof="0">
              <a:ln>
                <a:noFill/>
              </a:ln>
              <a:solidFill>
                <a:schemeClr val="accent2">
                  <a:lumMod val="60000"/>
                  <a:lumOff val="40000"/>
                </a:schemeClr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X</a:t>
          </a:r>
          <a:r>
            <a:rPr kumimoji="0" lang="en-ZA" sz="14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 = </a:t>
          </a:r>
          <a:r>
            <a:rPr kumimoji="0" lang="en-ZA" sz="1400" b="1" i="0" u="none" strike="noStrike" kern="0" cap="none" spc="0" normalizeH="0" baseline="0" noProof="0">
              <a:ln>
                <a:noFill/>
              </a:ln>
              <a:solidFill>
                <a:schemeClr val="accent1">
                  <a:lumMod val="75000"/>
                </a:schemeClr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b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ZA" sz="1100" b="0" i="0" u="none" strike="noStrike" kern="0" cap="none" spc="0" normalizeH="0" baseline="0" noProof="0">
            <a:ln>
              <a:noFill/>
            </a:ln>
            <a:solidFill>
              <a:schemeClr val="accent1">
                <a:lumMod val="75000"/>
              </a:schemeClr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ZA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A - fraction of element in mineral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ZA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X - Wt.% of mineral in sample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ZA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b - Wt. % of element in sample (Assay)</a:t>
          </a: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1248727</xdr:colOff>
      <xdr:row>1</xdr:row>
      <xdr:rowOff>131127</xdr:rowOff>
    </xdr:to>
    <xdr:pic>
      <xdr:nvPicPr>
        <xdr:cNvPr id="3" name="Picture 2" descr="A black text on a white background&#10;&#10;AI-generated content may be incorrect.">
          <a:extLst>
            <a:ext uri="{FF2B5EF4-FFF2-40B4-BE49-F238E27FC236}">
              <a16:creationId xmlns:a16="http://schemas.microsoft.com/office/drawing/2014/main" id="{17524BF8-EEB9-A4C3-3B14-A121E731398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colorTemperature colorTemp="4700"/>
                  </a14:imgEffect>
                  <a14:imgEffect>
                    <a14:brightnessContrast bright="-20000"/>
                  </a14:imgEffect>
                </a14:imgLayer>
              </a14:imgProps>
            </a:ext>
          </a:extLst>
        </a:blip>
        <a:srcRect b="15442"/>
        <a:stretch/>
      </xdr:blipFill>
      <xdr:spPr>
        <a:xfrm>
          <a:off x="0" y="0"/>
          <a:ext cx="4460240" cy="31369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0</xdr:row>
      <xdr:rowOff>31750</xdr:rowOff>
    </xdr:from>
    <xdr:to>
      <xdr:col>3</xdr:col>
      <xdr:colOff>922655</xdr:colOff>
      <xdr:row>2</xdr:row>
      <xdr:rowOff>8255</xdr:rowOff>
    </xdr:to>
    <xdr:pic>
      <xdr:nvPicPr>
        <xdr:cNvPr id="5" name="Picture 4" descr="General – BIBnuus">
          <a:extLst>
            <a:ext uri="{FF2B5EF4-FFF2-40B4-BE49-F238E27FC236}">
              <a16:creationId xmlns:a16="http://schemas.microsoft.com/office/drawing/2014/main" id="{C2958680-E1CC-B64B-4E1E-B0F5A2C088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56125" y="31750"/>
          <a:ext cx="925830" cy="34480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0</xdr:colOff>
      <xdr:row>22</xdr:row>
      <xdr:rowOff>0</xdr:rowOff>
    </xdr:from>
    <xdr:to>
      <xdr:col>1</xdr:col>
      <xdr:colOff>1230313</xdr:colOff>
      <xdr:row>27</xdr:row>
      <xdr:rowOff>170689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15">
              <a:extLst>
                <a:ext uri="{FF2B5EF4-FFF2-40B4-BE49-F238E27FC236}">
                  <a16:creationId xmlns:a16="http://schemas.microsoft.com/office/drawing/2014/main" id="{4C7EA6AB-A40B-3E9F-25A3-CA89ECC2093E}"/>
                </a:ext>
              </a:extLst>
            </xdr:cNvPr>
            <xdr:cNvSpPr txBox="1"/>
          </xdr:nvSpPr>
          <xdr:spPr>
            <a:xfrm>
              <a:off x="0" y="4111625"/>
              <a:ext cx="2595563" cy="1083502"/>
            </a:xfrm>
            <a:prstGeom prst="rect">
              <a:avLst/>
            </a:prstGeom>
            <a:noFill/>
            <a:ln w="25400">
              <a:solidFill>
                <a:srgbClr val="EBA900"/>
              </a:solidFill>
            </a:ln>
          </xdr:spPr>
          <xdr:txBody>
            <a:bodyPr wrap="square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rgbClr val="4D5356"/>
                  </a:solidFill>
                  <a:latin typeface="Trebuchet MS" panose="020B0603020202020204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rgbClr val="4D5356"/>
                  </a:solidFill>
                  <a:latin typeface="Trebuchet MS" panose="020B0603020202020204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rgbClr val="4D5356"/>
                  </a:solidFill>
                  <a:latin typeface="Trebuchet MS" panose="020B0603020202020204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rgbClr val="4D5356"/>
                  </a:solidFill>
                  <a:latin typeface="Trebuchet MS" panose="020B0603020202020204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rgbClr val="4D5356"/>
                  </a:solidFill>
                  <a:latin typeface="Trebuchet MS" panose="020B0603020202020204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rgbClr val="4D5356"/>
                  </a:solidFill>
                  <a:latin typeface="Trebuchet MS" panose="020B0603020202020204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rgbClr val="4D5356"/>
                  </a:solidFill>
                  <a:latin typeface="Trebuchet MS" panose="020B0603020202020204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rgbClr val="4D5356"/>
                  </a:solidFill>
                  <a:latin typeface="Trebuchet MS" panose="020B0603020202020204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rgbClr val="4D5356"/>
                  </a:solidFill>
                  <a:latin typeface="Trebuchet MS" panose="020B0603020202020204"/>
                </a:defRPr>
              </a:lvl9pPr>
            </a:lstStyle>
            <a:p>
              <a:r>
                <a:rPr lang="en-ZA" sz="1200" u="sng">
                  <a:solidFill>
                    <a:srgbClr val="000000"/>
                  </a:solidFill>
                </a:rPr>
                <a:t>For Copper (Cu):</a:t>
              </a:r>
            </a:p>
            <a:p>
              <a:r>
                <a:rPr lang="en-ZA" sz="1200">
                  <a:solidFill>
                    <a:srgbClr val="000000"/>
                  </a:solidFill>
                </a:rPr>
                <a:t>Since only Bornite contains Cu</a:t>
              </a:r>
            </a:p>
            <a:p>
              <a:r>
                <a:rPr lang="en-ZA" sz="1200">
                  <a:solidFill>
                    <a:srgbClr val="000000"/>
                  </a:solidFill>
                </a:rPr>
                <a:t>2.10 % = 0.6334 x X</a:t>
              </a:r>
            </a:p>
            <a:p>
              <a:endParaRPr lang="en-ZA" sz="1200">
                <a:solidFill>
                  <a:srgbClr val="000000"/>
                </a:solidFill>
              </a:endParaRPr>
            </a:p>
            <a:p>
              <a:r>
                <a:rPr lang="en-ZA" sz="1200">
                  <a:solidFill>
                    <a:srgbClr val="000000"/>
                  </a:solidFill>
                </a:rPr>
                <a:t>X = </a:t>
              </a:r>
              <a14:m>
                <m:oMath xmlns:m="http://schemas.openxmlformats.org/officeDocument/2006/math">
                  <m:f>
                    <m:fPr>
                      <m:ctrlPr>
                        <a:rPr lang="en-ZA" sz="1200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n-US" sz="1200" b="0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  <m:t>2,10</m:t>
                      </m:r>
                    </m:num>
                    <m:den>
                      <m:r>
                        <a:rPr lang="en-US" sz="1200" b="0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  <m:t>0,6334</m:t>
                      </m:r>
                    </m:den>
                  </m:f>
                  <m:r>
                    <a:rPr lang="en-US" sz="1200" b="0" i="1">
                      <a:solidFill>
                        <a:srgbClr val="000000"/>
                      </a:solidFill>
                      <a:latin typeface="Cambria Math" panose="02040503050406030204" pitchFamily="18" charset="0"/>
                    </a:rPr>
                    <m:t>=3.32</m:t>
                  </m:r>
                </m:oMath>
              </a14:m>
              <a:endParaRPr lang="en-ZA" sz="1200">
                <a:solidFill>
                  <a:srgbClr val="000000"/>
                </a:solidFill>
              </a:endParaRPr>
            </a:p>
          </xdr:txBody>
        </xdr:sp>
      </mc:Choice>
      <mc:Fallback xmlns="">
        <xdr:sp macro="" textlink="">
          <xdr:nvSpPr>
            <xdr:cNvPr id="4" name="TextBox 15">
              <a:extLst>
                <a:ext uri="{FF2B5EF4-FFF2-40B4-BE49-F238E27FC236}">
                  <a16:creationId xmlns:a16="http://schemas.microsoft.com/office/drawing/2014/main" id="{4C7EA6AB-A40B-3E9F-25A3-CA89ECC2093E}"/>
                </a:ext>
              </a:extLst>
            </xdr:cNvPr>
            <xdr:cNvSpPr txBox="1"/>
          </xdr:nvSpPr>
          <xdr:spPr>
            <a:xfrm>
              <a:off x="0" y="4111625"/>
              <a:ext cx="2595563" cy="1083502"/>
            </a:xfrm>
            <a:prstGeom prst="rect">
              <a:avLst/>
            </a:prstGeom>
            <a:noFill/>
            <a:ln w="25400">
              <a:solidFill>
                <a:srgbClr val="EBA900"/>
              </a:solidFill>
            </a:ln>
          </xdr:spPr>
          <xdr:txBody>
            <a:bodyPr wrap="square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rgbClr val="4D5356"/>
                  </a:solidFill>
                  <a:latin typeface="Trebuchet MS" panose="020B0603020202020204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rgbClr val="4D5356"/>
                  </a:solidFill>
                  <a:latin typeface="Trebuchet MS" panose="020B0603020202020204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rgbClr val="4D5356"/>
                  </a:solidFill>
                  <a:latin typeface="Trebuchet MS" panose="020B0603020202020204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rgbClr val="4D5356"/>
                  </a:solidFill>
                  <a:latin typeface="Trebuchet MS" panose="020B0603020202020204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rgbClr val="4D5356"/>
                  </a:solidFill>
                  <a:latin typeface="Trebuchet MS" panose="020B0603020202020204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rgbClr val="4D5356"/>
                  </a:solidFill>
                  <a:latin typeface="Trebuchet MS" panose="020B0603020202020204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rgbClr val="4D5356"/>
                  </a:solidFill>
                  <a:latin typeface="Trebuchet MS" panose="020B0603020202020204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rgbClr val="4D5356"/>
                  </a:solidFill>
                  <a:latin typeface="Trebuchet MS" panose="020B0603020202020204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rgbClr val="4D5356"/>
                  </a:solidFill>
                  <a:latin typeface="Trebuchet MS" panose="020B0603020202020204"/>
                </a:defRPr>
              </a:lvl9pPr>
            </a:lstStyle>
            <a:p>
              <a:r>
                <a:rPr lang="en-ZA" sz="1200" u="sng">
                  <a:solidFill>
                    <a:srgbClr val="000000"/>
                  </a:solidFill>
                </a:rPr>
                <a:t>For Copper (Cu):</a:t>
              </a:r>
            </a:p>
            <a:p>
              <a:r>
                <a:rPr lang="en-ZA" sz="1200">
                  <a:solidFill>
                    <a:srgbClr val="000000"/>
                  </a:solidFill>
                </a:rPr>
                <a:t>Since only Bornite contains Cu</a:t>
              </a:r>
            </a:p>
            <a:p>
              <a:r>
                <a:rPr lang="en-ZA" sz="1200">
                  <a:solidFill>
                    <a:srgbClr val="000000"/>
                  </a:solidFill>
                </a:rPr>
                <a:t>2.10 % = 0.6334 x X</a:t>
              </a:r>
            </a:p>
            <a:p>
              <a:endParaRPr lang="en-ZA" sz="1200">
                <a:solidFill>
                  <a:srgbClr val="000000"/>
                </a:solidFill>
              </a:endParaRPr>
            </a:p>
            <a:p>
              <a:r>
                <a:rPr lang="en-ZA" sz="1200">
                  <a:solidFill>
                    <a:srgbClr val="000000"/>
                  </a:solidFill>
                </a:rPr>
                <a:t>X = </a:t>
              </a:r>
              <a:r>
                <a:rPr lang="en-US" sz="1200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2,10</a:t>
              </a:r>
              <a:r>
                <a:rPr lang="en-ZA" sz="1200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/</a:t>
              </a:r>
              <a:r>
                <a:rPr lang="en-US" sz="1200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0,6334=3.32</a:t>
              </a:r>
              <a:endParaRPr lang="en-ZA" sz="1200">
                <a:solidFill>
                  <a:srgbClr val="000000"/>
                </a:solidFill>
              </a:endParaRPr>
            </a:p>
          </xdr:txBody>
        </xdr:sp>
      </mc:Fallback>
    </mc:AlternateContent>
    <xdr:clientData/>
  </xdr:twoCellAnchor>
  <xdr:twoCellAnchor>
    <xdr:from>
      <xdr:col>2</xdr:col>
      <xdr:colOff>0</xdr:colOff>
      <xdr:row>22</xdr:row>
      <xdr:rowOff>0</xdr:rowOff>
    </xdr:from>
    <xdr:to>
      <xdr:col>3</xdr:col>
      <xdr:colOff>285750</xdr:colOff>
      <xdr:row>27</xdr:row>
      <xdr:rowOff>173318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16">
              <a:extLst>
                <a:ext uri="{FF2B5EF4-FFF2-40B4-BE49-F238E27FC236}">
                  <a16:creationId xmlns:a16="http://schemas.microsoft.com/office/drawing/2014/main" id="{46F5BDFF-4277-14B8-2F85-1AF7FAD0C171}"/>
                </a:ext>
              </a:extLst>
            </xdr:cNvPr>
            <xdr:cNvSpPr txBox="1"/>
          </xdr:nvSpPr>
          <xdr:spPr>
            <a:xfrm>
              <a:off x="3214688" y="4111625"/>
              <a:ext cx="1627187" cy="1086131"/>
            </a:xfrm>
            <a:prstGeom prst="rect">
              <a:avLst/>
            </a:prstGeom>
            <a:noFill/>
            <a:ln w="25400">
              <a:solidFill>
                <a:srgbClr val="92D050"/>
              </a:solidFill>
            </a:ln>
          </xdr:spPr>
          <xdr:txBody>
            <a:bodyPr wrap="square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rgbClr val="4D5356"/>
                  </a:solidFill>
                  <a:latin typeface="Trebuchet MS" panose="020B0603020202020204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rgbClr val="4D5356"/>
                  </a:solidFill>
                  <a:latin typeface="Trebuchet MS" panose="020B0603020202020204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rgbClr val="4D5356"/>
                  </a:solidFill>
                  <a:latin typeface="Trebuchet MS" panose="020B0603020202020204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rgbClr val="4D5356"/>
                  </a:solidFill>
                  <a:latin typeface="Trebuchet MS" panose="020B0603020202020204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rgbClr val="4D5356"/>
                  </a:solidFill>
                  <a:latin typeface="Trebuchet MS" panose="020B0603020202020204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rgbClr val="4D5356"/>
                  </a:solidFill>
                  <a:latin typeface="Trebuchet MS" panose="020B0603020202020204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rgbClr val="4D5356"/>
                  </a:solidFill>
                  <a:latin typeface="Trebuchet MS" panose="020B0603020202020204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rgbClr val="4D5356"/>
                  </a:solidFill>
                  <a:latin typeface="Trebuchet MS" panose="020B0603020202020204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rgbClr val="4D5356"/>
                  </a:solidFill>
                  <a:latin typeface="Trebuchet MS" panose="020B0603020202020204"/>
                </a:defRPr>
              </a:lvl9pPr>
            </a:lstStyle>
            <a:p>
              <a:r>
                <a:rPr lang="en-ZA" sz="1200" u="sng">
                  <a:solidFill>
                    <a:srgbClr val="000000"/>
                  </a:solidFill>
                </a:rPr>
                <a:t>For Nickel (Ni):</a:t>
              </a:r>
            </a:p>
            <a:p>
              <a:endParaRPr lang="en-ZA" sz="1200">
                <a:solidFill>
                  <a:srgbClr val="000000"/>
                </a:solidFill>
              </a:endParaRPr>
            </a:p>
            <a:p>
              <a:r>
                <a:rPr lang="en-ZA" sz="1200">
                  <a:solidFill>
                    <a:srgbClr val="000000"/>
                  </a:solidFill>
                </a:rPr>
                <a:t>2.75 % = 0.6469 x Y</a:t>
              </a:r>
            </a:p>
            <a:p>
              <a:endParaRPr lang="en-ZA" sz="1200">
                <a:solidFill>
                  <a:srgbClr val="000000"/>
                </a:solidFill>
              </a:endParaRPr>
            </a:p>
            <a:p>
              <a:r>
                <a:rPr lang="en-ZA" sz="1200">
                  <a:solidFill>
                    <a:srgbClr val="000000"/>
                  </a:solidFill>
                </a:rPr>
                <a:t>Y = </a:t>
              </a:r>
              <a14:m>
                <m:oMath xmlns:m="http://schemas.openxmlformats.org/officeDocument/2006/math">
                  <m:f>
                    <m:fPr>
                      <m:ctrlPr>
                        <a:rPr lang="en-ZA" sz="1200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n-US" sz="1200" b="0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  <m:t>2,75</m:t>
                      </m:r>
                    </m:num>
                    <m:den>
                      <m:r>
                        <a:rPr lang="en-US" sz="1200" b="0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  <m:t>0,6469</m:t>
                      </m:r>
                    </m:den>
                  </m:f>
                  <m:r>
                    <a:rPr lang="en-US" sz="1200" b="0" i="1">
                      <a:solidFill>
                        <a:srgbClr val="000000"/>
                      </a:solidFill>
                      <a:latin typeface="Cambria Math" panose="02040503050406030204" pitchFamily="18" charset="0"/>
                    </a:rPr>
                    <m:t>=4.25</m:t>
                  </m:r>
                </m:oMath>
              </a14:m>
              <a:endParaRPr lang="en-ZA" sz="1200">
                <a:solidFill>
                  <a:srgbClr val="000000"/>
                </a:solidFill>
              </a:endParaRPr>
            </a:p>
          </xdr:txBody>
        </xdr:sp>
      </mc:Choice>
      <mc:Fallback xmlns="">
        <xdr:sp macro="" textlink="">
          <xdr:nvSpPr>
            <xdr:cNvPr id="8" name="TextBox 16">
              <a:extLst>
                <a:ext uri="{FF2B5EF4-FFF2-40B4-BE49-F238E27FC236}">
                  <a16:creationId xmlns:a16="http://schemas.microsoft.com/office/drawing/2014/main" id="{46F5BDFF-4277-14B8-2F85-1AF7FAD0C171}"/>
                </a:ext>
              </a:extLst>
            </xdr:cNvPr>
            <xdr:cNvSpPr txBox="1"/>
          </xdr:nvSpPr>
          <xdr:spPr>
            <a:xfrm>
              <a:off x="3214688" y="4111625"/>
              <a:ext cx="1627187" cy="1086131"/>
            </a:xfrm>
            <a:prstGeom prst="rect">
              <a:avLst/>
            </a:prstGeom>
            <a:noFill/>
            <a:ln w="25400">
              <a:solidFill>
                <a:srgbClr val="92D050"/>
              </a:solidFill>
            </a:ln>
          </xdr:spPr>
          <xdr:txBody>
            <a:bodyPr wrap="square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rgbClr val="4D5356"/>
                  </a:solidFill>
                  <a:latin typeface="Trebuchet MS" panose="020B0603020202020204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rgbClr val="4D5356"/>
                  </a:solidFill>
                  <a:latin typeface="Trebuchet MS" panose="020B0603020202020204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rgbClr val="4D5356"/>
                  </a:solidFill>
                  <a:latin typeface="Trebuchet MS" panose="020B0603020202020204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rgbClr val="4D5356"/>
                  </a:solidFill>
                  <a:latin typeface="Trebuchet MS" panose="020B0603020202020204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rgbClr val="4D5356"/>
                  </a:solidFill>
                  <a:latin typeface="Trebuchet MS" panose="020B0603020202020204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rgbClr val="4D5356"/>
                  </a:solidFill>
                  <a:latin typeface="Trebuchet MS" panose="020B0603020202020204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rgbClr val="4D5356"/>
                  </a:solidFill>
                  <a:latin typeface="Trebuchet MS" panose="020B0603020202020204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rgbClr val="4D5356"/>
                  </a:solidFill>
                  <a:latin typeface="Trebuchet MS" panose="020B0603020202020204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rgbClr val="4D5356"/>
                  </a:solidFill>
                  <a:latin typeface="Trebuchet MS" panose="020B0603020202020204"/>
                </a:defRPr>
              </a:lvl9pPr>
            </a:lstStyle>
            <a:p>
              <a:r>
                <a:rPr lang="en-ZA" sz="1200" u="sng">
                  <a:solidFill>
                    <a:srgbClr val="000000"/>
                  </a:solidFill>
                </a:rPr>
                <a:t>For Nickel (Ni):</a:t>
              </a:r>
            </a:p>
            <a:p>
              <a:endParaRPr lang="en-ZA" sz="1200">
                <a:solidFill>
                  <a:srgbClr val="000000"/>
                </a:solidFill>
              </a:endParaRPr>
            </a:p>
            <a:p>
              <a:r>
                <a:rPr lang="en-ZA" sz="1200">
                  <a:solidFill>
                    <a:srgbClr val="000000"/>
                  </a:solidFill>
                </a:rPr>
                <a:t>2.75 % = 0.6469 x Y</a:t>
              </a:r>
            </a:p>
            <a:p>
              <a:endParaRPr lang="en-ZA" sz="1200">
                <a:solidFill>
                  <a:srgbClr val="000000"/>
                </a:solidFill>
              </a:endParaRPr>
            </a:p>
            <a:p>
              <a:r>
                <a:rPr lang="en-ZA" sz="1200">
                  <a:solidFill>
                    <a:srgbClr val="000000"/>
                  </a:solidFill>
                </a:rPr>
                <a:t>Y = </a:t>
              </a:r>
              <a:r>
                <a:rPr lang="en-US" sz="1200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2,75</a:t>
              </a:r>
              <a:r>
                <a:rPr lang="en-ZA" sz="1200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/</a:t>
              </a:r>
              <a:r>
                <a:rPr lang="en-US" sz="1200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0,6469=4.25</a:t>
              </a:r>
              <a:endParaRPr lang="en-ZA" sz="1200">
                <a:solidFill>
                  <a:srgbClr val="000000"/>
                </a:solidFill>
              </a:endParaRPr>
            </a:p>
          </xdr:txBody>
        </xdr:sp>
      </mc:Fallback>
    </mc:AlternateContent>
    <xdr:clientData/>
  </xdr:twoCellAnchor>
  <xdr:twoCellAnchor>
    <xdr:from>
      <xdr:col>0</xdr:col>
      <xdr:colOff>0</xdr:colOff>
      <xdr:row>35</xdr:row>
      <xdr:rowOff>0</xdr:rowOff>
    </xdr:from>
    <xdr:to>
      <xdr:col>1</xdr:col>
      <xdr:colOff>1579563</xdr:colOff>
      <xdr:row>45</xdr:row>
      <xdr:rowOff>55562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15">
              <a:extLst>
                <a:ext uri="{FF2B5EF4-FFF2-40B4-BE49-F238E27FC236}">
                  <a16:creationId xmlns:a16="http://schemas.microsoft.com/office/drawing/2014/main" id="{43665AF3-2D1F-E970-8E7B-3A098CE1E7AC}"/>
                </a:ext>
              </a:extLst>
            </xdr:cNvPr>
            <xdr:cNvSpPr txBox="1"/>
          </xdr:nvSpPr>
          <xdr:spPr>
            <a:xfrm>
              <a:off x="0" y="5389563"/>
              <a:ext cx="2944813" cy="1881187"/>
            </a:xfrm>
            <a:prstGeom prst="rect">
              <a:avLst/>
            </a:prstGeom>
            <a:noFill/>
            <a:ln w="25400">
              <a:solidFill>
                <a:srgbClr val="EBA900"/>
              </a:solidFill>
            </a:ln>
          </xdr:spPr>
          <xdr:txBody>
            <a:bodyPr wrap="square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rgbClr val="4D5356"/>
                  </a:solidFill>
                  <a:latin typeface="Trebuchet MS" panose="020B0603020202020204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rgbClr val="4D5356"/>
                  </a:solidFill>
                  <a:latin typeface="Trebuchet MS" panose="020B0603020202020204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rgbClr val="4D5356"/>
                  </a:solidFill>
                  <a:latin typeface="Trebuchet MS" panose="020B0603020202020204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rgbClr val="4D5356"/>
                  </a:solidFill>
                  <a:latin typeface="Trebuchet MS" panose="020B0603020202020204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rgbClr val="4D5356"/>
                  </a:solidFill>
                  <a:latin typeface="Trebuchet MS" panose="020B0603020202020204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rgbClr val="4D5356"/>
                  </a:solidFill>
                  <a:latin typeface="Trebuchet MS" panose="020B0603020202020204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rgbClr val="4D5356"/>
                  </a:solidFill>
                  <a:latin typeface="Trebuchet MS" panose="020B0603020202020204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rgbClr val="4D5356"/>
                  </a:solidFill>
                  <a:latin typeface="Trebuchet MS" panose="020B0603020202020204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rgbClr val="4D5356"/>
                  </a:solidFill>
                  <a:latin typeface="Trebuchet MS" panose="020B0603020202020204"/>
                </a:defRPr>
              </a:lvl9pPr>
            </a:lstStyle>
            <a:p>
              <a:r>
                <a:rPr lang="en-ZA" sz="1200" u="sng">
                  <a:solidFill>
                    <a:srgbClr val="000000"/>
                  </a:solidFill>
                </a:rPr>
                <a:t>For Iron (Fe):</a:t>
              </a:r>
            </a:p>
            <a:p>
              <a:endParaRPr lang="en-ZA" sz="1200">
                <a:solidFill>
                  <a:srgbClr val="000000"/>
                </a:solidFill>
              </a:endParaRPr>
            </a:p>
            <a:p>
              <a:r>
                <a:rPr lang="en-ZA" sz="1200">
                  <a:solidFill>
                    <a:srgbClr val="000000"/>
                  </a:solidFill>
                </a:rPr>
                <a:t> 60,30% = (0.1113 x X) + (0,4655 x Z)</a:t>
              </a:r>
            </a:p>
            <a:p>
              <a:endParaRPr lang="en-ZA" sz="1200">
                <a:solidFill>
                  <a:srgbClr val="000000"/>
                </a:solidFill>
              </a:endParaRPr>
            </a:p>
            <a:p>
              <a:r>
                <a:rPr lang="en-ZA" sz="1200">
                  <a:solidFill>
                    <a:srgbClr val="000000"/>
                  </a:solidFill>
                </a:rPr>
                <a:t>Substitute X = 3.32%</a:t>
              </a:r>
            </a:p>
            <a:p>
              <a:r>
                <a:rPr lang="en-ZA" sz="1200">
                  <a:solidFill>
                    <a:srgbClr val="000000"/>
                  </a:solidFill>
                </a:rPr>
                <a:t> 60,30% = (0.1113 x 3.32) + (0,4655 x Z)</a:t>
              </a:r>
            </a:p>
            <a:p>
              <a:r>
                <a:rPr lang="en-ZA" sz="1200">
                  <a:solidFill>
                    <a:srgbClr val="000000"/>
                  </a:solidFill>
                </a:rPr>
                <a:t> 60,30% = 0,3696 +0.4655Z</a:t>
              </a:r>
            </a:p>
            <a:p>
              <a:r>
                <a:rPr lang="en-ZA" sz="1200">
                  <a:solidFill>
                    <a:srgbClr val="000000"/>
                  </a:solidFill>
                </a:rPr>
                <a:t>          Z = </a:t>
              </a:r>
              <a14:m>
                <m:oMath xmlns:m="http://schemas.openxmlformats.org/officeDocument/2006/math">
                  <m:f>
                    <m:fPr>
                      <m:ctrlPr>
                        <a:rPr lang="en-ZA" sz="1200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n-US" sz="1200" b="0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  <m:t>60,30 −0.3696</m:t>
                      </m:r>
                    </m:num>
                    <m:den>
                      <m:r>
                        <a:rPr lang="en-US" sz="1200" b="0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  <m:t>0,4655</m:t>
                      </m:r>
                    </m:den>
                  </m:f>
                </m:oMath>
              </a14:m>
              <a:r>
                <a:rPr lang="en-ZA" sz="1200">
                  <a:solidFill>
                    <a:srgbClr val="000000"/>
                  </a:solidFill>
                </a:rPr>
                <a:t> = </a:t>
              </a:r>
              <a:r>
                <a:rPr lang="en-ZA" sz="1200">
                  <a:solidFill>
                    <a:srgbClr val="000000"/>
                  </a:solidFill>
                  <a:highlight>
                    <a:srgbClr val="FFFF00"/>
                  </a:highlight>
                </a:rPr>
                <a:t>128.68%</a:t>
              </a:r>
            </a:p>
            <a:p>
              <a:endParaRPr lang="en-ZA">
                <a:solidFill>
                  <a:srgbClr val="000000"/>
                </a:solidFill>
              </a:endParaRPr>
            </a:p>
            <a:p>
              <a:endParaRPr lang="en-ZA">
                <a:solidFill>
                  <a:srgbClr val="000000"/>
                </a:solidFill>
              </a:endParaRPr>
            </a:p>
          </xdr:txBody>
        </xdr:sp>
      </mc:Choice>
      <mc:Fallback xmlns="">
        <xdr:sp macro="" textlink="">
          <xdr:nvSpPr>
            <xdr:cNvPr id="10" name="TextBox 15">
              <a:extLst>
                <a:ext uri="{FF2B5EF4-FFF2-40B4-BE49-F238E27FC236}">
                  <a16:creationId xmlns:a16="http://schemas.microsoft.com/office/drawing/2014/main" id="{43665AF3-2D1F-E970-8E7B-3A098CE1E7AC}"/>
                </a:ext>
              </a:extLst>
            </xdr:cNvPr>
            <xdr:cNvSpPr txBox="1"/>
          </xdr:nvSpPr>
          <xdr:spPr>
            <a:xfrm>
              <a:off x="0" y="5389563"/>
              <a:ext cx="2944813" cy="1881187"/>
            </a:xfrm>
            <a:prstGeom prst="rect">
              <a:avLst/>
            </a:prstGeom>
            <a:noFill/>
            <a:ln w="25400">
              <a:solidFill>
                <a:srgbClr val="EBA900"/>
              </a:solidFill>
            </a:ln>
          </xdr:spPr>
          <xdr:txBody>
            <a:bodyPr wrap="square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rgbClr val="4D5356"/>
                  </a:solidFill>
                  <a:latin typeface="Trebuchet MS" panose="020B0603020202020204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rgbClr val="4D5356"/>
                  </a:solidFill>
                  <a:latin typeface="Trebuchet MS" panose="020B0603020202020204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rgbClr val="4D5356"/>
                  </a:solidFill>
                  <a:latin typeface="Trebuchet MS" panose="020B0603020202020204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rgbClr val="4D5356"/>
                  </a:solidFill>
                  <a:latin typeface="Trebuchet MS" panose="020B0603020202020204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rgbClr val="4D5356"/>
                  </a:solidFill>
                  <a:latin typeface="Trebuchet MS" panose="020B0603020202020204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rgbClr val="4D5356"/>
                  </a:solidFill>
                  <a:latin typeface="Trebuchet MS" panose="020B0603020202020204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rgbClr val="4D5356"/>
                  </a:solidFill>
                  <a:latin typeface="Trebuchet MS" panose="020B0603020202020204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rgbClr val="4D5356"/>
                  </a:solidFill>
                  <a:latin typeface="Trebuchet MS" panose="020B0603020202020204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rgbClr val="4D5356"/>
                  </a:solidFill>
                  <a:latin typeface="Trebuchet MS" panose="020B0603020202020204"/>
                </a:defRPr>
              </a:lvl9pPr>
            </a:lstStyle>
            <a:p>
              <a:r>
                <a:rPr lang="en-ZA" sz="1200" u="sng">
                  <a:solidFill>
                    <a:srgbClr val="000000"/>
                  </a:solidFill>
                </a:rPr>
                <a:t>For Iron (Fe):</a:t>
              </a:r>
            </a:p>
            <a:p>
              <a:endParaRPr lang="en-ZA" sz="1200">
                <a:solidFill>
                  <a:srgbClr val="000000"/>
                </a:solidFill>
              </a:endParaRPr>
            </a:p>
            <a:p>
              <a:r>
                <a:rPr lang="en-ZA" sz="1200">
                  <a:solidFill>
                    <a:srgbClr val="000000"/>
                  </a:solidFill>
                </a:rPr>
                <a:t> 60,30% = (0.1113 x X) + (0,4655 x Z)</a:t>
              </a:r>
            </a:p>
            <a:p>
              <a:endParaRPr lang="en-ZA" sz="1200">
                <a:solidFill>
                  <a:srgbClr val="000000"/>
                </a:solidFill>
              </a:endParaRPr>
            </a:p>
            <a:p>
              <a:r>
                <a:rPr lang="en-ZA" sz="1200">
                  <a:solidFill>
                    <a:srgbClr val="000000"/>
                  </a:solidFill>
                </a:rPr>
                <a:t>Substitute X = 3.32%</a:t>
              </a:r>
            </a:p>
            <a:p>
              <a:r>
                <a:rPr lang="en-ZA" sz="1200">
                  <a:solidFill>
                    <a:srgbClr val="000000"/>
                  </a:solidFill>
                </a:rPr>
                <a:t> 60,30% = (0.1113 x 3.32) + (0,4655 x Z)</a:t>
              </a:r>
            </a:p>
            <a:p>
              <a:r>
                <a:rPr lang="en-ZA" sz="1200">
                  <a:solidFill>
                    <a:srgbClr val="000000"/>
                  </a:solidFill>
                </a:rPr>
                <a:t> 60,30% = 0,3696 +0.4655Z</a:t>
              </a:r>
            </a:p>
            <a:p>
              <a:r>
                <a:rPr lang="en-ZA" sz="1200">
                  <a:solidFill>
                    <a:srgbClr val="000000"/>
                  </a:solidFill>
                </a:rPr>
                <a:t>          Z = </a:t>
              </a:r>
              <a:r>
                <a:rPr lang="en-ZA" sz="1200" i="0">
                  <a:solidFill>
                    <a:srgbClr val="000000"/>
                  </a:solidFill>
                  <a:latin typeface="Cambria Math" panose="02040503050406030204" pitchFamily="18" charset="0"/>
                </a:rPr>
                <a:t>(</a:t>
              </a:r>
              <a:r>
                <a:rPr lang="en-US" sz="1200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60,30 −0.3696</a:t>
              </a:r>
              <a:r>
                <a:rPr lang="en-ZA" sz="1200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)/</a:t>
              </a:r>
              <a:r>
                <a:rPr lang="en-US" sz="1200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0,4655</a:t>
              </a:r>
              <a:r>
                <a:rPr lang="en-ZA" sz="1200">
                  <a:solidFill>
                    <a:srgbClr val="000000"/>
                  </a:solidFill>
                </a:rPr>
                <a:t> = </a:t>
              </a:r>
              <a:r>
                <a:rPr lang="en-ZA" sz="1200">
                  <a:solidFill>
                    <a:srgbClr val="000000"/>
                  </a:solidFill>
                  <a:highlight>
                    <a:srgbClr val="FFFF00"/>
                  </a:highlight>
                </a:rPr>
                <a:t>128.68%</a:t>
              </a:r>
            </a:p>
            <a:p>
              <a:endParaRPr lang="en-ZA">
                <a:solidFill>
                  <a:srgbClr val="000000"/>
                </a:solidFill>
              </a:endParaRPr>
            </a:p>
            <a:p>
              <a:endParaRPr lang="en-ZA">
                <a:solidFill>
                  <a:srgbClr val="000000"/>
                </a:solidFill>
              </a:endParaRPr>
            </a:p>
          </xdr:txBody>
        </xdr:sp>
      </mc:Fallback>
    </mc:AlternateContent>
    <xdr:clientData/>
  </xdr:twoCellAnchor>
  <xdr:twoCellAnchor>
    <xdr:from>
      <xdr:col>2</xdr:col>
      <xdr:colOff>0</xdr:colOff>
      <xdr:row>35</xdr:row>
      <xdr:rowOff>0</xdr:rowOff>
    </xdr:from>
    <xdr:to>
      <xdr:col>4</xdr:col>
      <xdr:colOff>1114425</xdr:colOff>
      <xdr:row>44</xdr:row>
      <xdr:rowOff>63500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Box 15">
              <a:extLst>
                <a:ext uri="{FF2B5EF4-FFF2-40B4-BE49-F238E27FC236}">
                  <a16:creationId xmlns:a16="http://schemas.microsoft.com/office/drawing/2014/main" id="{65CC6801-30A7-C82D-D79D-086A5D05BC27}"/>
                </a:ext>
              </a:extLst>
            </xdr:cNvPr>
            <xdr:cNvSpPr txBox="1"/>
          </xdr:nvSpPr>
          <xdr:spPr>
            <a:xfrm>
              <a:off x="3214688" y="5572125"/>
              <a:ext cx="3884612" cy="1706563"/>
            </a:xfrm>
            <a:prstGeom prst="rect">
              <a:avLst/>
            </a:prstGeom>
            <a:noFill/>
            <a:ln w="25400">
              <a:solidFill>
                <a:srgbClr val="EBA900"/>
              </a:solidFill>
            </a:ln>
          </xdr:spPr>
          <xdr:txBody>
            <a:bodyPr wrap="square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rgbClr val="4D5356"/>
                  </a:solidFill>
                  <a:latin typeface="Trebuchet MS" panose="020B0603020202020204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rgbClr val="4D5356"/>
                  </a:solidFill>
                  <a:latin typeface="Trebuchet MS" panose="020B0603020202020204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rgbClr val="4D5356"/>
                  </a:solidFill>
                  <a:latin typeface="Trebuchet MS" panose="020B0603020202020204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rgbClr val="4D5356"/>
                  </a:solidFill>
                  <a:latin typeface="Trebuchet MS" panose="020B0603020202020204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rgbClr val="4D5356"/>
                  </a:solidFill>
                  <a:latin typeface="Trebuchet MS" panose="020B0603020202020204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rgbClr val="4D5356"/>
                  </a:solidFill>
                  <a:latin typeface="Trebuchet MS" panose="020B0603020202020204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rgbClr val="4D5356"/>
                  </a:solidFill>
                  <a:latin typeface="Trebuchet MS" panose="020B0603020202020204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rgbClr val="4D5356"/>
                  </a:solidFill>
                  <a:latin typeface="Trebuchet MS" panose="020B0603020202020204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rgbClr val="4D5356"/>
                  </a:solidFill>
                  <a:latin typeface="Trebuchet MS" panose="020B0603020202020204"/>
                </a:defRPr>
              </a:lvl9pPr>
            </a:lstStyle>
            <a:p>
              <a:r>
                <a:rPr lang="en-ZA" sz="1100" u="sng">
                  <a:solidFill>
                    <a:srgbClr val="000000"/>
                  </a:solidFill>
                </a:rPr>
                <a:t>For Sulphur (S):</a:t>
              </a:r>
            </a:p>
            <a:p>
              <a:endParaRPr lang="en-ZA" sz="1100">
                <a:solidFill>
                  <a:srgbClr val="000000"/>
                </a:solidFill>
              </a:endParaRPr>
            </a:p>
            <a:p>
              <a:r>
                <a:rPr lang="en-ZA" sz="1100">
                  <a:solidFill>
                    <a:srgbClr val="000000"/>
                  </a:solidFill>
                </a:rPr>
                <a:t> 34.85% = (0.2553 x X) + (0,3531 x Y) +   	   0.5345 x Z)</a:t>
              </a:r>
            </a:p>
            <a:p>
              <a:endParaRPr lang="en-ZA" sz="1100">
                <a:solidFill>
                  <a:srgbClr val="000000"/>
                </a:solidFill>
              </a:endParaRPr>
            </a:p>
            <a:p>
              <a:r>
                <a:rPr lang="en-ZA" sz="1100">
                  <a:solidFill>
                    <a:srgbClr val="000000"/>
                  </a:solidFill>
                </a:rPr>
                <a:t>Substitute X = 3.32% and Y = 4.25</a:t>
              </a:r>
            </a:p>
            <a:p>
              <a:r>
                <a:rPr lang="pl-PL" sz="1100">
                  <a:solidFill>
                    <a:srgbClr val="000000"/>
                  </a:solidFill>
                </a:rPr>
                <a:t>34.85% = (0.2553 x </a:t>
              </a:r>
              <a:r>
                <a:rPr lang="en-US" sz="1100">
                  <a:solidFill>
                    <a:srgbClr val="000000"/>
                  </a:solidFill>
                </a:rPr>
                <a:t>3,32</a:t>
              </a:r>
              <a:r>
                <a:rPr lang="pl-PL" sz="1100">
                  <a:solidFill>
                    <a:srgbClr val="000000"/>
                  </a:solidFill>
                </a:rPr>
                <a:t>) + (0,3531 x </a:t>
              </a:r>
              <a:r>
                <a:rPr lang="en-US" sz="1100">
                  <a:solidFill>
                    <a:srgbClr val="000000"/>
                  </a:solidFill>
                </a:rPr>
                <a:t>4,25</a:t>
              </a:r>
              <a:r>
                <a:rPr lang="pl-PL" sz="1100">
                  <a:solidFill>
                    <a:srgbClr val="000000"/>
                  </a:solidFill>
                </a:rPr>
                <a:t>) </a:t>
              </a:r>
              <a:r>
                <a:rPr lang="en-US" sz="1100">
                  <a:solidFill>
                    <a:srgbClr val="000000"/>
                  </a:solidFill>
                </a:rPr>
                <a:t>	 </a:t>
              </a:r>
              <a:r>
                <a:rPr lang="pl-PL" sz="1100">
                  <a:solidFill>
                    <a:srgbClr val="000000"/>
                  </a:solidFill>
                </a:rPr>
                <a:t>+ 0.5345 x Z)</a:t>
              </a:r>
            </a:p>
            <a:p>
              <a:r>
                <a:rPr lang="en-ZA" sz="1100">
                  <a:solidFill>
                    <a:srgbClr val="000000"/>
                  </a:solidFill>
                </a:rPr>
                <a:t>34.85% = 2,3483 + 0.5345Z</a:t>
              </a:r>
            </a:p>
            <a:p>
              <a:r>
                <a:rPr lang="en-ZA" sz="1100">
                  <a:solidFill>
                    <a:srgbClr val="000000"/>
                  </a:solidFill>
                </a:rPr>
                <a:t>          Z = </a:t>
              </a:r>
              <a14:m>
                <m:oMath xmlns:m="http://schemas.openxmlformats.org/officeDocument/2006/math">
                  <m:f>
                    <m:fPr>
                      <m:ctrlPr>
                        <a:rPr lang="en-ZA" sz="1100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n-US" sz="1100" b="0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  <m:t>34.85 −2,3483</m:t>
                      </m:r>
                    </m:num>
                    <m:den>
                      <m:r>
                        <a:rPr lang="en-US" sz="1100" b="0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  <m:t>0,5345</m:t>
                      </m:r>
                    </m:den>
                  </m:f>
                </m:oMath>
              </a14:m>
              <a:r>
                <a:rPr lang="en-ZA" sz="1100">
                  <a:solidFill>
                    <a:srgbClr val="000000"/>
                  </a:solidFill>
                </a:rPr>
                <a:t> = </a:t>
              </a:r>
              <a:r>
                <a:rPr lang="en-ZA" sz="1100">
                  <a:solidFill>
                    <a:srgbClr val="000000"/>
                  </a:solidFill>
                  <a:highlight>
                    <a:srgbClr val="FFFF00"/>
                  </a:highlight>
                </a:rPr>
                <a:t>60,80%</a:t>
              </a:r>
            </a:p>
            <a:p>
              <a:endParaRPr lang="en-ZA">
                <a:solidFill>
                  <a:srgbClr val="000000"/>
                </a:solidFill>
              </a:endParaRPr>
            </a:p>
            <a:p>
              <a:endParaRPr lang="en-ZA">
                <a:solidFill>
                  <a:srgbClr val="000000"/>
                </a:solidFill>
              </a:endParaRPr>
            </a:p>
          </xdr:txBody>
        </xdr:sp>
      </mc:Choice>
      <mc:Fallback xmlns="">
        <xdr:sp macro="" textlink="">
          <xdr:nvSpPr>
            <xdr:cNvPr id="12" name="TextBox 15">
              <a:extLst>
                <a:ext uri="{FF2B5EF4-FFF2-40B4-BE49-F238E27FC236}">
                  <a16:creationId xmlns:a16="http://schemas.microsoft.com/office/drawing/2014/main" id="{65CC6801-30A7-C82D-D79D-086A5D05BC27}"/>
                </a:ext>
              </a:extLst>
            </xdr:cNvPr>
            <xdr:cNvSpPr txBox="1"/>
          </xdr:nvSpPr>
          <xdr:spPr>
            <a:xfrm>
              <a:off x="3214688" y="5572125"/>
              <a:ext cx="3884612" cy="1706563"/>
            </a:xfrm>
            <a:prstGeom prst="rect">
              <a:avLst/>
            </a:prstGeom>
            <a:noFill/>
            <a:ln w="25400">
              <a:solidFill>
                <a:srgbClr val="EBA900"/>
              </a:solidFill>
            </a:ln>
          </xdr:spPr>
          <xdr:txBody>
            <a:bodyPr wrap="square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rgbClr val="4D5356"/>
                  </a:solidFill>
                  <a:latin typeface="Trebuchet MS" panose="020B0603020202020204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rgbClr val="4D5356"/>
                  </a:solidFill>
                  <a:latin typeface="Trebuchet MS" panose="020B0603020202020204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rgbClr val="4D5356"/>
                  </a:solidFill>
                  <a:latin typeface="Trebuchet MS" panose="020B0603020202020204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rgbClr val="4D5356"/>
                  </a:solidFill>
                  <a:latin typeface="Trebuchet MS" panose="020B0603020202020204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rgbClr val="4D5356"/>
                  </a:solidFill>
                  <a:latin typeface="Trebuchet MS" panose="020B0603020202020204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rgbClr val="4D5356"/>
                  </a:solidFill>
                  <a:latin typeface="Trebuchet MS" panose="020B0603020202020204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rgbClr val="4D5356"/>
                  </a:solidFill>
                  <a:latin typeface="Trebuchet MS" panose="020B0603020202020204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rgbClr val="4D5356"/>
                  </a:solidFill>
                  <a:latin typeface="Trebuchet MS" panose="020B0603020202020204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rgbClr val="4D5356"/>
                  </a:solidFill>
                  <a:latin typeface="Trebuchet MS" panose="020B0603020202020204"/>
                </a:defRPr>
              </a:lvl9pPr>
            </a:lstStyle>
            <a:p>
              <a:r>
                <a:rPr lang="en-ZA" sz="1100" u="sng">
                  <a:solidFill>
                    <a:srgbClr val="000000"/>
                  </a:solidFill>
                </a:rPr>
                <a:t>For Sulphur (S):</a:t>
              </a:r>
            </a:p>
            <a:p>
              <a:endParaRPr lang="en-ZA" sz="1100">
                <a:solidFill>
                  <a:srgbClr val="000000"/>
                </a:solidFill>
              </a:endParaRPr>
            </a:p>
            <a:p>
              <a:r>
                <a:rPr lang="en-ZA" sz="1100">
                  <a:solidFill>
                    <a:srgbClr val="000000"/>
                  </a:solidFill>
                </a:rPr>
                <a:t> 34.85% = (0.2553 x X) + (0,3531 x Y) +   	   0.5345 x Z)</a:t>
              </a:r>
            </a:p>
            <a:p>
              <a:endParaRPr lang="en-ZA" sz="1100">
                <a:solidFill>
                  <a:srgbClr val="000000"/>
                </a:solidFill>
              </a:endParaRPr>
            </a:p>
            <a:p>
              <a:r>
                <a:rPr lang="en-ZA" sz="1100">
                  <a:solidFill>
                    <a:srgbClr val="000000"/>
                  </a:solidFill>
                </a:rPr>
                <a:t>Substitute X = 3.32% and Y = 4.25</a:t>
              </a:r>
            </a:p>
            <a:p>
              <a:r>
                <a:rPr lang="pl-PL" sz="1100">
                  <a:solidFill>
                    <a:srgbClr val="000000"/>
                  </a:solidFill>
                </a:rPr>
                <a:t>34.85% = (0.2553 x </a:t>
              </a:r>
              <a:r>
                <a:rPr lang="en-US" sz="1100">
                  <a:solidFill>
                    <a:srgbClr val="000000"/>
                  </a:solidFill>
                </a:rPr>
                <a:t>3,32</a:t>
              </a:r>
              <a:r>
                <a:rPr lang="pl-PL" sz="1100">
                  <a:solidFill>
                    <a:srgbClr val="000000"/>
                  </a:solidFill>
                </a:rPr>
                <a:t>) + (0,3531 x </a:t>
              </a:r>
              <a:r>
                <a:rPr lang="en-US" sz="1100">
                  <a:solidFill>
                    <a:srgbClr val="000000"/>
                  </a:solidFill>
                </a:rPr>
                <a:t>4,25</a:t>
              </a:r>
              <a:r>
                <a:rPr lang="pl-PL" sz="1100">
                  <a:solidFill>
                    <a:srgbClr val="000000"/>
                  </a:solidFill>
                </a:rPr>
                <a:t>) </a:t>
              </a:r>
              <a:r>
                <a:rPr lang="en-US" sz="1100">
                  <a:solidFill>
                    <a:srgbClr val="000000"/>
                  </a:solidFill>
                </a:rPr>
                <a:t>	 </a:t>
              </a:r>
              <a:r>
                <a:rPr lang="pl-PL" sz="1100">
                  <a:solidFill>
                    <a:srgbClr val="000000"/>
                  </a:solidFill>
                </a:rPr>
                <a:t>+ 0.5345 x Z)</a:t>
              </a:r>
            </a:p>
            <a:p>
              <a:r>
                <a:rPr lang="en-ZA" sz="1100">
                  <a:solidFill>
                    <a:srgbClr val="000000"/>
                  </a:solidFill>
                </a:rPr>
                <a:t>34.85% = 2,3483 + 0.5345Z</a:t>
              </a:r>
            </a:p>
            <a:p>
              <a:r>
                <a:rPr lang="en-ZA" sz="1100">
                  <a:solidFill>
                    <a:srgbClr val="000000"/>
                  </a:solidFill>
                </a:rPr>
                <a:t>          Z = </a:t>
              </a:r>
              <a:r>
                <a:rPr lang="en-ZA" sz="1100" i="0">
                  <a:solidFill>
                    <a:srgbClr val="000000"/>
                  </a:solidFill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34.85 −2,3483</a:t>
              </a:r>
              <a:r>
                <a:rPr lang="en-ZA" sz="1100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)/</a:t>
              </a:r>
              <a:r>
                <a:rPr lang="en-US" sz="1100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0,5345</a:t>
              </a:r>
              <a:r>
                <a:rPr lang="en-ZA" sz="1100">
                  <a:solidFill>
                    <a:srgbClr val="000000"/>
                  </a:solidFill>
                </a:rPr>
                <a:t> = </a:t>
              </a:r>
              <a:r>
                <a:rPr lang="en-ZA" sz="1100">
                  <a:solidFill>
                    <a:srgbClr val="000000"/>
                  </a:solidFill>
                  <a:highlight>
                    <a:srgbClr val="FFFF00"/>
                  </a:highlight>
                </a:rPr>
                <a:t>60,80%</a:t>
              </a:r>
            </a:p>
            <a:p>
              <a:endParaRPr lang="en-ZA">
                <a:solidFill>
                  <a:srgbClr val="000000"/>
                </a:solidFill>
              </a:endParaRPr>
            </a:p>
            <a:p>
              <a:endParaRPr lang="en-ZA">
                <a:solidFill>
                  <a:srgbClr val="000000"/>
                </a:solidFill>
              </a:endParaRPr>
            </a:p>
          </xdr:txBody>
        </xdr:sp>
      </mc:Fallback>
    </mc:AlternateContent>
    <xdr:clientData/>
  </xdr:twoCellAnchor>
  <xdr:twoCellAnchor>
    <xdr:from>
      <xdr:col>5</xdr:col>
      <xdr:colOff>0</xdr:colOff>
      <xdr:row>35</xdr:row>
      <xdr:rowOff>0</xdr:rowOff>
    </xdr:from>
    <xdr:to>
      <xdr:col>6</xdr:col>
      <xdr:colOff>1150803</xdr:colOff>
      <xdr:row>42</xdr:row>
      <xdr:rowOff>112186</xdr:rowOff>
    </xdr:to>
    <xdr:sp macro="" textlink="">
      <xdr:nvSpPr>
        <xdr:cNvPr id="13" name="TextBox 5">
          <a:extLst>
            <a:ext uri="{FF2B5EF4-FFF2-40B4-BE49-F238E27FC236}">
              <a16:creationId xmlns:a16="http://schemas.microsoft.com/office/drawing/2014/main" id="{259DC419-FB22-ED97-8C19-160F1F851A26}"/>
            </a:ext>
          </a:extLst>
        </xdr:cNvPr>
        <xdr:cNvSpPr txBox="1"/>
      </xdr:nvSpPr>
      <xdr:spPr>
        <a:xfrm>
          <a:off x="7477125" y="5572125"/>
          <a:ext cx="2349366" cy="1390124"/>
        </a:xfrm>
        <a:prstGeom prst="rect">
          <a:avLst/>
        </a:prstGeom>
        <a:noFill/>
        <a:ln w="25400">
          <a:solidFill>
            <a:srgbClr val="FFC000"/>
          </a:solidFill>
        </a:ln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rgbClr val="4D5356"/>
              </a:solidFill>
              <a:latin typeface="Trebuchet MS" panose="020B0603020202020204"/>
            </a:defRPr>
          </a:lvl1pPr>
          <a:lvl2pPr marL="457200" algn="l" defTabSz="914400" rtl="0" eaLnBrk="1" latinLnBrk="0" hangingPunct="1">
            <a:defRPr sz="1800" kern="1200">
              <a:solidFill>
                <a:srgbClr val="4D5356"/>
              </a:solidFill>
              <a:latin typeface="Trebuchet MS" panose="020B0603020202020204"/>
            </a:defRPr>
          </a:lvl2pPr>
          <a:lvl3pPr marL="914400" algn="l" defTabSz="914400" rtl="0" eaLnBrk="1" latinLnBrk="0" hangingPunct="1">
            <a:defRPr sz="1800" kern="1200">
              <a:solidFill>
                <a:srgbClr val="4D5356"/>
              </a:solidFill>
              <a:latin typeface="Trebuchet MS" panose="020B0603020202020204"/>
            </a:defRPr>
          </a:lvl3pPr>
          <a:lvl4pPr marL="1371600" algn="l" defTabSz="914400" rtl="0" eaLnBrk="1" latinLnBrk="0" hangingPunct="1">
            <a:defRPr sz="1800" kern="1200">
              <a:solidFill>
                <a:srgbClr val="4D5356"/>
              </a:solidFill>
              <a:latin typeface="Trebuchet MS" panose="020B0603020202020204"/>
            </a:defRPr>
          </a:lvl4pPr>
          <a:lvl5pPr marL="1828800" algn="l" defTabSz="914400" rtl="0" eaLnBrk="1" latinLnBrk="0" hangingPunct="1">
            <a:defRPr sz="1800" kern="1200">
              <a:solidFill>
                <a:srgbClr val="4D5356"/>
              </a:solidFill>
              <a:latin typeface="Trebuchet MS" panose="020B0603020202020204"/>
            </a:defRPr>
          </a:lvl5pPr>
          <a:lvl6pPr marL="2286000" algn="l" defTabSz="914400" rtl="0" eaLnBrk="1" latinLnBrk="0" hangingPunct="1">
            <a:defRPr sz="1800" kern="1200">
              <a:solidFill>
                <a:srgbClr val="4D5356"/>
              </a:solidFill>
              <a:latin typeface="Trebuchet MS" panose="020B0603020202020204"/>
            </a:defRPr>
          </a:lvl6pPr>
          <a:lvl7pPr marL="2743200" algn="l" defTabSz="914400" rtl="0" eaLnBrk="1" latinLnBrk="0" hangingPunct="1">
            <a:defRPr sz="1800" kern="1200">
              <a:solidFill>
                <a:srgbClr val="4D5356"/>
              </a:solidFill>
              <a:latin typeface="Trebuchet MS" panose="020B0603020202020204"/>
            </a:defRPr>
          </a:lvl7pPr>
          <a:lvl8pPr marL="3200400" algn="l" defTabSz="914400" rtl="0" eaLnBrk="1" latinLnBrk="0" hangingPunct="1">
            <a:defRPr sz="1800" kern="1200">
              <a:solidFill>
                <a:srgbClr val="4D5356"/>
              </a:solidFill>
              <a:latin typeface="Trebuchet MS" panose="020B0603020202020204"/>
            </a:defRPr>
          </a:lvl8pPr>
          <a:lvl9pPr marL="3657600" algn="l" defTabSz="914400" rtl="0" eaLnBrk="1" latinLnBrk="0" hangingPunct="1">
            <a:defRPr sz="1800" kern="1200">
              <a:solidFill>
                <a:srgbClr val="4D5356"/>
              </a:solidFill>
              <a:latin typeface="Trebuchet MS" panose="020B0603020202020204"/>
            </a:defRPr>
          </a:lvl9pPr>
        </a:lstStyle>
        <a:p>
          <a:r>
            <a:rPr lang="en-US" sz="1100" u="sng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Subtraction from known mineral Wt%:</a:t>
          </a:r>
        </a:p>
        <a:p>
          <a:endParaRPr lang="en-US" sz="1100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US" sz="110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Z (pyrite) =</a:t>
          </a:r>
        </a:p>
        <a:p>
          <a:endParaRPr lang="en-US" sz="1100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US" sz="110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100% – 3.32% – 4.25%</a:t>
          </a:r>
        </a:p>
        <a:p>
          <a:endParaRPr lang="en-US" sz="1100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US" sz="110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= </a:t>
          </a:r>
          <a:r>
            <a:rPr lang="en-US" sz="1100">
              <a:solidFill>
                <a:srgbClr val="000000"/>
              </a:solidFill>
              <a:highlight>
                <a:srgbClr val="00FF00"/>
              </a:highlight>
              <a:latin typeface="Arial" panose="020B0604020202020204" pitchFamily="34" charset="0"/>
              <a:cs typeface="Arial" panose="020B0604020202020204" pitchFamily="34" charset="0"/>
            </a:rPr>
            <a:t>92.43% </a:t>
          </a:r>
          <a:endParaRPr lang="en-ZA" sz="1100">
            <a:solidFill>
              <a:srgbClr val="000000"/>
            </a:solidFill>
            <a:highlight>
              <a:srgbClr val="00FF00"/>
            </a:highlight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914400</xdr:colOff>
      <xdr:row>10</xdr:row>
      <xdr:rowOff>130175</xdr:rowOff>
    </xdr:from>
    <xdr:to>
      <xdr:col>16</xdr:col>
      <xdr:colOff>153986</xdr:colOff>
      <xdr:row>17</xdr:row>
      <xdr:rowOff>53975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3829EE6-BFD3-4132-A3B7-0F92DD76B5FD}"/>
            </a:ext>
          </a:extLst>
        </xdr:cNvPr>
        <xdr:cNvSpPr txBox="1"/>
      </xdr:nvSpPr>
      <xdr:spPr>
        <a:xfrm>
          <a:off x="10944225" y="2063750"/>
          <a:ext cx="3544886" cy="1114425"/>
        </a:xfrm>
        <a:prstGeom prst="rect">
          <a:avLst/>
        </a:prstGeom>
        <a:solidFill>
          <a:sysClr val="window" lastClr="FFFFFF"/>
        </a:solidFill>
        <a:ln w="9525" cmpd="sng">
          <a:solidFill>
            <a:sysClr val="window" lastClr="FFFFFF">
              <a:shade val="50000"/>
            </a:sysClr>
          </a:solidFill>
        </a:ln>
        <a:effectLst/>
      </xdr:spPr>
      <xdr:txBody>
        <a:bodyPr vertOverflow="clip" horzOverflow="clip" wrap="square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ZA" sz="1400" b="1" i="0" u="none" strike="noStrike" kern="0" cap="none" spc="0" normalizeH="0" baseline="0" noProof="0">
              <a:ln>
                <a:noFill/>
              </a:ln>
              <a:solidFill>
                <a:srgbClr val="70AD47">
                  <a:lumMod val="40000"/>
                  <a:lumOff val="60000"/>
                </a:srgbClr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A</a:t>
          </a:r>
          <a:r>
            <a:rPr kumimoji="0" lang="en-ZA" sz="14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 x </a:t>
          </a:r>
          <a:r>
            <a:rPr kumimoji="0" lang="en-ZA" sz="1400" b="1" i="0" u="none" strike="noStrike" kern="0" cap="none" spc="0" normalizeH="0" baseline="0" noProof="0">
              <a:ln>
                <a:noFill/>
              </a:ln>
              <a:solidFill>
                <a:srgbClr val="ED7D31">
                  <a:lumMod val="60000"/>
                  <a:lumOff val="40000"/>
                </a:srgbClr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X</a:t>
          </a:r>
          <a:r>
            <a:rPr kumimoji="0" lang="en-ZA" sz="14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 = </a:t>
          </a:r>
          <a:r>
            <a:rPr kumimoji="0" lang="en-ZA" sz="1400" b="1" i="0" u="none" strike="noStrike" kern="0" cap="none" spc="0" normalizeH="0" baseline="0" noProof="0">
              <a:ln>
                <a:noFill/>
              </a:ln>
              <a:solidFill>
                <a:srgbClr val="5B9BD5">
                  <a:lumMod val="75000"/>
                </a:srgbClr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b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ZA" sz="1100" b="0" i="0" u="none" strike="noStrike" kern="0" cap="none" spc="0" normalizeH="0" baseline="0" noProof="0">
            <a:ln>
              <a:noFill/>
            </a:ln>
            <a:solidFill>
              <a:srgbClr val="5B9BD5">
                <a:lumMod val="75000"/>
              </a:srgbClr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ZA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A - fraction of element in mineral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ZA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X - wt% of mineral in sample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ZA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b - wt % of element in sample (Assay)</a:t>
          </a: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4</xdr:col>
      <xdr:colOff>97790</xdr:colOff>
      <xdr:row>1</xdr:row>
      <xdr:rowOff>151765</xdr:rowOff>
    </xdr:to>
    <xdr:pic>
      <xdr:nvPicPr>
        <xdr:cNvPr id="5" name="Picture 4" descr="A black text on a white background&#10;&#10;AI-generated content may be incorrect.">
          <a:extLst>
            <a:ext uri="{FF2B5EF4-FFF2-40B4-BE49-F238E27FC236}">
              <a16:creationId xmlns:a16="http://schemas.microsoft.com/office/drawing/2014/main" id="{02C27017-F902-4D87-8795-718DDC92B59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colorTemperature colorTemp="4700"/>
                  </a14:imgEffect>
                  <a14:imgEffect>
                    <a14:brightnessContrast bright="-20000"/>
                  </a14:imgEffect>
                </a14:imgLayer>
              </a14:imgProps>
            </a:ext>
          </a:extLst>
        </a:blip>
        <a:srcRect b="15442"/>
        <a:stretch/>
      </xdr:blipFill>
      <xdr:spPr>
        <a:xfrm>
          <a:off x="0" y="0"/>
          <a:ext cx="4460240" cy="313690"/>
        </a:xfrm>
        <a:prstGeom prst="rect">
          <a:avLst/>
        </a:prstGeom>
      </xdr:spPr>
    </xdr:pic>
    <xdr:clientData/>
  </xdr:twoCellAnchor>
  <xdr:twoCellAnchor editAs="oneCell">
    <xdr:from>
      <xdr:col>4</xdr:col>
      <xdr:colOff>193675</xdr:colOff>
      <xdr:row>0</xdr:row>
      <xdr:rowOff>28575</xdr:rowOff>
    </xdr:from>
    <xdr:to>
      <xdr:col>5</xdr:col>
      <xdr:colOff>297180</xdr:colOff>
      <xdr:row>2</xdr:row>
      <xdr:rowOff>46355</xdr:rowOff>
    </xdr:to>
    <xdr:pic>
      <xdr:nvPicPr>
        <xdr:cNvPr id="6" name="Picture 5" descr="General – BIBnuus">
          <a:extLst>
            <a:ext uri="{FF2B5EF4-FFF2-40B4-BE49-F238E27FC236}">
              <a16:creationId xmlns:a16="http://schemas.microsoft.com/office/drawing/2014/main" id="{EC86CF7D-EBED-4132-BA85-FE1D6589B7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56125" y="28575"/>
          <a:ext cx="925830" cy="34798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M38"/>
  <sheetViews>
    <sheetView tabSelected="1" zoomScale="120" zoomScaleNormal="120" workbookViewId="0">
      <pane xSplit="2" topLeftCell="C1" activePane="topRight" state="frozen"/>
      <selection pane="topRight" activeCell="D15" sqref="D15"/>
    </sheetView>
  </sheetViews>
  <sheetFormatPr defaultRowHeight="14.5" x14ac:dyDescent="0.35"/>
  <cols>
    <col min="1" max="1" width="19.54296875" bestFit="1" customWidth="1"/>
    <col min="2" max="2" width="26.453125" customWidth="1"/>
    <col min="3" max="3" width="19.1796875" bestFit="1" customWidth="1"/>
    <col min="4" max="4" width="20.453125" bestFit="1" customWidth="1"/>
    <col min="5" max="5" width="21.453125" bestFit="1" customWidth="1"/>
    <col min="6" max="6" width="17.1796875" customWidth="1"/>
    <col min="7" max="7" width="18.26953125" bestFit="1" customWidth="1"/>
    <col min="8" max="8" width="14.1796875" bestFit="1" customWidth="1"/>
    <col min="9" max="9" width="15.1796875" bestFit="1" customWidth="1"/>
    <col min="11" max="11" width="11.81640625" bestFit="1" customWidth="1"/>
  </cols>
  <sheetData>
    <row r="4" spans="1:10" ht="21" x14ac:dyDescent="0.5">
      <c r="A4" s="73" t="s">
        <v>45</v>
      </c>
      <c r="B4" s="73"/>
      <c r="C4" s="73"/>
      <c r="D4" s="73"/>
      <c r="E4" s="73"/>
      <c r="F4" s="73"/>
      <c r="G4" s="73"/>
      <c r="H4" s="73"/>
      <c r="I4" s="73"/>
      <c r="J4" s="73"/>
    </row>
    <row r="5" spans="1:10" x14ac:dyDescent="0.35">
      <c r="A5" s="59" t="s">
        <v>42</v>
      </c>
    </row>
    <row r="6" spans="1:10" x14ac:dyDescent="0.35">
      <c r="A6" t="s">
        <v>20</v>
      </c>
    </row>
    <row r="7" spans="1:10" x14ac:dyDescent="0.35">
      <c r="A7" t="s">
        <v>21</v>
      </c>
    </row>
    <row r="8" spans="1:10" x14ac:dyDescent="0.35">
      <c r="A8" t="s">
        <v>43</v>
      </c>
    </row>
    <row r="9" spans="1:10" x14ac:dyDescent="0.35">
      <c r="A9" t="s">
        <v>44</v>
      </c>
    </row>
    <row r="12" spans="1:10" x14ac:dyDescent="0.35">
      <c r="D12" s="59" t="s">
        <v>65</v>
      </c>
    </row>
    <row r="13" spans="1:10" x14ac:dyDescent="0.35">
      <c r="A13" s="22"/>
      <c r="B13" s="23" t="s">
        <v>0</v>
      </c>
      <c r="C13" s="24"/>
      <c r="D13" s="78" t="s">
        <v>1</v>
      </c>
      <c r="E13" s="79"/>
      <c r="F13" s="80"/>
      <c r="G13" s="75" t="s">
        <v>2</v>
      </c>
      <c r="H13" s="76"/>
      <c r="I13" s="77"/>
      <c r="J13" s="25"/>
    </row>
    <row r="14" spans="1:10" ht="15" x14ac:dyDescent="0.4">
      <c r="A14" s="13" t="s">
        <v>3</v>
      </c>
      <c r="B14" s="14" t="s">
        <v>4</v>
      </c>
      <c r="C14" s="19" t="s">
        <v>5</v>
      </c>
      <c r="D14" s="46" t="s">
        <v>6</v>
      </c>
      <c r="E14" s="47" t="s">
        <v>7</v>
      </c>
      <c r="F14" s="48" t="s">
        <v>8</v>
      </c>
      <c r="G14" s="35" t="s">
        <v>9</v>
      </c>
      <c r="H14" s="35" t="s">
        <v>10</v>
      </c>
      <c r="I14" s="40" t="s">
        <v>11</v>
      </c>
      <c r="J14" s="17" t="s">
        <v>12</v>
      </c>
    </row>
    <row r="15" spans="1:10" x14ac:dyDescent="0.35">
      <c r="A15" s="8" t="s">
        <v>13</v>
      </c>
      <c r="B15" s="15">
        <v>2.1</v>
      </c>
      <c r="C15" s="20">
        <v>63.55</v>
      </c>
      <c r="D15" s="49">
        <f>(5*C15)/$D$20</f>
        <v>0.63311947078983022</v>
      </c>
      <c r="E15" s="50"/>
      <c r="F15" s="51"/>
      <c r="G15" s="36">
        <f>B15/D15</f>
        <v>3.3169095200629428</v>
      </c>
      <c r="H15" s="37"/>
      <c r="I15" s="41"/>
      <c r="J15" s="18"/>
    </row>
    <row r="16" spans="1:10" x14ac:dyDescent="0.35">
      <c r="A16" s="8" t="s">
        <v>14</v>
      </c>
      <c r="B16" s="15">
        <v>2.75</v>
      </c>
      <c r="C16" s="21">
        <v>58.7</v>
      </c>
      <c r="D16" s="52"/>
      <c r="E16" s="53">
        <f>C16/E20</f>
        <v>0.64668943483529795</v>
      </c>
      <c r="F16" s="51"/>
      <c r="G16" s="38"/>
      <c r="H16" s="39">
        <f>B16/E16</f>
        <v>4.2524275979557071</v>
      </c>
      <c r="I16" s="41"/>
      <c r="J16" s="18"/>
    </row>
    <row r="17" spans="1:13" x14ac:dyDescent="0.35">
      <c r="A17" s="8" t="s">
        <v>15</v>
      </c>
      <c r="B17" s="15">
        <v>60.3</v>
      </c>
      <c r="C17" s="20">
        <v>55.85</v>
      </c>
      <c r="D17" s="52">
        <f>C17/$D$20</f>
        <v>0.11128158125448315</v>
      </c>
      <c r="E17" s="53"/>
      <c r="F17" s="54">
        <f>C17/F20</f>
        <v>0.4654554546212184</v>
      </c>
      <c r="G17" s="38"/>
      <c r="H17" s="37"/>
      <c r="I17" s="42">
        <f>(B17-G22-H22)/F17</f>
        <v>128.75751797237035</v>
      </c>
      <c r="J17" s="44">
        <f>G15+H16+I17</f>
        <v>136.32685509038899</v>
      </c>
    </row>
    <row r="18" spans="1:13" x14ac:dyDescent="0.35">
      <c r="A18" s="8" t="s">
        <v>16</v>
      </c>
      <c r="B18" s="15">
        <v>34.85</v>
      </c>
      <c r="C18" s="20">
        <v>32.07</v>
      </c>
      <c r="D18" s="52">
        <f>4*C18/$D$20</f>
        <v>0.25559894795568661</v>
      </c>
      <c r="E18" s="53">
        <f>C18/E20</f>
        <v>0.35331056516470194</v>
      </c>
      <c r="F18" s="54">
        <f>(2*C18)/F20</f>
        <v>0.53454454537878149</v>
      </c>
      <c r="G18" s="38"/>
      <c r="H18" s="37"/>
      <c r="I18" s="42">
        <f>(B18-G23-H23)/F18</f>
        <v>60.799000007047994</v>
      </c>
      <c r="J18" s="44">
        <f>$G$15+$H$16+I18</f>
        <v>68.368337125066645</v>
      </c>
    </row>
    <row r="19" spans="1:13" x14ac:dyDescent="0.35">
      <c r="A19" s="8"/>
      <c r="B19" s="16"/>
      <c r="C19" s="20"/>
      <c r="D19" s="55">
        <f>SUM(D15:D18)</f>
        <v>1</v>
      </c>
      <c r="E19" s="56">
        <f>SUM(E15:E18)</f>
        <v>0.99999999999999989</v>
      </c>
      <c r="F19" s="57">
        <f>SUM(F15:F18)</f>
        <v>0.99999999999999989</v>
      </c>
      <c r="G19" s="38"/>
      <c r="H19" s="37"/>
      <c r="I19" s="43">
        <f>100-G15-H16</f>
        <v>92.430662881981348</v>
      </c>
      <c r="J19" s="45">
        <f>$G$15+$H$16+I19</f>
        <v>100</v>
      </c>
    </row>
    <row r="20" spans="1:13" x14ac:dyDescent="0.35">
      <c r="A20" s="26" t="s">
        <v>64</v>
      </c>
      <c r="B20" s="27"/>
      <c r="C20" s="28" t="s">
        <v>17</v>
      </c>
      <c r="D20" s="29">
        <f>(C15*5)+C17+(4*C18)</f>
        <v>501.88</v>
      </c>
      <c r="E20" s="30">
        <f>C16+C18</f>
        <v>90.77000000000001</v>
      </c>
      <c r="F20" s="31">
        <f>C17+(C18*2)</f>
        <v>119.99000000000001</v>
      </c>
      <c r="G20" s="32"/>
      <c r="H20" s="7"/>
      <c r="I20" s="33"/>
      <c r="J20" s="34"/>
    </row>
    <row r="22" spans="1:13" x14ac:dyDescent="0.35">
      <c r="A22" s="59" t="s">
        <v>66</v>
      </c>
      <c r="F22" s="13" t="s">
        <v>18</v>
      </c>
      <c r="G22" s="5">
        <f>D17*G15</f>
        <v>0.36911093627065306</v>
      </c>
      <c r="H22" s="5">
        <f>E17*H16</f>
        <v>0</v>
      </c>
    </row>
    <row r="23" spans="1:13" x14ac:dyDescent="0.35">
      <c r="F23" s="13" t="s">
        <v>19</v>
      </c>
      <c r="G23" s="5">
        <f>D18*G15</f>
        <v>0.84779858379228956</v>
      </c>
      <c r="H23" s="5">
        <f>E18*H16</f>
        <v>1.5024275979557069</v>
      </c>
      <c r="J23" s="74"/>
      <c r="K23" s="74"/>
      <c r="L23" s="74"/>
    </row>
    <row r="24" spans="1:13" x14ac:dyDescent="0.35">
      <c r="G24" s="2"/>
      <c r="H24" s="2"/>
    </row>
    <row r="29" spans="1:13" hidden="1" x14ac:dyDescent="0.35">
      <c r="A29" s="3"/>
      <c r="B29" s="3"/>
      <c r="G29" s="2"/>
      <c r="H29" s="2"/>
    </row>
    <row r="30" spans="1:13" hidden="1" x14ac:dyDescent="0.35">
      <c r="A30" s="4"/>
      <c r="B30" s="4"/>
      <c r="K30" s="74"/>
      <c r="L30" s="74"/>
      <c r="M30" s="74"/>
    </row>
    <row r="31" spans="1:13" hidden="1" x14ac:dyDescent="0.35">
      <c r="A31" s="4"/>
      <c r="B31" s="5"/>
      <c r="G31" s="10"/>
      <c r="H31" s="11"/>
    </row>
    <row r="32" spans="1:13" hidden="1" x14ac:dyDescent="0.35">
      <c r="A32" s="4"/>
      <c r="B32" s="4"/>
      <c r="F32" s="1"/>
      <c r="G32" s="10"/>
      <c r="H32" s="12"/>
    </row>
    <row r="33" spans="1:8" hidden="1" x14ac:dyDescent="0.35">
      <c r="A33" s="4"/>
      <c r="B33" s="4"/>
      <c r="F33" s="1"/>
      <c r="G33" s="10"/>
      <c r="H33" s="12"/>
    </row>
    <row r="34" spans="1:8" x14ac:dyDescent="0.35">
      <c r="A34" s="58"/>
      <c r="B34" s="71"/>
      <c r="F34" s="1"/>
      <c r="G34" s="10"/>
      <c r="H34" s="12"/>
    </row>
    <row r="35" spans="1:8" x14ac:dyDescent="0.35">
      <c r="A35" s="72" t="s">
        <v>67</v>
      </c>
      <c r="F35" s="1"/>
      <c r="G35" s="10"/>
      <c r="H35" s="12"/>
    </row>
    <row r="36" spans="1:8" x14ac:dyDescent="0.35">
      <c r="F36" s="6"/>
      <c r="G36" s="10"/>
      <c r="H36" s="12"/>
    </row>
    <row r="37" spans="1:8" x14ac:dyDescent="0.35">
      <c r="F37" s="6"/>
      <c r="G37" s="10"/>
      <c r="H37" s="12"/>
    </row>
    <row r="38" spans="1:8" x14ac:dyDescent="0.35">
      <c r="F38" s="6"/>
      <c r="G38" s="10"/>
      <c r="H38" s="12"/>
    </row>
  </sheetData>
  <mergeCells count="5">
    <mergeCell ref="A4:J4"/>
    <mergeCell ref="K30:M30"/>
    <mergeCell ref="J23:L23"/>
    <mergeCell ref="G13:I13"/>
    <mergeCell ref="D13:F13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0B064-B5DF-4911-A1D8-417BFEDA49FD}">
  <dimension ref="B5:S34"/>
  <sheetViews>
    <sheetView workbookViewId="0">
      <selection activeCell="D11" sqref="D11"/>
    </sheetView>
  </sheetViews>
  <sheetFormatPr defaultColWidth="8.81640625" defaultRowHeight="13" x14ac:dyDescent="0.3"/>
  <cols>
    <col min="1" max="1" width="8.81640625" style="9"/>
    <col min="2" max="2" width="18.54296875" style="9" customWidth="1"/>
    <col min="3" max="3" width="21.81640625" style="9" customWidth="1"/>
    <col min="4" max="4" width="13.1796875" style="9" customWidth="1"/>
    <col min="5" max="5" width="11.81640625" style="9" customWidth="1"/>
    <col min="6" max="6" width="11.453125" style="9" customWidth="1"/>
    <col min="7" max="7" width="11.81640625" style="9" customWidth="1"/>
    <col min="8" max="8" width="10.453125" style="9" customWidth="1"/>
    <col min="9" max="9" width="12.1796875" style="9" customWidth="1"/>
    <col min="10" max="10" width="10.81640625" style="9" customWidth="1"/>
    <col min="11" max="11" width="12.54296875" style="9" customWidth="1"/>
    <col min="12" max="12" width="20.81640625" style="9" customWidth="1"/>
    <col min="13" max="13" width="11.453125" style="9" bestFit="1" customWidth="1"/>
    <col min="14" max="14" width="11.54296875" style="9" bestFit="1" customWidth="1"/>
    <col min="15" max="16" width="8.81640625" style="9"/>
    <col min="17" max="17" width="10.1796875" style="9" customWidth="1"/>
    <col min="18" max="19" width="8.81640625" style="9"/>
    <col min="20" max="20" width="21" style="9" bestFit="1" customWidth="1"/>
    <col min="21" max="16384" width="8.81640625" style="9"/>
  </cols>
  <sheetData>
    <row r="5" spans="2:19" ht="29" x14ac:dyDescent="0.35">
      <c r="B5" s="68" t="s">
        <v>46</v>
      </c>
      <c r="C5" s="69" t="s">
        <v>47</v>
      </c>
      <c r="D5"/>
      <c r="E5" s="59" t="s">
        <v>55</v>
      </c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2:19" ht="14.5" x14ac:dyDescent="0.35">
      <c r="B6" s="68" t="s">
        <v>48</v>
      </c>
      <c r="C6" s="69" t="s">
        <v>49</v>
      </c>
      <c r="D6"/>
      <c r="E6" t="s">
        <v>68</v>
      </c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2:19" ht="14.5" x14ac:dyDescent="0.35">
      <c r="B7" s="68" t="s">
        <v>50</v>
      </c>
      <c r="C7" s="69" t="s">
        <v>51</v>
      </c>
      <c r="D7"/>
      <c r="E7" s="59" t="s">
        <v>69</v>
      </c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2:19" ht="14.5" x14ac:dyDescent="0.35">
      <c r="B8" s="68" t="s">
        <v>52</v>
      </c>
      <c r="C8" s="70">
        <v>45820</v>
      </c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2:19" ht="29" x14ac:dyDescent="0.35">
      <c r="B9" s="68" t="s">
        <v>53</v>
      </c>
      <c r="C9" s="69" t="s">
        <v>54</v>
      </c>
      <c r="D9"/>
      <c r="E9"/>
      <c r="F9" s="59"/>
      <c r="G9" s="59"/>
      <c r="H9" s="59"/>
      <c r="I9"/>
      <c r="J9"/>
      <c r="K9"/>
      <c r="L9"/>
      <c r="M9"/>
      <c r="N9"/>
      <c r="O9"/>
      <c r="P9"/>
      <c r="Q9"/>
      <c r="R9"/>
      <c r="S9"/>
    </row>
    <row r="10" spans="2:19" ht="14.5" x14ac:dyDescent="0.35">
      <c r="B10" s="88"/>
      <c r="C10" s="87"/>
      <c r="D10"/>
      <c r="E10"/>
      <c r="F10" s="59"/>
      <c r="G10" s="59"/>
      <c r="H10" s="59"/>
      <c r="I10"/>
      <c r="J10"/>
      <c r="K10"/>
      <c r="L10"/>
      <c r="M10"/>
      <c r="N10"/>
      <c r="O10"/>
      <c r="P10"/>
      <c r="Q10"/>
      <c r="R10"/>
      <c r="S10"/>
    </row>
    <row r="11" spans="2:19" ht="14.5" x14ac:dyDescent="0.35">
      <c r="B11" s="88" t="s">
        <v>71</v>
      </c>
      <c r="C11"/>
      <c r="D11"/>
      <c r="E11"/>
      <c r="F11" t="s">
        <v>70</v>
      </c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2:19" ht="14.5" x14ac:dyDescent="0.35">
      <c r="B12" s="60" t="s">
        <v>22</v>
      </c>
      <c r="C12" s="61" t="s">
        <v>23</v>
      </c>
      <c r="D12" s="13" t="s">
        <v>24</v>
      </c>
      <c r="E12"/>
      <c r="F12" s="62" t="s">
        <v>35</v>
      </c>
      <c r="G12" s="63" t="s">
        <v>36</v>
      </c>
      <c r="H12"/>
      <c r="I12"/>
      <c r="J12"/>
      <c r="K12"/>
      <c r="L12"/>
      <c r="M12"/>
      <c r="N12"/>
      <c r="O12"/>
      <c r="P12"/>
      <c r="Q12"/>
      <c r="R12"/>
      <c r="S12"/>
    </row>
    <row r="13" spans="2:19" ht="16.5" x14ac:dyDescent="0.35">
      <c r="B13" s="64" t="s">
        <v>25</v>
      </c>
      <c r="C13" s="65" t="s">
        <v>56</v>
      </c>
      <c r="D13" s="8">
        <v>183.52</v>
      </c>
      <c r="E13"/>
      <c r="F13" s="63" t="s">
        <v>37</v>
      </c>
      <c r="G13" s="66">
        <v>9.7200000000000006</v>
      </c>
      <c r="H13"/>
      <c r="I13"/>
      <c r="J13"/>
      <c r="K13"/>
      <c r="L13"/>
      <c r="M13"/>
      <c r="N13"/>
      <c r="O13"/>
      <c r="P13"/>
      <c r="Q13"/>
      <c r="R13"/>
      <c r="S13"/>
    </row>
    <row r="14" spans="2:19" ht="14.5" x14ac:dyDescent="0.35">
      <c r="B14" s="64" t="s">
        <v>26</v>
      </c>
      <c r="C14" s="65" t="s">
        <v>27</v>
      </c>
      <c r="D14" s="8">
        <v>239.27</v>
      </c>
      <c r="E14"/>
      <c r="F14" s="63" t="s">
        <v>15</v>
      </c>
      <c r="G14" s="66">
        <v>18.89</v>
      </c>
      <c r="H14"/>
      <c r="I14"/>
      <c r="J14"/>
      <c r="K14"/>
      <c r="L14"/>
      <c r="M14"/>
      <c r="N14"/>
      <c r="O14"/>
      <c r="P14"/>
      <c r="Q14"/>
      <c r="R14"/>
      <c r="S14"/>
    </row>
    <row r="15" spans="2:19" ht="14.5" x14ac:dyDescent="0.35">
      <c r="B15" s="64" t="s">
        <v>28</v>
      </c>
      <c r="C15" s="65" t="s">
        <v>29</v>
      </c>
      <c r="D15" s="8">
        <v>97.46</v>
      </c>
      <c r="E15"/>
      <c r="F15" s="61" t="s">
        <v>16</v>
      </c>
      <c r="G15" s="65">
        <v>22.33</v>
      </c>
      <c r="H15"/>
      <c r="I15"/>
      <c r="J15"/>
      <c r="K15"/>
      <c r="L15"/>
      <c r="M15"/>
      <c r="N15"/>
      <c r="O15"/>
      <c r="P15"/>
      <c r="Q15"/>
      <c r="R15"/>
      <c r="S15"/>
    </row>
    <row r="16" spans="2:19" ht="16.5" x14ac:dyDescent="0.35">
      <c r="B16" s="64" t="s">
        <v>30</v>
      </c>
      <c r="C16" s="65" t="s">
        <v>57</v>
      </c>
      <c r="D16" s="8">
        <v>233.39</v>
      </c>
      <c r="E16"/>
      <c r="F16" s="63" t="s">
        <v>13</v>
      </c>
      <c r="G16" s="4">
        <v>11.76</v>
      </c>
      <c r="H16"/>
      <c r="I16"/>
      <c r="J16"/>
      <c r="K16"/>
      <c r="L16"/>
      <c r="M16"/>
      <c r="N16"/>
      <c r="O16"/>
      <c r="P16"/>
      <c r="Q16"/>
      <c r="R16"/>
      <c r="S16"/>
    </row>
    <row r="17" spans="2:19" ht="14.5" x14ac:dyDescent="0.35">
      <c r="B17" s="64" t="s">
        <v>31</v>
      </c>
      <c r="C17" s="65" t="s">
        <v>32</v>
      </c>
      <c r="D17" s="8">
        <v>119.98</v>
      </c>
      <c r="E17"/>
      <c r="F17" s="63" t="s">
        <v>38</v>
      </c>
      <c r="G17" s="4">
        <v>5.98</v>
      </c>
      <c r="H17"/>
      <c r="I17"/>
      <c r="J17"/>
      <c r="K17"/>
      <c r="L17"/>
      <c r="M17"/>
      <c r="N17"/>
      <c r="O17"/>
      <c r="P17"/>
      <c r="Q17"/>
      <c r="R17"/>
      <c r="S17"/>
    </row>
    <row r="18" spans="2:19" ht="16.5" x14ac:dyDescent="0.35">
      <c r="B18" s="64" t="s">
        <v>33</v>
      </c>
      <c r="C18" s="65" t="s">
        <v>58</v>
      </c>
      <c r="D18" s="8">
        <v>159.69</v>
      </c>
      <c r="E18"/>
      <c r="F18" s="63" t="s">
        <v>39</v>
      </c>
      <c r="G18" s="4">
        <v>8.7200000000000006</v>
      </c>
      <c r="H18"/>
      <c r="I18"/>
      <c r="J18"/>
      <c r="K18"/>
      <c r="L18"/>
      <c r="M18"/>
      <c r="N18"/>
      <c r="O18"/>
      <c r="P18"/>
      <c r="Q18"/>
      <c r="R18"/>
      <c r="S18"/>
    </row>
    <row r="19" spans="2:19" ht="16.5" x14ac:dyDescent="0.35">
      <c r="B19" s="64" t="s">
        <v>34</v>
      </c>
      <c r="C19" s="65" t="s">
        <v>59</v>
      </c>
      <c r="D19" s="8">
        <v>60.08</v>
      </c>
      <c r="E19"/>
      <c r="F19" s="63" t="s">
        <v>40</v>
      </c>
      <c r="G19" s="4">
        <v>6.67</v>
      </c>
      <c r="H19"/>
      <c r="I19"/>
      <c r="J19"/>
      <c r="K19"/>
      <c r="L19"/>
      <c r="M19"/>
      <c r="N19"/>
      <c r="O19"/>
      <c r="P19"/>
      <c r="Q19"/>
      <c r="R19"/>
      <c r="S19"/>
    </row>
    <row r="20" spans="2:19" ht="21.25" customHeight="1" x14ac:dyDescent="0.35"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</row>
    <row r="21" spans="2:19" ht="14.5" x14ac:dyDescent="0.35">
      <c r="B21" s="8"/>
      <c r="C21" s="67" t="s">
        <v>0</v>
      </c>
      <c r="D21" s="8"/>
      <c r="E21" s="86" t="s">
        <v>1</v>
      </c>
      <c r="F21" s="86"/>
      <c r="G21" s="86"/>
      <c r="H21" s="86"/>
      <c r="I21" s="86"/>
      <c r="J21" s="86"/>
      <c r="K21" s="86"/>
      <c r="L21" s="81" t="s">
        <v>2</v>
      </c>
      <c r="M21" s="82"/>
      <c r="N21" s="82"/>
      <c r="O21" s="82"/>
      <c r="P21" s="82"/>
      <c r="Q21" s="82"/>
      <c r="R21" s="83"/>
      <c r="S21" s="13"/>
    </row>
    <row r="22" spans="2:19" ht="16.5" x14ac:dyDescent="0.35">
      <c r="B22" s="84" t="s">
        <v>35</v>
      </c>
      <c r="C22" s="84" t="s">
        <v>36</v>
      </c>
      <c r="D22" s="85" t="s">
        <v>41</v>
      </c>
      <c r="E22" s="61" t="s">
        <v>60</v>
      </c>
      <c r="F22" s="61" t="s">
        <v>27</v>
      </c>
      <c r="G22" s="61" t="s">
        <v>29</v>
      </c>
      <c r="H22" s="61" t="s">
        <v>61</v>
      </c>
      <c r="I22" s="61" t="s">
        <v>32</v>
      </c>
      <c r="J22" s="61" t="s">
        <v>62</v>
      </c>
      <c r="K22" s="61" t="s">
        <v>63</v>
      </c>
      <c r="L22" s="61" t="s">
        <v>60</v>
      </c>
      <c r="M22" s="61" t="s">
        <v>27</v>
      </c>
      <c r="N22" s="61" t="s">
        <v>29</v>
      </c>
      <c r="O22" s="61" t="s">
        <v>61</v>
      </c>
      <c r="P22" s="61" t="s">
        <v>32</v>
      </c>
      <c r="Q22" s="61" t="s">
        <v>62</v>
      </c>
      <c r="R22" s="61" t="s">
        <v>63</v>
      </c>
      <c r="S22" s="13" t="s">
        <v>12</v>
      </c>
    </row>
    <row r="23" spans="2:19" ht="14.5" x14ac:dyDescent="0.35">
      <c r="B23" s="84"/>
      <c r="C23" s="84"/>
      <c r="D23" s="85"/>
      <c r="E23" s="60" t="s">
        <v>25</v>
      </c>
      <c r="F23" s="60" t="s">
        <v>26</v>
      </c>
      <c r="G23" s="60" t="s">
        <v>28</v>
      </c>
      <c r="H23" s="60" t="s">
        <v>30</v>
      </c>
      <c r="I23" s="60" t="s">
        <v>31</v>
      </c>
      <c r="J23" s="60" t="s">
        <v>33</v>
      </c>
      <c r="K23" s="60" t="s">
        <v>34</v>
      </c>
      <c r="L23" s="13" t="s">
        <v>25</v>
      </c>
      <c r="M23" s="13" t="s">
        <v>26</v>
      </c>
      <c r="N23" s="13" t="s">
        <v>28</v>
      </c>
      <c r="O23" s="13" t="s">
        <v>30</v>
      </c>
      <c r="P23" s="13" t="s">
        <v>31</v>
      </c>
      <c r="Q23" s="13" t="s">
        <v>33</v>
      </c>
      <c r="R23" s="13" t="s">
        <v>34</v>
      </c>
      <c r="S23" s="13"/>
    </row>
    <row r="24" spans="2:19" ht="14.5" x14ac:dyDescent="0.35">
      <c r="B24" s="63" t="s">
        <v>37</v>
      </c>
      <c r="C24" s="66">
        <v>9.7200000000000006</v>
      </c>
      <c r="D24" s="4">
        <v>28.09</v>
      </c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</row>
    <row r="25" spans="2:19" ht="14.5" x14ac:dyDescent="0.35">
      <c r="B25" s="63" t="s">
        <v>15</v>
      </c>
      <c r="C25" s="66">
        <v>18.89</v>
      </c>
      <c r="D25" s="4">
        <v>55.85</v>
      </c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</row>
    <row r="26" spans="2:19" ht="14.5" x14ac:dyDescent="0.35">
      <c r="B26" s="61" t="s">
        <v>16</v>
      </c>
      <c r="C26" s="65">
        <v>22.33</v>
      </c>
      <c r="D26" s="4">
        <v>32.07</v>
      </c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</row>
    <row r="27" spans="2:19" ht="21.25" customHeight="1" x14ac:dyDescent="0.35">
      <c r="B27" s="63" t="s">
        <v>13</v>
      </c>
      <c r="C27" s="4">
        <v>11.76</v>
      </c>
      <c r="D27" s="4">
        <v>63.55</v>
      </c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</row>
    <row r="28" spans="2:19" ht="14.5" x14ac:dyDescent="0.35">
      <c r="B28" s="63" t="s">
        <v>38</v>
      </c>
      <c r="C28" s="4">
        <v>5.98</v>
      </c>
      <c r="D28" s="4">
        <v>65.39</v>
      </c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</row>
    <row r="29" spans="2:19" ht="14.5" x14ac:dyDescent="0.35">
      <c r="B29" s="63" t="s">
        <v>39</v>
      </c>
      <c r="C29" s="4">
        <v>8.7200000000000006</v>
      </c>
      <c r="D29" s="4">
        <v>207.2</v>
      </c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</row>
    <row r="30" spans="2:19" ht="14.5" x14ac:dyDescent="0.35">
      <c r="B30" s="63" t="s">
        <v>40</v>
      </c>
      <c r="C30" s="4">
        <v>6.67</v>
      </c>
      <c r="D30" s="4">
        <v>137.33000000000001</v>
      </c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</row>
    <row r="31" spans="2:19" ht="14.5" x14ac:dyDescent="0.35"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</row>
    <row r="32" spans="2:19" ht="14.5" x14ac:dyDescent="0.35"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</row>
    <row r="33" spans="2:19" ht="14.5" x14ac:dyDescent="0.35">
      <c r="B33"/>
      <c r="C33"/>
      <c r="D33"/>
      <c r="E33"/>
      <c r="F33"/>
      <c r="G33"/>
      <c r="H33"/>
      <c r="I33"/>
      <c r="J33"/>
      <c r="K33" s="8"/>
      <c r="L33" s="8"/>
      <c r="M33" s="8"/>
      <c r="N33" s="8"/>
      <c r="O33" s="8"/>
      <c r="P33" s="8"/>
      <c r="Q33"/>
      <c r="R33"/>
      <c r="S33"/>
    </row>
    <row r="34" spans="2:19" ht="14.5" x14ac:dyDescent="0.35">
      <c r="B34"/>
      <c r="C34"/>
      <c r="D34"/>
      <c r="E34"/>
      <c r="F34"/>
      <c r="G34"/>
      <c r="H34"/>
      <c r="I34"/>
      <c r="J34"/>
      <c r="K34" s="8"/>
      <c r="L34" s="8"/>
      <c r="M34" s="8"/>
      <c r="N34" s="8"/>
      <c r="O34" s="8"/>
      <c r="P34" s="8"/>
      <c r="Q34"/>
      <c r="R34"/>
      <c r="S34"/>
    </row>
  </sheetData>
  <mergeCells count="5">
    <mergeCell ref="L21:R21"/>
    <mergeCell ref="B22:B23"/>
    <mergeCell ref="C22:C23"/>
    <mergeCell ref="D22:D23"/>
    <mergeCell ref="E21:K2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Pract. 3_Example</vt:lpstr>
      <vt:lpstr>Pract. 3_Exercise</vt:lpstr>
    </vt:vector>
  </TitlesOfParts>
  <Manager/>
  <Company>University of Cape Town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May, MBM, Dr [bambesiwem@sun.ac.za]</cp:lastModifiedBy>
  <cp:revision/>
  <dcterms:created xsi:type="dcterms:W3CDTF">2015-11-18T10:00:33Z</dcterms:created>
  <dcterms:modified xsi:type="dcterms:W3CDTF">2025-05-28T12:48:45Z</dcterms:modified>
  <cp:category/>
  <cp:contentStatus/>
</cp:coreProperties>
</file>