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!MAIN\All Class Materials\6603 Operations\100% Online Course\Course Materials\6 Math Optimization\"/>
    </mc:Choice>
  </mc:AlternateContent>
  <bookViews>
    <workbookView xWindow="0" yWindow="0" windowWidth="20520" windowHeight="9465" activeTab="5"/>
  </bookViews>
  <sheets>
    <sheet name="Sensitivity Report 1" sheetId="3" r:id="rId1"/>
    <sheet name="Sheet1" sheetId="1" r:id="rId2"/>
    <sheet name="Sheet5" sheetId="5" r:id="rId3"/>
    <sheet name="Sheet6" sheetId="6" r:id="rId4"/>
    <sheet name="Sheet7" sheetId="7" r:id="rId5"/>
    <sheet name="Sheet8" sheetId="8" r:id="rId6"/>
  </sheets>
  <definedNames>
    <definedName name="solver_adj" localSheetId="1" hidden="1">Sheet1!$B$5:$C$5</definedName>
    <definedName name="solver_adj" localSheetId="2" hidden="1">Sheet5!$B$19:$O$19</definedName>
    <definedName name="solver_adj" localSheetId="3" hidden="1">Sheet6!$C$23:$N$23</definedName>
    <definedName name="solver_adj" localSheetId="4" hidden="1">Sheet7!$B$16:$G$16</definedName>
    <definedName name="solver_adj" localSheetId="5" hidden="1">Sheet8!$B$7:$C$7</definedName>
    <definedName name="solver_cvg" localSheetId="1" hidden="1">0.0001</definedName>
    <definedName name="solver_cvg" localSheetId="2" hidden="1">0.0001</definedName>
    <definedName name="solver_cvg" localSheetId="3" hidden="1">0.0001</definedName>
    <definedName name="solver_cvg" localSheetId="4" hidden="1">0.0001</definedName>
    <definedName name="solver_cvg" localSheetId="5" hidden="1">0.0001</definedName>
    <definedName name="solver_drv" localSheetId="1" hidden="1">1</definedName>
    <definedName name="solver_drv" localSheetId="2" hidden="1">1</definedName>
    <definedName name="solver_drv" localSheetId="3" hidden="1">1</definedName>
    <definedName name="solver_drv" localSheetId="4" hidden="1">1</definedName>
    <definedName name="solver_drv" localSheetId="5" hidden="1">1</definedName>
    <definedName name="solver_eng" localSheetId="1" hidden="1">2</definedName>
    <definedName name="solver_eng" localSheetId="2" hidden="1">2</definedName>
    <definedName name="solver_eng" localSheetId="3" hidden="1">2</definedName>
    <definedName name="solver_eng" localSheetId="4" hidden="1">2</definedName>
    <definedName name="solver_eng" localSheetId="5" hidden="1">2</definedName>
    <definedName name="solver_est" localSheetId="1" hidden="1">1</definedName>
    <definedName name="solver_est" localSheetId="2" hidden="1">1</definedName>
    <definedName name="solver_est" localSheetId="3" hidden="1">1</definedName>
    <definedName name="solver_est" localSheetId="4" hidden="1">1</definedName>
    <definedName name="solver_est" localSheetId="5" hidden="1">1</definedName>
    <definedName name="solver_itr" localSheetId="1" hidden="1">2147483647</definedName>
    <definedName name="solver_itr" localSheetId="2" hidden="1">2147483647</definedName>
    <definedName name="solver_itr" localSheetId="3" hidden="1">2147483647</definedName>
    <definedName name="solver_itr" localSheetId="4" hidden="1">2147483647</definedName>
    <definedName name="solver_itr" localSheetId="5" hidden="1">2147483647</definedName>
    <definedName name="solver_lhs1" localSheetId="1" hidden="1">Sheet1!$D$3</definedName>
    <definedName name="solver_lhs1" localSheetId="2" hidden="1">Sheet5!$B$19:$H$19</definedName>
    <definedName name="solver_lhs1" localSheetId="3" hidden="1">Sheet6!$O$10:$O$21</definedName>
    <definedName name="solver_lhs1" localSheetId="4" hidden="1">Sheet7!$B$16:$G$16</definedName>
    <definedName name="solver_lhs1" localSheetId="5" hidden="1">Sheet8!$D$3:$D$5</definedName>
    <definedName name="solver_lhs2" localSheetId="1" hidden="1">Sheet1!$D$4</definedName>
    <definedName name="solver_lhs2" localSheetId="2" hidden="1">Sheet5!$Q$11:$Q$17</definedName>
    <definedName name="solver_lhs2" localSheetId="3" hidden="1">Sheet6!$O$4:$O$9</definedName>
    <definedName name="solver_lhs2" localSheetId="4" hidden="1">Sheet7!$H$14</definedName>
    <definedName name="solver_lhs3" localSheetId="1" hidden="1">Sheet1!$D$4</definedName>
    <definedName name="solver_lhs3" localSheetId="2" hidden="1">Sheet5!$Q$4:$Q$10</definedName>
    <definedName name="solver_lhs3" localSheetId="4" hidden="1">Sheet7!$H$3:$H$8</definedName>
    <definedName name="solver_lhs4" localSheetId="1" hidden="1">Sheet1!#REF!</definedName>
    <definedName name="solver_lhs4" localSheetId="4" hidden="1">Sheet7!$H$9:$H$13</definedName>
    <definedName name="solver_lhs5" localSheetId="1" hidden="1">Sheet1!#REF!</definedName>
    <definedName name="solver_lhs6" localSheetId="1" hidden="1">Sheet1!#REF!</definedName>
    <definedName name="solver_mip" localSheetId="1" hidden="1">2147483647</definedName>
    <definedName name="solver_mip" localSheetId="2" hidden="1">2147483647</definedName>
    <definedName name="solver_mip" localSheetId="3" hidden="1">2147483647</definedName>
    <definedName name="solver_mip" localSheetId="4" hidden="1">2147483647</definedName>
    <definedName name="solver_mip" localSheetId="5" hidden="1">2147483647</definedName>
    <definedName name="solver_mni" localSheetId="1" hidden="1">30</definedName>
    <definedName name="solver_mni" localSheetId="2" hidden="1">30</definedName>
    <definedName name="solver_mni" localSheetId="3" hidden="1">30</definedName>
    <definedName name="solver_mni" localSheetId="4" hidden="1">30</definedName>
    <definedName name="solver_mni" localSheetId="5" hidden="1">30</definedName>
    <definedName name="solver_mrt" localSheetId="1" hidden="1">0.075</definedName>
    <definedName name="solver_mrt" localSheetId="2" hidden="1">0.075</definedName>
    <definedName name="solver_mrt" localSheetId="3" hidden="1">0.075</definedName>
    <definedName name="solver_mrt" localSheetId="4" hidden="1">0.075</definedName>
    <definedName name="solver_mrt" localSheetId="5" hidden="1">0.075</definedName>
    <definedName name="solver_msl" localSheetId="1" hidden="1">2</definedName>
    <definedName name="solver_msl" localSheetId="2" hidden="1">2</definedName>
    <definedName name="solver_msl" localSheetId="3" hidden="1">2</definedName>
    <definedName name="solver_msl" localSheetId="4" hidden="1">2</definedName>
    <definedName name="solver_msl" localSheetId="5" hidden="1">2</definedName>
    <definedName name="solver_neg" localSheetId="1" hidden="1">1</definedName>
    <definedName name="solver_neg" localSheetId="2" hidden="1">1</definedName>
    <definedName name="solver_neg" localSheetId="3" hidden="1">1</definedName>
    <definedName name="solver_neg" localSheetId="4" hidden="1">1</definedName>
    <definedName name="solver_neg" localSheetId="5" hidden="1">1</definedName>
    <definedName name="solver_nod" localSheetId="1" hidden="1">2147483647</definedName>
    <definedName name="solver_nod" localSheetId="2" hidden="1">2147483647</definedName>
    <definedName name="solver_nod" localSheetId="3" hidden="1">2147483647</definedName>
    <definedName name="solver_nod" localSheetId="4" hidden="1">2147483647</definedName>
    <definedName name="solver_nod" localSheetId="5" hidden="1">2147483647</definedName>
    <definedName name="solver_num" localSheetId="1" hidden="1">2</definedName>
    <definedName name="solver_num" localSheetId="2" hidden="1">3</definedName>
    <definedName name="solver_num" localSheetId="3" hidden="1">2</definedName>
    <definedName name="solver_num" localSheetId="4" hidden="1">4</definedName>
    <definedName name="solver_num" localSheetId="5" hidden="1">1</definedName>
    <definedName name="solver_nwt" localSheetId="1" hidden="1">1</definedName>
    <definedName name="solver_nwt" localSheetId="2" hidden="1">1</definedName>
    <definedName name="solver_nwt" localSheetId="3" hidden="1">1</definedName>
    <definedName name="solver_nwt" localSheetId="4" hidden="1">1</definedName>
    <definedName name="solver_nwt" localSheetId="5" hidden="1">1</definedName>
    <definedName name="solver_opt" localSheetId="1" hidden="1">Sheet1!$D$2</definedName>
    <definedName name="solver_opt" localSheetId="2" hidden="1">Sheet5!$Q$3</definedName>
    <definedName name="solver_opt" localSheetId="3" hidden="1">Sheet6!$O$3</definedName>
    <definedName name="solver_opt" localSheetId="4" hidden="1">Sheet7!$H$2</definedName>
    <definedName name="solver_opt" localSheetId="5" hidden="1">Sheet8!$D$2</definedName>
    <definedName name="solver_pre" localSheetId="1" hidden="1">0.000001</definedName>
    <definedName name="solver_pre" localSheetId="2" hidden="1">0.000001</definedName>
    <definedName name="solver_pre" localSheetId="3" hidden="1">0.000001</definedName>
    <definedName name="solver_pre" localSheetId="4" hidden="1">0.000001</definedName>
    <definedName name="solver_pre" localSheetId="5" hidden="1">0.000001</definedName>
    <definedName name="solver_rbv" localSheetId="1" hidden="1">1</definedName>
    <definedName name="solver_rbv" localSheetId="2" hidden="1">1</definedName>
    <definedName name="solver_rbv" localSheetId="3" hidden="1">1</definedName>
    <definedName name="solver_rbv" localSheetId="4" hidden="1">1</definedName>
    <definedName name="solver_rbv" localSheetId="5" hidden="1">1</definedName>
    <definedName name="solver_rel1" localSheetId="1" hidden="1">1</definedName>
    <definedName name="solver_rel1" localSheetId="2" hidden="1">4</definedName>
    <definedName name="solver_rel1" localSheetId="3" hidden="1">1</definedName>
    <definedName name="solver_rel1" localSheetId="4" hidden="1">4</definedName>
    <definedName name="solver_rel1" localSheetId="5" hidden="1">3</definedName>
    <definedName name="solver_rel2" localSheetId="1" hidden="1">1</definedName>
    <definedName name="solver_rel2" localSheetId="2" hidden="1">3</definedName>
    <definedName name="solver_rel2" localSheetId="3" hidden="1">3</definedName>
    <definedName name="solver_rel2" localSheetId="4" hidden="1">3</definedName>
    <definedName name="solver_rel3" localSheetId="1" hidden="1">1</definedName>
    <definedName name="solver_rel3" localSheetId="2" hidden="1">3</definedName>
    <definedName name="solver_rel3" localSheetId="4" hidden="1">1</definedName>
    <definedName name="solver_rel4" localSheetId="1" hidden="1">1</definedName>
    <definedName name="solver_rel4" localSheetId="4" hidden="1">1</definedName>
    <definedName name="solver_rel5" localSheetId="1" hidden="1">1</definedName>
    <definedName name="solver_rel6" localSheetId="1" hidden="1">3</definedName>
    <definedName name="solver_rhs1" localSheetId="1" hidden="1">Sheet1!$F$3</definedName>
    <definedName name="solver_rhs1" localSheetId="2" hidden="1">integer</definedName>
    <definedName name="solver_rhs1" localSheetId="3" hidden="1">Sheet6!$Q$10:$Q$21</definedName>
    <definedName name="solver_rhs1" localSheetId="4" hidden="1">integer</definedName>
    <definedName name="solver_rhs1" localSheetId="5" hidden="1">Sheet8!$F$3:$F$5</definedName>
    <definedName name="solver_rhs2" localSheetId="1" hidden="1">Sheet1!$F$4</definedName>
    <definedName name="solver_rhs2" localSheetId="2" hidden="1">Sheet5!$S$11:$S$17</definedName>
    <definedName name="solver_rhs2" localSheetId="3" hidden="1">Sheet6!$Q$4:$Q$9</definedName>
    <definedName name="solver_rhs2" localSheetId="4" hidden="1">Sheet7!$J$14</definedName>
    <definedName name="solver_rhs3" localSheetId="1" hidden="1">Sheet1!$F$4</definedName>
    <definedName name="solver_rhs3" localSheetId="2" hidden="1">Sheet5!$S$4:$S$10</definedName>
    <definedName name="solver_rhs3" localSheetId="4" hidden="1">Sheet7!$J$3:$J$8</definedName>
    <definedName name="solver_rhs4" localSheetId="1" hidden="1">Sheet1!#REF!</definedName>
    <definedName name="solver_rhs4" localSheetId="4" hidden="1">Sheet7!$J$9:$J$13</definedName>
    <definedName name="solver_rhs5" localSheetId="1" hidden="1">Sheet1!#REF!</definedName>
    <definedName name="solver_rhs6" localSheetId="1" hidden="1">Sheet1!#REF!</definedName>
    <definedName name="solver_rlx" localSheetId="1" hidden="1">2</definedName>
    <definedName name="solver_rlx" localSheetId="2" hidden="1">2</definedName>
    <definedName name="solver_rlx" localSheetId="3" hidden="1">2</definedName>
    <definedName name="solver_rlx" localSheetId="4" hidden="1">2</definedName>
    <definedName name="solver_rlx" localSheetId="5" hidden="1">2</definedName>
    <definedName name="solver_rsd" localSheetId="1" hidden="1">0</definedName>
    <definedName name="solver_rsd" localSheetId="2" hidden="1">0</definedName>
    <definedName name="solver_rsd" localSheetId="3" hidden="1">0</definedName>
    <definedName name="solver_rsd" localSheetId="4" hidden="1">0</definedName>
    <definedName name="solver_rsd" localSheetId="5" hidden="1">0</definedName>
    <definedName name="solver_scl" localSheetId="1" hidden="1">1</definedName>
    <definedName name="solver_scl" localSheetId="2" hidden="1">1</definedName>
    <definedName name="solver_scl" localSheetId="3" hidden="1">1</definedName>
    <definedName name="solver_scl" localSheetId="4" hidden="1">1</definedName>
    <definedName name="solver_scl" localSheetId="5" hidden="1">1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ho" localSheetId="4" hidden="1">2</definedName>
    <definedName name="solver_sho" localSheetId="5" hidden="1">2</definedName>
    <definedName name="solver_ssz" localSheetId="1" hidden="1">100</definedName>
    <definedName name="solver_ssz" localSheetId="2" hidden="1">100</definedName>
    <definedName name="solver_ssz" localSheetId="3" hidden="1">100</definedName>
    <definedName name="solver_ssz" localSheetId="4" hidden="1">100</definedName>
    <definedName name="solver_ssz" localSheetId="5" hidden="1">100</definedName>
    <definedName name="solver_tim" localSheetId="1" hidden="1">2147483647</definedName>
    <definedName name="solver_tim" localSheetId="2" hidden="1">2147483647</definedName>
    <definedName name="solver_tim" localSheetId="3" hidden="1">2147483647</definedName>
    <definedName name="solver_tim" localSheetId="4" hidden="1">2147483647</definedName>
    <definedName name="solver_tim" localSheetId="5" hidden="1">2147483647</definedName>
    <definedName name="solver_tol" localSheetId="1" hidden="1">0.01</definedName>
    <definedName name="solver_tol" localSheetId="2" hidden="1">0.01</definedName>
    <definedName name="solver_tol" localSheetId="3" hidden="1">0.01</definedName>
    <definedName name="solver_tol" localSheetId="4" hidden="1">0.01</definedName>
    <definedName name="solver_tol" localSheetId="5" hidden="1">0.01</definedName>
    <definedName name="solver_typ" localSheetId="1" hidden="1">1</definedName>
    <definedName name="solver_typ" localSheetId="2" hidden="1">2</definedName>
    <definedName name="solver_typ" localSheetId="3" hidden="1">2</definedName>
    <definedName name="solver_typ" localSheetId="4" hidden="1">1</definedName>
    <definedName name="solver_typ" localSheetId="5" hidden="1">2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al" localSheetId="4" hidden="1">0</definedName>
    <definedName name="solver_val" localSheetId="5" hidden="1">0</definedName>
    <definedName name="solver_ver" localSheetId="1" hidden="1">3</definedName>
    <definedName name="solver_ver" localSheetId="2" hidden="1">3</definedName>
    <definedName name="solver_ver" localSheetId="3" hidden="1">3</definedName>
    <definedName name="solver_ver" localSheetId="4" hidden="1">3</definedName>
    <definedName name="solver_ver" localSheetId="5" hidden="1">3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8" l="1"/>
  <c r="D4" i="8"/>
  <c r="D5" i="8"/>
  <c r="D2" i="8"/>
  <c r="H3" i="7"/>
  <c r="H4" i="7"/>
  <c r="H5" i="7"/>
  <c r="H6" i="7"/>
  <c r="H7" i="7"/>
  <c r="H8" i="7"/>
  <c r="H9" i="7"/>
  <c r="H10" i="7"/>
  <c r="H11" i="7"/>
  <c r="H12" i="7"/>
  <c r="H13" i="7"/>
  <c r="H14" i="7"/>
  <c r="H2" i="7"/>
  <c r="O4" i="6"/>
  <c r="O5" i="6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3" i="6"/>
  <c r="Q4" i="6"/>
  <c r="J3" i="6"/>
  <c r="K3" i="6"/>
  <c r="L3" i="6"/>
  <c r="M3" i="6"/>
  <c r="N3" i="6"/>
  <c r="I3" i="6"/>
  <c r="Q11" i="5"/>
  <c r="Q12" i="5"/>
  <c r="Q13" i="5"/>
  <c r="Q14" i="5"/>
  <c r="Q15" i="5"/>
  <c r="Q16" i="5"/>
  <c r="Q17" i="5"/>
  <c r="Q4" i="5"/>
  <c r="Q5" i="5"/>
  <c r="Q6" i="5"/>
  <c r="Q7" i="5"/>
  <c r="Q8" i="5"/>
  <c r="Q9" i="5"/>
  <c r="Q10" i="5"/>
  <c r="Q3" i="5"/>
  <c r="D4" i="1"/>
  <c r="D3" i="1"/>
  <c r="D2" i="1"/>
  <c r="D9" i="1" s="1"/>
</calcChain>
</file>

<file path=xl/sharedStrings.xml><?xml version="1.0" encoding="utf-8"?>
<sst xmlns="http://schemas.openxmlformats.org/spreadsheetml/2006/main" count="184" uniqueCount="78">
  <si>
    <t>Corn</t>
  </si>
  <si>
    <t>Wheat</t>
  </si>
  <si>
    <t>Labor Hours</t>
  </si>
  <si>
    <t>Fertilizer</t>
  </si>
  <si>
    <t>&lt;=</t>
  </si>
  <si>
    <t>RHS</t>
  </si>
  <si>
    <t>Solution</t>
  </si>
  <si>
    <t>Microsoft Excel 16.0 Sensitivity Report</t>
  </si>
  <si>
    <t>Worksheet: [Book1]Sheet1</t>
  </si>
  <si>
    <t>Variable Cells</t>
  </si>
  <si>
    <t>Cell</t>
  </si>
  <si>
    <t>Name</t>
  </si>
  <si>
    <t>Final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</si>
  <si>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</si>
  <si>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</si>
  <si>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</si>
  <si>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</si>
  <si>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</si>
  <si>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</si>
  <si>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</si>
  <si>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</si>
  <si>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Constraints</t>
  </si>
  <si>
    <t>Shadow</t>
  </si>
  <si>
    <t>Price</t>
  </si>
  <si>
    <t>Constraint</t>
  </si>
  <si>
    <t>R.H. Side</t>
  </si>
  <si>
    <t>$B$5</t>
  </si>
  <si>
    <t>Solution Corn</t>
  </si>
  <si>
    <t>$C$5</t>
  </si>
  <si>
    <t>Solution Wheat</t>
  </si>
  <si>
    <t>$D$3</t>
  </si>
  <si>
    <t>$D$4</t>
  </si>
  <si>
    <t>&gt;=</t>
  </si>
  <si>
    <t>Solution Stability</t>
  </si>
  <si>
    <t>Track 1</t>
  </si>
  <si>
    <t>Track 2</t>
  </si>
  <si>
    <t>Track 3</t>
  </si>
  <si>
    <t>Track 4</t>
  </si>
  <si>
    <t>Track 5</t>
  </si>
  <si>
    <t>Track 6</t>
  </si>
  <si>
    <t>Track 7</t>
  </si>
  <si>
    <t>Monday</t>
  </si>
  <si>
    <t>Tuesday</t>
  </si>
  <si>
    <t>Wednesday</t>
  </si>
  <si>
    <t>Thursday</t>
  </si>
  <si>
    <t>Friday</t>
  </si>
  <si>
    <t>Saturday</t>
  </si>
  <si>
    <t>Sunday</t>
  </si>
  <si>
    <t>Registered Nurses</t>
  </si>
  <si>
    <t>Certified Nursing Assistants</t>
  </si>
  <si>
    <t>Month 1</t>
  </si>
  <si>
    <t>Month 2</t>
  </si>
  <si>
    <t>Month 3</t>
  </si>
  <si>
    <t>Month 4</t>
  </si>
  <si>
    <t>Month 5</t>
  </si>
  <si>
    <t>Month 6</t>
  </si>
  <si>
    <t>Production</t>
  </si>
  <si>
    <t>Ending Inventory</t>
  </si>
  <si>
    <t>Demand</t>
  </si>
  <si>
    <t>Prodn Cap.</t>
  </si>
  <si>
    <t>Whse. Cap.</t>
  </si>
  <si>
    <t>Subcompact</t>
  </si>
  <si>
    <t>Compact</t>
  </si>
  <si>
    <t>Intermediate</t>
  </si>
  <si>
    <t>Luxury</t>
  </si>
  <si>
    <t>Truck</t>
  </si>
  <si>
    <t>Van</t>
  </si>
  <si>
    <t>Facility 1</t>
  </si>
  <si>
    <t>Facility 2</t>
  </si>
  <si>
    <t>Facility 3</t>
  </si>
  <si>
    <t>Vendor Cap</t>
  </si>
  <si>
    <t>Mix</t>
  </si>
  <si>
    <t>Café</t>
  </si>
  <si>
    <t>Ore Type 1</t>
  </si>
  <si>
    <t>Ore Type 2</t>
  </si>
  <si>
    <t>Copper</t>
  </si>
  <si>
    <t>Zinc</t>
  </si>
  <si>
    <t>Magnesium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</si>
</sst>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9" formatCode="_(&quot;$&quot;* #,##0_);_(&quot;$&quot;* \(#,##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-0.2499465926084170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9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8">
    <xf numFmtId="0" fontId="0" fillId="0" borderId="0" xfId="0"/>
    <xf numFmtId="0" fontId="0" fillId="2" borderId="0" xfId="0" applyFill="1"/>
    <xf numFmtId="44" fontId="0" fillId="0" borderId="0" xfId="1" applyFont="1"/>
    <xf numFmtId="0" fontId="3" fillId="0" borderId="0" xfId="0" applyFont="1"/>
    <xf numFmtId="0" fontId="0" fillId="0" borderId="3" xfId="0" applyFill="1" applyBorder="1" applyAlignment="1"/>
    <xf numFmtId="0" fontId="0" fillId="0" borderId="4" xfId="0" applyFill="1" applyBorder="1" applyAlignment="1"/>
    <xf numFmtId="0" fontId="4" fillId="0" borderId="1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44" fontId="0" fillId="0" borderId="0" xfId="0" applyNumberFormat="1"/>
    <xf numFmtId="0" fontId="3" fillId="2" borderId="0" xfId="0" applyFont="1" applyFill="1"/>
    <xf numFmtId="0" fontId="2" fillId="3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2" fillId="5" borderId="0" xfId="0" applyFont="1" applyFill="1" applyAlignment="1">
      <alignment horizontal="center"/>
    </xf>
    <xf numFmtId="0" fontId="2" fillId="3" borderId="0" xfId="0" applyFont="1" applyFill="1" applyAlignment="1">
      <alignment horizontal="center" vertical="center" textRotation="90"/>
    </xf>
    <xf numFmtId="0" fontId="2" fillId="6" borderId="0" xfId="0" applyFont="1" applyFill="1" applyAlignment="1">
      <alignment horizontal="center" vertical="center" textRotation="90"/>
    </xf>
    <xf numFmtId="0" fontId="2" fillId="7" borderId="0" xfId="0" applyFont="1" applyFill="1" applyAlignment="1">
      <alignment horizontal="center" vertical="center" textRotation="90"/>
    </xf>
    <xf numFmtId="169" fontId="3" fillId="0" borderId="0" xfId="1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showGridLines="0" topLeftCell="A4" workbookViewId="0">
      <selection activeCell="E15" sqref="E15"/>
    </sheetView>
  </sheetViews>
  <sheetFormatPr defaultRowHeight="14.25" x14ac:dyDescent="0.45"/>
  <cols>
    <col min="1" max="1" width="2.1328125" customWidth="1"/>
    <col min="2" max="2" width="4.9296875" bestFit="1" customWidth="1"/>
    <col min="3" max="3" width="13" bestFit="1" customWidth="1"/>
    <col min="4" max="4" width="5.73046875" bestFit="1" customWidth="1"/>
    <col min="5" max="5" width="7.796875" bestFit="1" customWidth="1"/>
    <col min="6" max="6" width="9.46484375" bestFit="1" customWidth="1"/>
    <col min="7" max="7" width="8.86328125" customWidth="1"/>
    <col min="8" max="8" width="11.73046875" bestFit="1" customWidth="1"/>
  </cols>
  <sheetData>
    <row r="1" spans="1:8" x14ac:dyDescent="0.45">
      <c r="A1" s="3" t="s">
        <v>7</v>
      </c>
    </row>
    <row r="2" spans="1:8" x14ac:dyDescent="0.45">
      <c r="A2" s="3" t="s">
        <v>8</v>
      </c>
    </row>
    <row r="3" spans="1:8" x14ac:dyDescent="0.45">
      <c r="A3" s="3"/>
    </row>
    <row r="4" spans="1:8" x14ac:dyDescent="0.45">
      <c r="H4" t="s">
        <v>33</v>
      </c>
    </row>
    <row r="6" spans="1:8" ht="14.65" thickBot="1" x14ac:dyDescent="0.5">
      <c r="A6" t="s">
        <v>9</v>
      </c>
    </row>
    <row r="7" spans="1:8" x14ac:dyDescent="0.45">
      <c r="B7" s="6"/>
      <c r="C7" s="6"/>
      <c r="D7" s="6" t="s">
        <v>12</v>
      </c>
      <c r="E7" s="6" t="s">
        <v>14</v>
      </c>
      <c r="F7" s="6" t="s">
        <v>16</v>
      </c>
      <c r="G7" s="6" t="s">
        <v>18</v>
      </c>
      <c r="H7" s="6" t="s">
        <v>18</v>
      </c>
    </row>
    <row r="8" spans="1:8" ht="14.65" thickBot="1" x14ac:dyDescent="0.5">
      <c r="B8" s="7" t="s">
        <v>10</v>
      </c>
      <c r="C8" s="7" t="s">
        <v>11</v>
      </c>
      <c r="D8" s="7" t="s">
        <v>13</v>
      </c>
      <c r="E8" s="7" t="s">
        <v>15</v>
      </c>
      <c r="F8" s="7" t="s">
        <v>17</v>
      </c>
      <c r="G8" s="7" t="s">
        <v>19</v>
      </c>
      <c r="H8" s="7" t="s">
        <v>20</v>
      </c>
    </row>
    <row r="9" spans="1:8" x14ac:dyDescent="0.45">
      <c r="B9" s="4" t="s">
        <v>26</v>
      </c>
      <c r="C9" s="4" t="s">
        <v>27</v>
      </c>
      <c r="D9" s="4">
        <v>562.5</v>
      </c>
      <c r="E9" s="4">
        <v>0</v>
      </c>
      <c r="F9" s="4">
        <v>3200</v>
      </c>
      <c r="G9" s="4">
        <v>1800</v>
      </c>
      <c r="H9" s="4">
        <v>1533.3333333333333</v>
      </c>
    </row>
    <row r="10" spans="1:8" ht="14.65" thickBot="1" x14ac:dyDescent="0.5">
      <c r="B10" s="5" t="s">
        <v>28</v>
      </c>
      <c r="C10" s="5" t="s">
        <v>29</v>
      </c>
      <c r="D10" s="5">
        <v>625</v>
      </c>
      <c r="E10" s="5">
        <v>0</v>
      </c>
      <c r="F10" s="5">
        <v>2500</v>
      </c>
      <c r="G10" s="5">
        <v>2300</v>
      </c>
      <c r="H10" s="5">
        <v>900</v>
      </c>
    </row>
    <row r="12" spans="1:8" ht="14.65" thickBot="1" x14ac:dyDescent="0.5">
      <c r="A12" t="s">
        <v>21</v>
      </c>
    </row>
    <row r="13" spans="1:8" x14ac:dyDescent="0.45">
      <c r="B13" s="6"/>
      <c r="C13" s="6"/>
      <c r="D13" s="6" t="s">
        <v>12</v>
      </c>
      <c r="E13" s="6" t="s">
        <v>22</v>
      </c>
      <c r="F13" s="6" t="s">
        <v>24</v>
      </c>
      <c r="G13" s="6" t="s">
        <v>18</v>
      </c>
      <c r="H13" s="6" t="s">
        <v>18</v>
      </c>
    </row>
    <row r="14" spans="1:8" ht="14.65" thickBot="1" x14ac:dyDescent="0.5">
      <c r="B14" s="7" t="s">
        <v>10</v>
      </c>
      <c r="C14" s="7" t="s">
        <v>11</v>
      </c>
      <c r="D14" s="7" t="s">
        <v>13</v>
      </c>
      <c r="E14" s="7" t="s">
        <v>23</v>
      </c>
      <c r="F14" s="7" t="s">
        <v>25</v>
      </c>
      <c r="G14" s="7" t="s">
        <v>19</v>
      </c>
      <c r="H14" s="7" t="s">
        <v>20</v>
      </c>
    </row>
    <row r="15" spans="1:8" x14ac:dyDescent="0.45">
      <c r="B15" s="4" t="s">
        <v>30</v>
      </c>
      <c r="C15" s="4" t="s">
        <v>2</v>
      </c>
      <c r="D15" s="4">
        <v>6000</v>
      </c>
      <c r="E15" s="4">
        <v>225</v>
      </c>
      <c r="F15" s="4">
        <v>6000</v>
      </c>
      <c r="G15" s="4">
        <v>4500</v>
      </c>
      <c r="H15" s="4">
        <v>2500</v>
      </c>
    </row>
    <row r="16" spans="1:8" ht="14.65" thickBot="1" x14ac:dyDescent="0.5">
      <c r="B16" s="5" t="s">
        <v>31</v>
      </c>
      <c r="C16" s="5" t="s">
        <v>3</v>
      </c>
      <c r="D16" s="5">
        <v>3500</v>
      </c>
      <c r="E16" s="5">
        <v>575</v>
      </c>
      <c r="F16" s="5">
        <v>3500</v>
      </c>
      <c r="G16" s="5">
        <v>2500</v>
      </c>
      <c r="H16" s="5">
        <v>1500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zoomScale="190" zoomScaleNormal="190" workbookViewId="0">
      <selection activeCell="C7" sqref="C7"/>
    </sheetView>
  </sheetViews>
  <sheetFormatPr defaultRowHeight="14.25" x14ac:dyDescent="0.45"/>
  <cols>
    <col min="1" max="1" width="10.33203125" bestFit="1" customWidth="1"/>
    <col min="4" max="4" width="13.3984375" bestFit="1" customWidth="1"/>
    <col min="5" max="5" width="2.59765625" bestFit="1" customWidth="1"/>
  </cols>
  <sheetData>
    <row r="1" spans="1:6" x14ac:dyDescent="0.45">
      <c r="B1" t="s">
        <v>0</v>
      </c>
      <c r="C1" t="s">
        <v>1</v>
      </c>
    </row>
    <row r="2" spans="1:6" x14ac:dyDescent="0.45">
      <c r="B2">
        <v>3200</v>
      </c>
      <c r="C2">
        <v>2500</v>
      </c>
      <c r="D2" s="2">
        <f>SUMPRODUCT(B2:C2,B$5:C$5)</f>
        <v>3362500</v>
      </c>
      <c r="F2" t="s">
        <v>5</v>
      </c>
    </row>
    <row r="3" spans="1:6" x14ac:dyDescent="0.45">
      <c r="A3" t="s">
        <v>2</v>
      </c>
      <c r="B3">
        <v>4</v>
      </c>
      <c r="C3">
        <v>6</v>
      </c>
      <c r="D3">
        <f>SUMPRODUCT(B3:C3,B$5:C$5)</f>
        <v>6000</v>
      </c>
      <c r="E3" t="s">
        <v>4</v>
      </c>
      <c r="F3">
        <v>6000</v>
      </c>
    </row>
    <row r="4" spans="1:6" x14ac:dyDescent="0.45">
      <c r="A4" t="s">
        <v>3</v>
      </c>
      <c r="B4">
        <v>4</v>
      </c>
      <c r="C4">
        <v>2</v>
      </c>
      <c r="D4">
        <f>SUMPRODUCT(B4:C4,B$5:C$5)</f>
        <v>3500</v>
      </c>
      <c r="E4" t="s">
        <v>4</v>
      </c>
      <c r="F4">
        <v>3500</v>
      </c>
    </row>
    <row r="5" spans="1:6" x14ac:dyDescent="0.45">
      <c r="A5" t="s">
        <v>6</v>
      </c>
      <c r="B5" s="1">
        <v>562.5</v>
      </c>
      <c r="C5" s="1">
        <v>625</v>
      </c>
    </row>
    <row r="7" spans="1:6" x14ac:dyDescent="0.45">
      <c r="D7">
        <v>3362500</v>
      </c>
    </row>
    <row r="8" spans="1:6" x14ac:dyDescent="0.45">
      <c r="D8" s="8"/>
    </row>
    <row r="9" spans="1:6" x14ac:dyDescent="0.45">
      <c r="D9" s="8">
        <f>D2-D7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6"/>
  <sheetViews>
    <sheetView zoomScale="70" zoomScaleNormal="70" workbookViewId="0">
      <selection activeCell="N22" sqref="N22"/>
    </sheetView>
  </sheetViews>
  <sheetFormatPr defaultRowHeight="14.25" x14ac:dyDescent="0.45"/>
  <cols>
    <col min="1" max="1" width="10.19921875" style="3" bestFit="1" customWidth="1"/>
    <col min="2" max="17" width="9.06640625" style="3"/>
    <col min="18" max="18" width="2.73046875" style="3" bestFit="1" customWidth="1"/>
    <col min="19" max="16384" width="9.06640625" style="3"/>
  </cols>
  <sheetData>
    <row r="1" spans="1:19" x14ac:dyDescent="0.45">
      <c r="B1" s="10" t="s">
        <v>48</v>
      </c>
      <c r="C1" s="10"/>
      <c r="D1" s="10"/>
      <c r="E1" s="10"/>
      <c r="F1" s="10"/>
      <c r="G1" s="10"/>
      <c r="H1" s="10"/>
      <c r="I1" s="11" t="s">
        <v>49</v>
      </c>
      <c r="J1" s="12"/>
      <c r="K1" s="12"/>
      <c r="L1" s="12"/>
      <c r="M1" s="12"/>
      <c r="N1" s="12"/>
      <c r="O1" s="12"/>
    </row>
    <row r="2" spans="1:19" x14ac:dyDescent="0.45">
      <c r="B2" s="3" t="s">
        <v>34</v>
      </c>
      <c r="C2" s="3" t="s">
        <v>35</v>
      </c>
      <c r="D2" s="3" t="s">
        <v>36</v>
      </c>
      <c r="E2" s="3" t="s">
        <v>37</v>
      </c>
      <c r="F2" s="3" t="s">
        <v>38</v>
      </c>
      <c r="G2" s="3" t="s">
        <v>39</v>
      </c>
      <c r="H2" s="3" t="s">
        <v>40</v>
      </c>
      <c r="I2" s="3" t="s">
        <v>41</v>
      </c>
      <c r="J2" s="3" t="s">
        <v>42</v>
      </c>
      <c r="K2" s="3" t="s">
        <v>43</v>
      </c>
      <c r="L2" s="3" t="s">
        <v>44</v>
      </c>
      <c r="M2" s="3" t="s">
        <v>45</v>
      </c>
      <c r="N2" s="3" t="s">
        <v>46</v>
      </c>
      <c r="O2" s="3" t="s">
        <v>47</v>
      </c>
    </row>
    <row r="3" spans="1:19" x14ac:dyDescent="0.45">
      <c r="B3" s="3">
        <v>1500</v>
      </c>
      <c r="C3" s="3">
        <v>1500</v>
      </c>
      <c r="D3" s="3">
        <v>1500</v>
      </c>
      <c r="E3" s="3">
        <v>1800</v>
      </c>
      <c r="F3" s="3">
        <v>2100</v>
      </c>
      <c r="G3" s="3">
        <v>2100</v>
      </c>
      <c r="H3" s="3">
        <v>1800</v>
      </c>
      <c r="I3" s="3">
        <v>150</v>
      </c>
      <c r="J3" s="3">
        <v>150</v>
      </c>
      <c r="K3" s="3">
        <v>150</v>
      </c>
      <c r="L3" s="3">
        <v>150</v>
      </c>
      <c r="M3" s="3">
        <v>150</v>
      </c>
      <c r="N3" s="3">
        <v>150</v>
      </c>
      <c r="O3" s="3">
        <v>150</v>
      </c>
      <c r="Q3" s="3">
        <f>SUMPRODUCT(B3:O3,B$19:O$19)</f>
        <v>126000</v>
      </c>
    </row>
    <row r="4" spans="1:19" x14ac:dyDescent="0.45">
      <c r="A4" s="3" t="s">
        <v>41</v>
      </c>
      <c r="B4" s="3">
        <v>1</v>
      </c>
      <c r="G4" s="3">
        <v>1</v>
      </c>
      <c r="H4" s="3">
        <v>1</v>
      </c>
      <c r="I4" s="3">
        <v>0.5</v>
      </c>
      <c r="Q4" s="3">
        <f t="shared" ref="Q4:Q17" si="0">SUMPRODUCT(B4:O4,B$19:O$19)</f>
        <v>58</v>
      </c>
      <c r="R4" s="3" t="s">
        <v>32</v>
      </c>
      <c r="S4" s="3">
        <v>58</v>
      </c>
    </row>
    <row r="5" spans="1:19" x14ac:dyDescent="0.45">
      <c r="A5" s="3" t="s">
        <v>42</v>
      </c>
      <c r="B5" s="3">
        <v>1</v>
      </c>
      <c r="C5" s="3">
        <v>1</v>
      </c>
      <c r="H5" s="3">
        <v>1</v>
      </c>
      <c r="J5" s="3">
        <v>0.5</v>
      </c>
      <c r="Q5" s="3">
        <f t="shared" si="0"/>
        <v>48.000000000000007</v>
      </c>
      <c r="R5" s="3" t="s">
        <v>32</v>
      </c>
      <c r="S5" s="3">
        <v>48</v>
      </c>
    </row>
    <row r="6" spans="1:19" x14ac:dyDescent="0.45">
      <c r="A6" s="3" t="s">
        <v>43</v>
      </c>
      <c r="B6" s="3">
        <v>1</v>
      </c>
      <c r="C6" s="3">
        <v>1</v>
      </c>
      <c r="D6" s="3">
        <v>1</v>
      </c>
      <c r="K6" s="3">
        <v>0.5</v>
      </c>
      <c r="Q6" s="3">
        <f t="shared" si="0"/>
        <v>38</v>
      </c>
      <c r="R6" s="3" t="s">
        <v>32</v>
      </c>
      <c r="S6" s="3">
        <v>38</v>
      </c>
    </row>
    <row r="7" spans="1:19" x14ac:dyDescent="0.45">
      <c r="A7" s="3" t="s">
        <v>44</v>
      </c>
      <c r="C7" s="3">
        <v>1</v>
      </c>
      <c r="D7" s="3">
        <v>1</v>
      </c>
      <c r="E7" s="3">
        <v>1</v>
      </c>
      <c r="L7" s="3">
        <v>0.5</v>
      </c>
      <c r="Q7" s="3">
        <f t="shared" si="0"/>
        <v>34</v>
      </c>
      <c r="R7" s="3" t="s">
        <v>32</v>
      </c>
      <c r="S7" s="3">
        <v>34</v>
      </c>
    </row>
    <row r="8" spans="1:19" x14ac:dyDescent="0.45">
      <c r="A8" s="3" t="s">
        <v>45</v>
      </c>
      <c r="D8" s="3">
        <v>1</v>
      </c>
      <c r="E8" s="3">
        <v>1</v>
      </c>
      <c r="F8" s="3">
        <v>1</v>
      </c>
      <c r="M8" s="3">
        <v>0.5</v>
      </c>
      <c r="Q8" s="3">
        <f t="shared" si="0"/>
        <v>30</v>
      </c>
      <c r="R8" s="3" t="s">
        <v>32</v>
      </c>
      <c r="S8" s="3">
        <v>30</v>
      </c>
    </row>
    <row r="9" spans="1:19" x14ac:dyDescent="0.45">
      <c r="A9" s="3" t="s">
        <v>46</v>
      </c>
      <c r="E9" s="3">
        <v>1</v>
      </c>
      <c r="F9" s="3">
        <v>1</v>
      </c>
      <c r="G9" s="3">
        <v>1</v>
      </c>
      <c r="N9" s="3">
        <v>0.5</v>
      </c>
      <c r="Q9" s="3">
        <f t="shared" si="0"/>
        <v>26</v>
      </c>
      <c r="R9" s="3" t="s">
        <v>32</v>
      </c>
      <c r="S9" s="3">
        <v>26</v>
      </c>
    </row>
    <row r="10" spans="1:19" x14ac:dyDescent="0.45">
      <c r="A10" s="3" t="s">
        <v>47</v>
      </c>
      <c r="F10" s="3">
        <v>1</v>
      </c>
      <c r="G10" s="3">
        <v>1</v>
      </c>
      <c r="H10" s="3">
        <v>1</v>
      </c>
      <c r="O10" s="3">
        <v>0.5</v>
      </c>
      <c r="Q10" s="3">
        <f t="shared" si="0"/>
        <v>26</v>
      </c>
      <c r="R10" s="3" t="s">
        <v>32</v>
      </c>
      <c r="S10" s="3">
        <v>26</v>
      </c>
    </row>
    <row r="11" spans="1:19" x14ac:dyDescent="0.45">
      <c r="A11" s="3" t="s">
        <v>41</v>
      </c>
      <c r="B11" s="3">
        <v>1</v>
      </c>
      <c r="G11" s="3">
        <v>1</v>
      </c>
      <c r="H11" s="3">
        <v>1</v>
      </c>
      <c r="I11" s="3">
        <v>-1</v>
      </c>
      <c r="Q11" s="3">
        <f t="shared" si="0"/>
        <v>0.99999999999999289</v>
      </c>
      <c r="R11" s="3" t="s">
        <v>32</v>
      </c>
      <c r="S11" s="3">
        <v>0</v>
      </c>
    </row>
    <row r="12" spans="1:19" x14ac:dyDescent="0.45">
      <c r="A12" s="3" t="s">
        <v>42</v>
      </c>
      <c r="B12" s="3">
        <v>1</v>
      </c>
      <c r="C12" s="3">
        <v>1</v>
      </c>
      <c r="H12" s="3">
        <v>1</v>
      </c>
      <c r="J12" s="3">
        <v>-1</v>
      </c>
      <c r="Q12" s="3">
        <f t="shared" si="0"/>
        <v>20.999999999999986</v>
      </c>
      <c r="R12" s="3" t="s">
        <v>32</v>
      </c>
      <c r="S12" s="3">
        <v>0</v>
      </c>
    </row>
    <row r="13" spans="1:19" x14ac:dyDescent="0.45">
      <c r="A13" s="3" t="s">
        <v>43</v>
      </c>
      <c r="B13" s="3">
        <v>1</v>
      </c>
      <c r="C13" s="3">
        <v>1</v>
      </c>
      <c r="D13" s="3">
        <v>1</v>
      </c>
      <c r="K13" s="3">
        <v>-1</v>
      </c>
      <c r="Q13" s="3">
        <f t="shared" si="0"/>
        <v>2</v>
      </c>
      <c r="R13" s="3" t="s">
        <v>32</v>
      </c>
      <c r="S13" s="3">
        <v>0</v>
      </c>
    </row>
    <row r="14" spans="1:19" x14ac:dyDescent="0.45">
      <c r="A14" s="3" t="s">
        <v>44</v>
      </c>
      <c r="C14" s="3">
        <v>1</v>
      </c>
      <c r="D14" s="3">
        <v>1</v>
      </c>
      <c r="E14" s="3">
        <v>1</v>
      </c>
      <c r="L14" s="3">
        <v>-1</v>
      </c>
      <c r="Q14" s="3">
        <f t="shared" si="0"/>
        <v>1</v>
      </c>
      <c r="R14" s="3" t="s">
        <v>32</v>
      </c>
      <c r="S14" s="3">
        <v>0</v>
      </c>
    </row>
    <row r="15" spans="1:19" x14ac:dyDescent="0.45">
      <c r="A15" s="3" t="s">
        <v>45</v>
      </c>
      <c r="D15" s="3">
        <v>1</v>
      </c>
      <c r="E15" s="3">
        <v>1</v>
      </c>
      <c r="F15" s="3">
        <v>1</v>
      </c>
      <c r="M15" s="3">
        <v>-1</v>
      </c>
      <c r="Q15" s="3">
        <f t="shared" si="0"/>
        <v>9</v>
      </c>
      <c r="R15" s="3" t="s">
        <v>32</v>
      </c>
      <c r="S15" s="3">
        <v>0</v>
      </c>
    </row>
    <row r="16" spans="1:19" x14ac:dyDescent="0.45">
      <c r="A16" s="3" t="s">
        <v>46</v>
      </c>
      <c r="E16" s="3">
        <v>1</v>
      </c>
      <c r="F16" s="3">
        <v>1</v>
      </c>
      <c r="G16" s="3">
        <v>1</v>
      </c>
      <c r="N16" s="3">
        <v>-1</v>
      </c>
      <c r="Q16" s="3">
        <f t="shared" si="0"/>
        <v>1.9999999999999964</v>
      </c>
      <c r="R16" s="3" t="s">
        <v>32</v>
      </c>
      <c r="S16" s="3">
        <v>0</v>
      </c>
    </row>
    <row r="17" spans="1:19" x14ac:dyDescent="0.45">
      <c r="A17" s="3" t="s">
        <v>47</v>
      </c>
      <c r="F17" s="3">
        <v>1</v>
      </c>
      <c r="G17" s="3">
        <v>1</v>
      </c>
      <c r="H17" s="3">
        <v>1</v>
      </c>
      <c r="O17" s="3">
        <v>-1</v>
      </c>
      <c r="Q17" s="3">
        <f t="shared" si="0"/>
        <v>2</v>
      </c>
      <c r="R17" s="3" t="s">
        <v>32</v>
      </c>
      <c r="S17" s="3">
        <v>0</v>
      </c>
    </row>
    <row r="19" spans="1:19" x14ac:dyDescent="0.45">
      <c r="A19" s="3" t="s">
        <v>6</v>
      </c>
      <c r="B19" s="9">
        <v>21</v>
      </c>
      <c r="C19" s="9">
        <v>0</v>
      </c>
      <c r="D19" s="9">
        <v>5</v>
      </c>
      <c r="E19" s="9">
        <v>18</v>
      </c>
      <c r="F19" s="9">
        <v>0</v>
      </c>
      <c r="G19" s="9">
        <v>0</v>
      </c>
      <c r="H19" s="9">
        <v>18</v>
      </c>
      <c r="I19" s="9">
        <v>38.000000000000007</v>
      </c>
      <c r="J19" s="9">
        <v>18.000000000000014</v>
      </c>
      <c r="K19" s="9">
        <v>24</v>
      </c>
      <c r="L19" s="9">
        <v>22</v>
      </c>
      <c r="M19" s="9">
        <v>14</v>
      </c>
      <c r="N19" s="9">
        <v>16.000000000000004</v>
      </c>
      <c r="O19" s="9">
        <v>16</v>
      </c>
      <c r="P19" s="9"/>
    </row>
    <row r="23" spans="1:19" x14ac:dyDescent="0.45">
      <c r="A23" s="3">
        <v>153600</v>
      </c>
    </row>
    <row r="24" spans="1:19" x14ac:dyDescent="0.45">
      <c r="A24" s="3">
        <v>78000</v>
      </c>
    </row>
    <row r="25" spans="1:19" x14ac:dyDescent="0.45">
      <c r="A25" s="3">
        <v>125200</v>
      </c>
    </row>
    <row r="26" spans="1:19" x14ac:dyDescent="0.45">
      <c r="A26" s="3">
        <v>126000</v>
      </c>
    </row>
  </sheetData>
  <mergeCells count="2">
    <mergeCell ref="B1:H1"/>
    <mergeCell ref="I1:O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3"/>
  <sheetViews>
    <sheetView zoomScale="85" zoomScaleNormal="85" workbookViewId="0">
      <selection activeCell="O3" sqref="O3"/>
    </sheetView>
  </sheetViews>
  <sheetFormatPr defaultRowHeight="14.25" x14ac:dyDescent="0.45"/>
  <cols>
    <col min="1" max="1" width="3.19921875" style="3" bestFit="1" customWidth="1"/>
    <col min="2" max="15" width="9.06640625" style="3"/>
    <col min="16" max="16" width="2.59765625" style="3" bestFit="1" customWidth="1"/>
    <col min="17" max="16384" width="9.06640625" style="3"/>
  </cols>
  <sheetData>
    <row r="1" spans="1:17" x14ac:dyDescent="0.45">
      <c r="C1" s="10" t="s">
        <v>56</v>
      </c>
      <c r="D1" s="10"/>
      <c r="E1" s="10"/>
      <c r="F1" s="10"/>
      <c r="G1" s="10"/>
      <c r="H1" s="10"/>
      <c r="I1" s="13" t="s">
        <v>57</v>
      </c>
      <c r="J1" s="13"/>
      <c r="K1" s="13"/>
      <c r="L1" s="13"/>
      <c r="M1" s="13"/>
      <c r="N1" s="13"/>
    </row>
    <row r="2" spans="1:17" x14ac:dyDescent="0.45">
      <c r="C2" s="3" t="s">
        <v>50</v>
      </c>
      <c r="D2" s="3" t="s">
        <v>51</v>
      </c>
      <c r="E2" s="3" t="s">
        <v>52</v>
      </c>
      <c r="F2" s="3" t="s">
        <v>53</v>
      </c>
      <c r="G2" s="3" t="s">
        <v>54</v>
      </c>
      <c r="H2" s="3" t="s">
        <v>55</v>
      </c>
      <c r="I2" s="3" t="s">
        <v>50</v>
      </c>
      <c r="J2" s="3" t="s">
        <v>51</v>
      </c>
      <c r="K2" s="3" t="s">
        <v>52</v>
      </c>
      <c r="L2" s="3" t="s">
        <v>53</v>
      </c>
      <c r="M2" s="3" t="s">
        <v>54</v>
      </c>
      <c r="N2" s="3" t="s">
        <v>55</v>
      </c>
    </row>
    <row r="3" spans="1:17" x14ac:dyDescent="0.45">
      <c r="C3" s="3">
        <v>12.5</v>
      </c>
      <c r="D3" s="3">
        <v>12.55</v>
      </c>
      <c r="E3" s="3">
        <v>12.7</v>
      </c>
      <c r="F3" s="3">
        <v>12.8</v>
      </c>
      <c r="G3" s="3">
        <v>12.85</v>
      </c>
      <c r="H3" s="3">
        <v>12.95</v>
      </c>
      <c r="I3" s="3">
        <f>C3*0.05</f>
        <v>0.625</v>
      </c>
      <c r="J3" s="3">
        <f t="shared" ref="J3:N3" si="0">D3*0.05</f>
        <v>0.62750000000000006</v>
      </c>
      <c r="K3" s="3">
        <f t="shared" si="0"/>
        <v>0.63500000000000001</v>
      </c>
      <c r="L3" s="3">
        <f t="shared" si="0"/>
        <v>0.64000000000000012</v>
      </c>
      <c r="M3" s="3">
        <f t="shared" si="0"/>
        <v>0.64250000000000007</v>
      </c>
      <c r="N3" s="3">
        <f t="shared" si="0"/>
        <v>0.64749999999999996</v>
      </c>
      <c r="O3" s="3">
        <f>SUMPRODUCT(C3:N3,C$23:N$23)</f>
        <v>1523062.5</v>
      </c>
    </row>
    <row r="4" spans="1:17" x14ac:dyDescent="0.45">
      <c r="A4" s="14" t="s">
        <v>58</v>
      </c>
      <c r="B4" s="3" t="s">
        <v>50</v>
      </c>
      <c r="C4" s="3">
        <v>1</v>
      </c>
      <c r="I4" s="3">
        <v>-1</v>
      </c>
      <c r="O4" s="3">
        <f t="shared" ref="O4:O21" si="1">SUMPRODUCT(C4:N4,C$23:N$23)</f>
        <v>4000</v>
      </c>
      <c r="P4" s="3" t="s">
        <v>32</v>
      </c>
      <c r="Q4" s="3">
        <f>10000-6000</f>
        <v>4000</v>
      </c>
    </row>
    <row r="5" spans="1:17" x14ac:dyDescent="0.45">
      <c r="A5" s="14"/>
      <c r="B5" s="3" t="s">
        <v>51</v>
      </c>
      <c r="D5" s="3">
        <v>1</v>
      </c>
      <c r="I5" s="3">
        <v>1</v>
      </c>
      <c r="J5" s="3">
        <v>-1</v>
      </c>
      <c r="O5" s="3">
        <f t="shared" si="1"/>
        <v>15000</v>
      </c>
      <c r="P5" s="3" t="s">
        <v>32</v>
      </c>
      <c r="Q5" s="3">
        <v>15000</v>
      </c>
    </row>
    <row r="6" spans="1:17" x14ac:dyDescent="0.45">
      <c r="A6" s="14"/>
      <c r="B6" s="3" t="s">
        <v>52</v>
      </c>
      <c r="E6" s="3">
        <v>1</v>
      </c>
      <c r="J6" s="3">
        <v>1</v>
      </c>
      <c r="K6" s="3">
        <v>-1</v>
      </c>
      <c r="O6" s="3">
        <f t="shared" si="1"/>
        <v>30000</v>
      </c>
      <c r="P6" s="3" t="s">
        <v>32</v>
      </c>
      <c r="Q6" s="3">
        <v>30000</v>
      </c>
    </row>
    <row r="7" spans="1:17" x14ac:dyDescent="0.45">
      <c r="A7" s="14"/>
      <c r="B7" s="3" t="s">
        <v>53</v>
      </c>
      <c r="F7" s="3">
        <v>1</v>
      </c>
      <c r="K7" s="3">
        <v>1</v>
      </c>
      <c r="L7" s="3">
        <v>-1</v>
      </c>
      <c r="O7" s="3">
        <f t="shared" si="1"/>
        <v>35000</v>
      </c>
      <c r="P7" s="3" t="s">
        <v>32</v>
      </c>
      <c r="Q7" s="3">
        <v>35000</v>
      </c>
    </row>
    <row r="8" spans="1:17" x14ac:dyDescent="0.45">
      <c r="A8" s="14"/>
      <c r="B8" s="3" t="s">
        <v>54</v>
      </c>
      <c r="G8" s="3">
        <v>1</v>
      </c>
      <c r="L8" s="3">
        <v>1</v>
      </c>
      <c r="M8" s="3">
        <v>-1</v>
      </c>
      <c r="O8" s="3">
        <f t="shared" si="1"/>
        <v>25000</v>
      </c>
      <c r="P8" s="3" t="s">
        <v>32</v>
      </c>
      <c r="Q8" s="3">
        <v>25000</v>
      </c>
    </row>
    <row r="9" spans="1:17" x14ac:dyDescent="0.45">
      <c r="A9" s="14"/>
      <c r="B9" s="3" t="s">
        <v>55</v>
      </c>
      <c r="H9" s="3">
        <v>1</v>
      </c>
      <c r="M9" s="3">
        <v>1</v>
      </c>
      <c r="N9" s="3">
        <v>-1</v>
      </c>
      <c r="O9" s="3">
        <f t="shared" si="1"/>
        <v>10000</v>
      </c>
      <c r="P9" s="3" t="s">
        <v>32</v>
      </c>
      <c r="Q9" s="3">
        <v>10000</v>
      </c>
    </row>
    <row r="10" spans="1:17" x14ac:dyDescent="0.45">
      <c r="A10" s="15" t="s">
        <v>59</v>
      </c>
      <c r="B10" s="3" t="s">
        <v>50</v>
      </c>
      <c r="C10" s="3">
        <v>1</v>
      </c>
      <c r="O10" s="3">
        <f t="shared" si="1"/>
        <v>4000</v>
      </c>
      <c r="P10" s="3" t="s">
        <v>4</v>
      </c>
      <c r="Q10" s="3">
        <v>30000</v>
      </c>
    </row>
    <row r="11" spans="1:17" x14ac:dyDescent="0.45">
      <c r="A11" s="15"/>
      <c r="B11" s="3" t="s">
        <v>51</v>
      </c>
      <c r="D11" s="3">
        <v>1</v>
      </c>
      <c r="O11" s="3">
        <f t="shared" si="1"/>
        <v>20000</v>
      </c>
      <c r="P11" s="3" t="s">
        <v>4</v>
      </c>
      <c r="Q11" s="3">
        <v>30000</v>
      </c>
    </row>
    <row r="12" spans="1:17" x14ac:dyDescent="0.45">
      <c r="A12" s="15"/>
      <c r="B12" s="3" t="s">
        <v>52</v>
      </c>
      <c r="E12" s="3">
        <v>1</v>
      </c>
      <c r="O12" s="3">
        <f t="shared" si="1"/>
        <v>30000</v>
      </c>
      <c r="P12" s="3" t="s">
        <v>4</v>
      </c>
      <c r="Q12" s="3">
        <v>30000</v>
      </c>
    </row>
    <row r="13" spans="1:17" x14ac:dyDescent="0.45">
      <c r="A13" s="15"/>
      <c r="B13" s="3" t="s">
        <v>53</v>
      </c>
      <c r="F13" s="3">
        <v>1</v>
      </c>
      <c r="O13" s="3">
        <f t="shared" si="1"/>
        <v>30000</v>
      </c>
      <c r="P13" s="3" t="s">
        <v>4</v>
      </c>
      <c r="Q13" s="3">
        <v>30000</v>
      </c>
    </row>
    <row r="14" spans="1:17" x14ac:dyDescent="0.45">
      <c r="A14" s="15"/>
      <c r="B14" s="3" t="s">
        <v>54</v>
      </c>
      <c r="G14" s="3">
        <v>1</v>
      </c>
      <c r="O14" s="3">
        <f t="shared" si="1"/>
        <v>25000</v>
      </c>
      <c r="P14" s="3" t="s">
        <v>4</v>
      </c>
      <c r="Q14" s="3">
        <v>30000</v>
      </c>
    </row>
    <row r="15" spans="1:17" x14ac:dyDescent="0.45">
      <c r="A15" s="15"/>
      <c r="B15" s="3" t="s">
        <v>55</v>
      </c>
      <c r="H15" s="3">
        <v>1</v>
      </c>
      <c r="O15" s="3">
        <f t="shared" si="1"/>
        <v>10000</v>
      </c>
      <c r="P15" s="3" t="s">
        <v>4</v>
      </c>
      <c r="Q15" s="3">
        <v>30000</v>
      </c>
    </row>
    <row r="16" spans="1:17" x14ac:dyDescent="0.45">
      <c r="A16" s="16" t="s">
        <v>60</v>
      </c>
      <c r="B16" s="3" t="s">
        <v>50</v>
      </c>
      <c r="I16" s="3">
        <v>1</v>
      </c>
      <c r="O16" s="3">
        <f t="shared" si="1"/>
        <v>0</v>
      </c>
      <c r="P16" s="3" t="s">
        <v>4</v>
      </c>
      <c r="Q16" s="3">
        <v>10000</v>
      </c>
    </row>
    <row r="17" spans="1:17" x14ac:dyDescent="0.45">
      <c r="A17" s="16"/>
      <c r="B17" s="3" t="s">
        <v>51</v>
      </c>
      <c r="J17" s="3">
        <v>1</v>
      </c>
      <c r="O17" s="3">
        <f t="shared" si="1"/>
        <v>5000</v>
      </c>
      <c r="P17" s="3" t="s">
        <v>4</v>
      </c>
      <c r="Q17" s="3">
        <v>10000</v>
      </c>
    </row>
    <row r="18" spans="1:17" x14ac:dyDescent="0.45">
      <c r="A18" s="16"/>
      <c r="B18" s="3" t="s">
        <v>52</v>
      </c>
      <c r="K18" s="3">
        <v>1</v>
      </c>
      <c r="O18" s="3">
        <f t="shared" si="1"/>
        <v>5000</v>
      </c>
      <c r="P18" s="3" t="s">
        <v>4</v>
      </c>
      <c r="Q18" s="3">
        <v>10000</v>
      </c>
    </row>
    <row r="19" spans="1:17" x14ac:dyDescent="0.45">
      <c r="A19" s="16"/>
      <c r="B19" s="3" t="s">
        <v>53</v>
      </c>
      <c r="L19" s="3">
        <v>1</v>
      </c>
      <c r="O19" s="3">
        <f t="shared" si="1"/>
        <v>0</v>
      </c>
      <c r="P19" s="3" t="s">
        <v>4</v>
      </c>
      <c r="Q19" s="3">
        <v>10000</v>
      </c>
    </row>
    <row r="20" spans="1:17" x14ac:dyDescent="0.45">
      <c r="A20" s="16"/>
      <c r="B20" s="3" t="s">
        <v>54</v>
      </c>
      <c r="M20" s="3">
        <v>1</v>
      </c>
      <c r="O20" s="3">
        <f t="shared" si="1"/>
        <v>0</v>
      </c>
      <c r="P20" s="3" t="s">
        <v>4</v>
      </c>
      <c r="Q20" s="3">
        <v>10000</v>
      </c>
    </row>
    <row r="21" spans="1:17" x14ac:dyDescent="0.45">
      <c r="A21" s="16"/>
      <c r="B21" s="3" t="s">
        <v>55</v>
      </c>
      <c r="N21" s="3">
        <v>1</v>
      </c>
      <c r="O21" s="3">
        <f t="shared" si="1"/>
        <v>0</v>
      </c>
      <c r="P21" s="3" t="s">
        <v>4</v>
      </c>
      <c r="Q21" s="3">
        <v>10000</v>
      </c>
    </row>
    <row r="23" spans="1:17" x14ac:dyDescent="0.45">
      <c r="B23" s="3" t="s">
        <v>6</v>
      </c>
      <c r="C23" s="9">
        <v>4000</v>
      </c>
      <c r="D23" s="9">
        <v>20000</v>
      </c>
      <c r="E23" s="9">
        <v>30000</v>
      </c>
      <c r="F23" s="9">
        <v>30000</v>
      </c>
      <c r="G23" s="9">
        <v>25000</v>
      </c>
      <c r="H23" s="9">
        <v>10000</v>
      </c>
      <c r="I23" s="9">
        <v>0</v>
      </c>
      <c r="J23" s="9">
        <v>5000</v>
      </c>
      <c r="K23" s="9">
        <v>5000</v>
      </c>
      <c r="L23" s="9">
        <v>0</v>
      </c>
      <c r="M23" s="9">
        <v>0</v>
      </c>
      <c r="N23" s="9">
        <v>0</v>
      </c>
    </row>
  </sheetData>
  <mergeCells count="5">
    <mergeCell ref="C1:H1"/>
    <mergeCell ref="I1:N1"/>
    <mergeCell ref="A4:A9"/>
    <mergeCell ref="A10:A15"/>
    <mergeCell ref="A16:A2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zoomScale="85" zoomScaleNormal="85" workbookViewId="0">
      <selection activeCell="G15" sqref="G15"/>
    </sheetView>
  </sheetViews>
  <sheetFormatPr defaultRowHeight="14.25" x14ac:dyDescent="0.45"/>
  <cols>
    <col min="1" max="2" width="11.3984375" style="3" bestFit="1" customWidth="1"/>
    <col min="3" max="3" width="7.86328125" style="3" bestFit="1" customWidth="1"/>
    <col min="4" max="4" width="11.3984375" style="3" bestFit="1" customWidth="1"/>
    <col min="5" max="5" width="12.9296875" style="3" customWidth="1"/>
    <col min="6" max="6" width="9.9296875" style="3" customWidth="1"/>
    <col min="7" max="7" width="8" style="3" customWidth="1"/>
    <col min="8" max="8" width="14.796875" style="3" bestFit="1" customWidth="1"/>
    <col min="9" max="9" width="2.59765625" style="3" bestFit="1" customWidth="1"/>
    <col min="10" max="16384" width="9.06640625" style="3"/>
  </cols>
  <sheetData>
    <row r="1" spans="1:10" x14ac:dyDescent="0.45">
      <c r="B1" s="3" t="s">
        <v>61</v>
      </c>
      <c r="C1" s="3" t="s">
        <v>62</v>
      </c>
      <c r="D1" s="3" t="s">
        <v>63</v>
      </c>
      <c r="E1" s="3" t="s">
        <v>64</v>
      </c>
      <c r="F1" s="3" t="s">
        <v>65</v>
      </c>
      <c r="G1" s="3" t="s">
        <v>66</v>
      </c>
    </row>
    <row r="2" spans="1:10" x14ac:dyDescent="0.45">
      <c r="B2" s="3">
        <v>1500</v>
      </c>
      <c r="C2" s="3">
        <v>2250</v>
      </c>
      <c r="D2" s="3">
        <v>2500</v>
      </c>
      <c r="E2" s="3">
        <v>8000</v>
      </c>
      <c r="F2" s="3">
        <v>9000</v>
      </c>
      <c r="G2" s="3">
        <v>2000</v>
      </c>
      <c r="H2" s="17">
        <f>SUMPRODUCT(B2:G2,B$16:G$16)</f>
        <v>2968712000</v>
      </c>
    </row>
    <row r="3" spans="1:10" x14ac:dyDescent="0.45">
      <c r="A3" s="3" t="s">
        <v>61</v>
      </c>
      <c r="B3" s="3">
        <v>1</v>
      </c>
      <c r="H3" s="3">
        <f t="shared" ref="H3:H14" si="0">SUMPRODUCT(B3:G3,B$16:G$16)</f>
        <v>400000</v>
      </c>
      <c r="I3" s="3" t="s">
        <v>4</v>
      </c>
      <c r="J3" s="3">
        <v>600000</v>
      </c>
    </row>
    <row r="4" spans="1:10" x14ac:dyDescent="0.45">
      <c r="A4" s="3" t="s">
        <v>62</v>
      </c>
      <c r="C4" s="3">
        <v>1</v>
      </c>
      <c r="H4" s="3">
        <f t="shared" si="0"/>
        <v>0</v>
      </c>
      <c r="I4" s="3" t="s">
        <v>4</v>
      </c>
      <c r="J4" s="3">
        <v>400000</v>
      </c>
    </row>
    <row r="5" spans="1:10" x14ac:dyDescent="0.45">
      <c r="A5" s="3" t="s">
        <v>63</v>
      </c>
      <c r="D5" s="3">
        <v>1</v>
      </c>
      <c r="H5" s="3">
        <f t="shared" si="0"/>
        <v>175008</v>
      </c>
      <c r="I5" s="3" t="s">
        <v>4</v>
      </c>
      <c r="J5" s="3">
        <v>300000</v>
      </c>
    </row>
    <row r="6" spans="1:10" x14ac:dyDescent="0.45">
      <c r="A6" s="3" t="s">
        <v>64</v>
      </c>
      <c r="E6" s="3">
        <v>1</v>
      </c>
      <c r="H6" s="3">
        <f t="shared" si="0"/>
        <v>224992</v>
      </c>
      <c r="I6" s="3" t="s">
        <v>4</v>
      </c>
      <c r="J6" s="3">
        <v>225000</v>
      </c>
    </row>
    <row r="7" spans="1:10" x14ac:dyDescent="0.45">
      <c r="A7" s="3" t="s">
        <v>65</v>
      </c>
      <c r="F7" s="3">
        <v>1</v>
      </c>
      <c r="H7" s="3">
        <f t="shared" si="0"/>
        <v>14584</v>
      </c>
      <c r="I7" s="3" t="s">
        <v>4</v>
      </c>
      <c r="J7" s="3">
        <v>325000</v>
      </c>
    </row>
    <row r="8" spans="1:10" x14ac:dyDescent="0.45">
      <c r="A8" s="3" t="s">
        <v>66</v>
      </c>
      <c r="G8" s="3">
        <v>1</v>
      </c>
      <c r="H8" s="3">
        <f t="shared" si="0"/>
        <v>0</v>
      </c>
      <c r="I8" s="3" t="s">
        <v>4</v>
      </c>
      <c r="J8" s="3">
        <v>100000</v>
      </c>
    </row>
    <row r="9" spans="1:10" x14ac:dyDescent="0.45">
      <c r="A9" s="3" t="s">
        <v>70</v>
      </c>
      <c r="B9" s="3">
        <v>1</v>
      </c>
      <c r="C9" s="3">
        <v>1</v>
      </c>
      <c r="D9" s="3">
        <v>1</v>
      </c>
      <c r="E9" s="3">
        <v>1</v>
      </c>
      <c r="F9" s="3">
        <v>1</v>
      </c>
      <c r="G9" s="3">
        <v>1</v>
      </c>
      <c r="H9" s="3">
        <f t="shared" si="0"/>
        <v>814584</v>
      </c>
      <c r="I9" s="3" t="s">
        <v>4</v>
      </c>
      <c r="J9" s="3">
        <v>1200000</v>
      </c>
    </row>
    <row r="10" spans="1:10" x14ac:dyDescent="0.45">
      <c r="A10" s="3" t="s">
        <v>67</v>
      </c>
      <c r="B10" s="3">
        <v>1</v>
      </c>
      <c r="C10" s="3">
        <v>1</v>
      </c>
      <c r="H10" s="3">
        <f t="shared" si="0"/>
        <v>400000</v>
      </c>
      <c r="I10" s="3" t="s">
        <v>4</v>
      </c>
      <c r="J10" s="3">
        <v>620000</v>
      </c>
    </row>
    <row r="11" spans="1:10" x14ac:dyDescent="0.45">
      <c r="A11" s="3" t="s">
        <v>68</v>
      </c>
      <c r="D11" s="3">
        <v>1</v>
      </c>
      <c r="E11" s="3">
        <v>1</v>
      </c>
      <c r="H11" s="3">
        <f t="shared" si="0"/>
        <v>400000</v>
      </c>
      <c r="I11" s="3" t="s">
        <v>4</v>
      </c>
      <c r="J11" s="3">
        <v>400000</v>
      </c>
    </row>
    <row r="12" spans="1:10" x14ac:dyDescent="0.45">
      <c r="A12" s="3" t="s">
        <v>69</v>
      </c>
      <c r="F12" s="3">
        <v>1</v>
      </c>
      <c r="G12" s="3">
        <v>1</v>
      </c>
      <c r="H12" s="3">
        <f t="shared" si="0"/>
        <v>14584</v>
      </c>
      <c r="I12" s="3" t="s">
        <v>4</v>
      </c>
      <c r="J12" s="3">
        <v>275000</v>
      </c>
    </row>
    <row r="13" spans="1:10" x14ac:dyDescent="0.45">
      <c r="A13" s="3" t="s">
        <v>71</v>
      </c>
      <c r="B13" s="3">
        <v>1</v>
      </c>
      <c r="C13" s="3">
        <v>1</v>
      </c>
      <c r="D13" s="3">
        <v>-1</v>
      </c>
      <c r="E13" s="3">
        <v>-1</v>
      </c>
      <c r="H13" s="3">
        <f t="shared" si="0"/>
        <v>0</v>
      </c>
      <c r="I13" s="3" t="s">
        <v>4</v>
      </c>
      <c r="J13" s="3">
        <v>0</v>
      </c>
    </row>
    <row r="14" spans="1:10" x14ac:dyDescent="0.45">
      <c r="A14" s="3" t="s">
        <v>72</v>
      </c>
      <c r="B14" s="3">
        <v>8</v>
      </c>
      <c r="C14" s="3">
        <v>2</v>
      </c>
      <c r="D14" s="3">
        <v>-7</v>
      </c>
      <c r="E14" s="3">
        <v>-8</v>
      </c>
      <c r="F14" s="3">
        <v>-12</v>
      </c>
      <c r="G14" s="3">
        <v>-6</v>
      </c>
      <c r="H14" s="3">
        <f t="shared" si="0"/>
        <v>0</v>
      </c>
      <c r="I14" s="3" t="s">
        <v>32</v>
      </c>
      <c r="J14" s="3">
        <v>0</v>
      </c>
    </row>
    <row r="16" spans="1:10" x14ac:dyDescent="0.45">
      <c r="A16" s="3" t="s">
        <v>6</v>
      </c>
      <c r="B16" s="9">
        <v>400000</v>
      </c>
      <c r="C16" s="9">
        <v>0</v>
      </c>
      <c r="D16" s="9">
        <v>175008</v>
      </c>
      <c r="E16" s="9">
        <v>224992</v>
      </c>
      <c r="F16" s="9">
        <v>14584</v>
      </c>
      <c r="G16" s="9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zoomScale="175" zoomScaleNormal="175" workbookViewId="0">
      <selection activeCell="G3" sqref="G3"/>
    </sheetView>
  </sheetViews>
  <sheetFormatPr defaultRowHeight="14.25" x14ac:dyDescent="0.45"/>
  <cols>
    <col min="1" max="1" width="10.265625" style="3" bestFit="1" customWidth="1"/>
    <col min="2" max="3" width="9.59765625" style="3" bestFit="1" customWidth="1"/>
    <col min="4" max="4" width="9.06640625" style="3"/>
    <col min="5" max="5" width="2.59765625" style="3" bestFit="1" customWidth="1"/>
    <col min="6" max="16384" width="9.06640625" style="3"/>
  </cols>
  <sheetData>
    <row r="1" spans="1:6" x14ac:dyDescent="0.45">
      <c r="B1" s="3" t="s">
        <v>73</v>
      </c>
      <c r="C1" s="3" t="s">
        <v>74</v>
      </c>
    </row>
    <row r="2" spans="1:6" x14ac:dyDescent="0.45">
      <c r="B2" s="3">
        <v>90</v>
      </c>
      <c r="C2" s="3">
        <v>120</v>
      </c>
      <c r="D2" s="3">
        <f>SUMPRODUCT(B2:C2,B$7:C$7)</f>
        <v>3479.9999999999995</v>
      </c>
    </row>
    <row r="3" spans="1:6" x14ac:dyDescent="0.45">
      <c r="A3" s="3" t="s">
        <v>75</v>
      </c>
      <c r="B3" s="3">
        <v>0.2</v>
      </c>
      <c r="C3" s="3">
        <v>0.3</v>
      </c>
      <c r="D3" s="3">
        <f t="shared" ref="D3:D5" si="0">SUMPRODUCT(B3:C3,B$7:C$7)</f>
        <v>8</v>
      </c>
      <c r="E3" s="3" t="s">
        <v>32</v>
      </c>
      <c r="F3" s="3">
        <v>8</v>
      </c>
    </row>
    <row r="4" spans="1:6" x14ac:dyDescent="0.45">
      <c r="A4" s="3" t="s">
        <v>76</v>
      </c>
      <c r="B4" s="3">
        <v>0.2</v>
      </c>
      <c r="C4" s="3">
        <v>0.25</v>
      </c>
      <c r="D4" s="3">
        <f t="shared" si="0"/>
        <v>7.6</v>
      </c>
      <c r="E4" s="3" t="s">
        <v>32</v>
      </c>
      <c r="F4" s="3">
        <v>6</v>
      </c>
    </row>
    <row r="5" spans="1:6" x14ac:dyDescent="0.45">
      <c r="A5" s="3" t="s">
        <v>77</v>
      </c>
      <c r="B5" s="3">
        <v>0.15</v>
      </c>
      <c r="C5" s="3">
        <v>0.1</v>
      </c>
      <c r="D5" s="3">
        <f t="shared" si="0"/>
        <v>4.9999999999999991</v>
      </c>
      <c r="E5" s="3" t="s">
        <v>32</v>
      </c>
      <c r="F5" s="3">
        <v>5</v>
      </c>
    </row>
    <row r="7" spans="1:6" x14ac:dyDescent="0.45">
      <c r="A7" s="3" t="s">
        <v>6</v>
      </c>
      <c r="B7" s="9">
        <v>27.999999999999996</v>
      </c>
      <c r="C7" s="9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Sensitivity Report 1</vt:lpstr>
      <vt:lpstr>Sheet1</vt:lpstr>
      <vt:lpstr>Sheet5</vt:lpstr>
      <vt:lpstr>Sheet6</vt:lpstr>
      <vt:lpstr>Sheet7</vt:lpstr>
      <vt:lpstr>Sheet8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</dc:creator>
  <cp:lastModifiedBy>Ron</cp:lastModifiedBy>
  <dcterms:created xsi:type="dcterms:W3CDTF">2017-06-02T13:24:19Z</dcterms:created>
  <dcterms:modified xsi:type="dcterms:W3CDTF">2017-06-02T19:52:43Z</dcterms:modified>
</cp:coreProperties>
</file>